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https://dgprd-my.sharepoint.com/personal/ksuero_digepres_gob_do/Documents/Escritorio/"/>
    </mc:Choice>
  </mc:AlternateContent>
  <xr:revisionPtr revIDLastSave="0" documentId="8_{DB0C71F8-A666-4C54-A4C2-B5BAB6322681}" xr6:coauthVersionLast="47" xr6:coauthVersionMax="47" xr10:uidLastSave="{00000000-0000-0000-0000-000000000000}"/>
  <bookViews>
    <workbookView xWindow="-108" yWindow="-108" windowWidth="23256" windowHeight="12456" activeTab="3" xr2:uid="{00000000-000D-0000-FFFF-FFFF00000000}"/>
  </bookViews>
  <sheets>
    <sheet name="Ficha 1" sheetId="5" r:id="rId1"/>
    <sheet name="Ficha 2" sheetId="6" r:id="rId2"/>
    <sheet name="Ficha 3" sheetId="7" r:id="rId3"/>
    <sheet name="Ficha 4" sheetId="8" r:id="rId4"/>
    <sheet name="Anexo B" sheetId="11" r:id="rId5"/>
    <sheet name="Anexo C" sheetId="12" r:id="rId6"/>
    <sheet name="Anexo D" sheetId="13" r:id="rId7"/>
    <sheet name="Anexos guía" sheetId="15" r:id="rId8"/>
    <sheet name="Recálculo ponderaciones" sheetId="16" state="hidden"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4" i="6" l="1"/>
  <c r="H74" i="6" s="1"/>
  <c r="D11" i="16"/>
  <c r="G87" i="6"/>
  <c r="H87" i="6" s="1"/>
  <c r="G65" i="6"/>
  <c r="H65" i="6" s="1"/>
  <c r="E50" i="7" s="1"/>
  <c r="G52" i="6"/>
  <c r="H52" i="6" s="1"/>
  <c r="G41" i="6"/>
  <c r="H41" i="6" s="1"/>
  <c r="G17" i="6"/>
  <c r="H17" i="6" s="1"/>
  <c r="G4" i="6"/>
  <c r="H4" i="6" s="1"/>
  <c r="E4" i="16" l="1"/>
  <c r="F4" i="16" s="1"/>
  <c r="E5" i="16"/>
  <c r="F5" i="16" s="1"/>
  <c r="E6" i="16"/>
  <c r="F6" i="16" s="1"/>
  <c r="E7" i="16"/>
  <c r="F7" i="16" s="1"/>
  <c r="E8" i="16"/>
  <c r="F8" i="16" s="1"/>
  <c r="E9" i="16"/>
  <c r="F9" i="16" s="1"/>
  <c r="E10" i="16"/>
  <c r="F10" i="16" s="1"/>
  <c r="G6" i="7"/>
  <c r="G72" i="7"/>
  <c r="I39" i="7"/>
  <c r="I61" i="7"/>
  <c r="I50" i="7"/>
  <c r="I28" i="7"/>
  <c r="I17" i="7"/>
  <c r="F11" i="16" l="1"/>
  <c r="G8" i="16" s="1"/>
  <c r="E48" i="7" s="1"/>
  <c r="H48" i="7" s="1"/>
  <c r="I72" i="7"/>
  <c r="E72" i="7"/>
  <c r="C72" i="7"/>
  <c r="C39" i="7"/>
  <c r="C61" i="7"/>
  <c r="E39" i="7"/>
  <c r="E61" i="7"/>
  <c r="G39" i="7"/>
  <c r="G61" i="7"/>
  <c r="C28" i="7"/>
  <c r="C50" i="7"/>
  <c r="E28" i="7"/>
  <c r="G50" i="7"/>
  <c r="G28" i="7"/>
  <c r="E17" i="7"/>
  <c r="C17" i="7"/>
  <c r="G17" i="7"/>
  <c r="I6" i="7"/>
  <c r="C6" i="7"/>
  <c r="E6" i="7"/>
  <c r="G7" i="16" l="1"/>
  <c r="E37" i="7" s="1"/>
  <c r="H37" i="7" s="1"/>
  <c r="G9" i="16"/>
  <c r="E59" i="7" s="1"/>
  <c r="H59" i="7" s="1"/>
  <c r="G10" i="16"/>
  <c r="E70" i="7" s="1"/>
  <c r="H70" i="7" s="1"/>
  <c r="G4" i="16"/>
  <c r="E4" i="7" s="1"/>
  <c r="H4" i="7" s="1"/>
  <c r="G5" i="16"/>
  <c r="E15" i="7" s="1"/>
  <c r="H15" i="7" s="1"/>
  <c r="G6" i="16"/>
  <c r="E26" i="7" s="1"/>
  <c r="H26" i="7" s="1"/>
  <c r="D81" i="7" l="1"/>
  <c r="F81" i="7" s="1"/>
  <c r="C6" i="8" s="1"/>
  <c r="G11" i="16"/>
  <c r="E6" i="8" l="1"/>
  <c r="F4" i="8"/>
  <c r="G6"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tc={0350DF66-2EAA-4FCF-BB3F-B2EBC4D646D2}</author>
    <author>tc={38084207-5F52-43DA-87DA-B624A3F1D66F}</author>
    <author>tc={2E00CF25-E15A-4B36-A3F3-01AB3DB49830}</author>
  </authors>
  <commentList>
    <comment ref="D9" authorId="0" shapeId="0" xr:uid="{0350DF66-2EAA-4FCF-BB3F-B2EBC4D646D2}">
      <text>
        <t>[Comentario encadenado]
Su versión de Excel le permite leer este comentario encadenado; sin embargo, las ediciones que se apliquen se quitarán si el archivo se abre en una versión más reciente de Excel. Más información: https://go.microsoft.com/fwlink/?linkid=870924
Comentario:
    Esto sería el presupuesto histórico o del año donde se hace la evaluación?
Respuesta:
    Para programas vigentes que sea el último año y para nuevos que sea presupuesto solicitado</t>
      </text>
    </comment>
    <comment ref="E9" authorId="1" shapeId="0" xr:uid="{38084207-5F52-43DA-87DA-B624A3F1D66F}">
      <text>
        <t>[Comentario encadenado]
Su versión de Excel le permite leer este comentario encadenado; sin embargo, las ediciones que se apliquen se quitarán si el archivo se abre en una versión más reciente de Excel. Más información: https://go.microsoft.com/fwlink/?linkid=870924
Comentario:
     Se colocó el presupuesto formulado para el 2026</t>
      </text>
    </comment>
    <comment ref="B44" authorId="2" shapeId="0" xr:uid="{2E00CF25-E15A-4B36-A3F3-01AB3DB49830}">
      <text>
        <t>[Comentario encadenado]
Su versión de Excel le permite leer este comentario encadenado; sin embargo, las ediciones que se apliquen se quitarán si el archivo se abre en una versión más reciente de Excel. Más información: https://go.microsoft.com/fwlink/?linkid=870924
Comentario:
    Karina lo debe revisar. 
Respuesta:
    Listo</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Gisselle Lisselotte Beras Vasquez</author>
    <author>tc={383BD42B-A168-44E6-AA9D-87676A24A8EE}</author>
    <author>tc={4A61B417-DF03-491F-B8A0-50BC948F6838}</author>
    <author>tc={8992F4FE-AFCE-4505-A22D-8A1F21BD70C2}</author>
    <author>tc={28914841-5BDD-42DF-91D1-58F3E9535A7A}</author>
    <author>tc={90044825-9F67-4C78-AA36-BDF6AD653A06}</author>
    <author>tc={09DFE172-8A2E-4F90-9B77-65132C075ED2}</author>
    <author>tc={DC585BDA-1833-4462-8F55-1D22888BBB3F}</author>
    <author>tc={D295C3DB-E4BA-43FB-8208-BA31D61EE4BB}</author>
    <author>tc={6BC527B3-7C50-4FA1-9F64-03F257CAE0D8}</author>
    <author>tc={0DEFBB91-142F-4CE4-B806-7F5A38D86136}</author>
    <author>tc={2E4EB466-5CAC-4E1A-9D72-12C5F9FC43FA}</author>
  </authors>
  <commentList>
    <comment ref="B6" authorId="0" shapeId="0" xr:uid="{119C336C-F7BF-45A2-A830-BA950D073DD1}">
      <text>
        <r>
          <rPr>
            <sz val="9"/>
            <color indexed="81"/>
            <rFont val="Tahoma"/>
            <family val="2"/>
          </rPr>
          <t>En la respuesta se deben incluir las causas contenidas en el modelo explicativo, así como una breve valoración de por qué son o no las causas principales.</t>
        </r>
      </text>
    </comment>
    <comment ref="B8" authorId="0" shapeId="0" xr:uid="{09711D85-792A-41AE-94A2-B771DC4BB5B8}">
      <text>
        <r>
          <rPr>
            <sz val="9"/>
            <color indexed="81"/>
            <rFont val="Tahoma"/>
            <family val="2"/>
          </rPr>
          <t>En la respuesta se deben incluir las principales causas y efectos del problema señalados en el diagnóstico. Adicionalmente, se valorará la vigencia del diagnóstico y, en su caso, se propondrán sugerencias para mejorarlo. “Todo” se refiere al 90% o más (en términos de valor).</t>
        </r>
      </text>
    </comment>
    <comment ref="G9" authorId="1" shapeId="0" xr:uid="{383BD42B-A168-44E6-AA9D-87676A24A8EE}">
      <text>
        <t>[Comentario encadenado]
Su versión de Excel le permite leer este comentario encadenado; sin embargo, las ediciones que se apliquen se quitarán si el archivo se abre en una versión más reciente de Excel. Más información: https://go.microsoft.com/fwlink/?linkid=870924
Comentario:
    Se realizo el ajuste en la narrativa
Respuesta:
    De 3 a 4 se modifico</t>
      </text>
    </comment>
    <comment ref="B10" authorId="0" shapeId="0" xr:uid="{069B0BD0-C2CC-423B-AA23-8E6B044F0C89}">
      <text>
        <r>
          <rPr>
            <sz val="9"/>
            <color indexed="81"/>
            <rFont val="Tahoma"/>
            <family val="2"/>
          </rPr>
          <t>En la respuesta se debe incluir la intervención que supone el programa. En caso de que exista evidencia nacional o internacional se debe incluir la referencia de los estudios o de los documentos consultados. Las fuentes de información mínimas a utilizar deben ser documentos oficiales y/o diagnósticos.</t>
        </r>
      </text>
    </comment>
    <comment ref="G11" authorId="2" shapeId="0" xr:uid="{4A61B417-DF03-491F-B8A0-50BC948F6838}">
      <text>
        <t>[Comentario encadenado]
Su versión de Excel le permite leer este comentario encadenado; sin embargo, las ediciones que se apliquen se quitarán si el archivo se abre en una versión más reciente de Excel. Más información: https://go.microsoft.com/fwlink/?linkid=870924
Comentario:
    No realizaron cambios en esta parte.</t>
      </text>
    </comment>
    <comment ref="B14" authorId="0" shapeId="0" xr:uid="{6F793528-AE59-494A-9445-A2C821BE7C45}">
      <text>
        <r>
          <rPr>
            <sz val="9"/>
            <color indexed="81"/>
            <rFont val="Tahoma"/>
            <family val="2"/>
          </rPr>
          <t>En la respuesta se deben incluir las actividades del programa, el perfil de los beneficiarios y la localidad en la que habitan, así como los argumentos que justifiquen la congruencia entre las actividades del programa y el diagnóstico del problema.</t>
        </r>
      </text>
    </comment>
    <comment ref="B21" authorId="0" shapeId="0" xr:uid="{90577105-E380-4853-9073-DA9C8D330B8E}">
      <text>
        <r>
          <rPr>
            <sz val="9"/>
            <color indexed="81"/>
            <rFont val="Tahoma"/>
            <family val="2"/>
          </rPr>
          <t>En la respuesta se debe justificar por qué se considera que crean las condiciones necesarias y suficientes para lograr los productos del programa, especificando las actividades que no cumplen y por qué, en caso de que sea necesario. Se deben incluir las oportunidades de mejora detectadas en las actividades.</t>
        </r>
      </text>
    </comment>
    <comment ref="B23" authorId="0" shapeId="0" xr:uid="{DD4736BA-5EC0-4EEC-B84B-5888ADBA480B}">
      <text>
        <r>
          <rPr>
            <sz val="9"/>
            <color indexed="81"/>
            <rFont val="Tahoma"/>
            <family val="2"/>
          </rPr>
          <t>La respuesta debe contener el resultado inmediato o los resultados inmediatos, los productos y los supuestos a nivel de productos para cada uno.
Si aplica, se deben especificar los supuestos que no estén relacionados con los productos correspondientes y/o los productos que no estén relacionados con el resultado inmediato correspondiente.
Se debe justificar por qué se considera que los productos crean las condiciones necesarias y suficientes para lograr el resultado inmediato. Se deben incluir las oportunidades de mejora detectadas en los productos.</t>
        </r>
      </text>
    </comment>
    <comment ref="G24" authorId="3" shapeId="0" xr:uid="{8992F4FE-AFCE-4505-A22D-8A1F21BD70C2}">
      <text>
        <t>[Comentario encadenado]
Su versión de Excel le permite leer este comentario encadenado; sin embargo, las ediciones que se apliquen se quitarán si el archivo se abre en una versión más reciente de Excel. Más información: https://go.microsoft.com/fwlink/?linkid=870924
Comentario:
    Se cambio de 3 a 2</t>
      </text>
    </comment>
    <comment ref="B25" authorId="0" shapeId="0" xr:uid="{139940FD-33B5-47D6-97F1-89FF702DA5EA}">
      <text>
        <r>
          <rPr>
            <sz val="9"/>
            <color indexed="81"/>
            <rFont val="Tahoma"/>
            <family val="2"/>
          </rPr>
          <t>La respuesta debe contener el resultado final, el resultado inmediato o los resultados inmediatos y los supuestos para cada uno. Se debe justificar por qué se considera que el resultado inmediato crea o no las condiciones necesarias y suficientes para lograr el resultado final.</t>
        </r>
      </text>
    </comment>
    <comment ref="B27" authorId="0" shapeId="0" xr:uid="{FED46E77-5DC8-4915-B0E3-C6D585FF6B4A}">
      <text>
        <r>
          <rPr>
            <sz val="9"/>
            <color indexed="81"/>
            <rFont val="Tahoma"/>
            <family val="2"/>
          </rPr>
          <t>En la respuesta se debe incluir el resultado final con sus indicadores, metas y métodos de verificación.
Si aplica, se debe explicar por qué las variables no guardan coherencia entre sí y/o por qué las variables guardan o no coherencia con el resultado final. Si aplica, se debe explicar por qué Los métodos de verificación no permiten calcular el avance de los indicadores y metas.</t>
        </r>
      </text>
    </comment>
    <comment ref="G28" authorId="4" shapeId="0" xr:uid="{28914841-5BDD-42DF-91D1-58F3E9535A7A}">
      <text>
        <t>[Comentario encadenado]
Su versión de Excel le permite leer este comentario encadenado; sin embargo, las ediciones que se apliquen se quitarán si el archivo se abre en una versión más reciente de Excel. Más información: https://go.microsoft.com/fwlink/?linkid=870924
Comentario:
    Se cambio de 3 a 4. Realizaron los ajustes de las observaciones indicadas.</t>
      </text>
    </comment>
    <comment ref="B29" authorId="0" shapeId="0" xr:uid="{8E0D5B6F-6164-4FC9-ACE5-9556A6D0D58D}">
      <text>
        <r>
          <rPr>
            <sz val="9"/>
            <color indexed="81"/>
            <rFont val="Tahoma"/>
            <family val="2"/>
          </rPr>
          <t>En la respuesta se debe incluir el resultado o los resultados inmediatos con sus indicadores, metas y métodos de verificación.
Si aplica, se debe explicar por qué las variables no guardan coherencia entre sí y/o por qué las variables guardan o no coherencia con el resultado inmediato correspondiente. Si aplica, se debe explicar por qué Los métodos de verificación no permiten calcular el avance de los indicadores y metas correspondientes.</t>
        </r>
      </text>
    </comment>
    <comment ref="B31" authorId="0" shapeId="0" xr:uid="{96C5171D-64CE-4DF5-9674-DEE36E16F21F}">
      <text>
        <r>
          <rPr>
            <sz val="9"/>
            <color indexed="81"/>
            <rFont val="Tahoma"/>
            <family val="2"/>
          </rPr>
          <t>En la respuesta se debe analizar la relación existente entre los productos con sus indicadores, metas y métodos de verificación. Si aplica, se debe explicar por qué las variables no guardan coherencia entre sí y/o por qué las variables guardan o no coherencia con el producto correspondiente. Si aplica, se debe explicar por qué Los métodos de verificación no permiten calcular el avance de los indicadores y metas correspondientes.</t>
        </r>
      </text>
    </comment>
    <comment ref="B36" authorId="0" shapeId="0" xr:uid="{6F5DF4B9-4394-4C84-95F6-876CD17851E5}">
      <text>
        <r>
          <rPr>
            <sz val="9"/>
            <color indexed="81"/>
            <rFont val="Tahoma"/>
            <family val="2"/>
          </rPr>
          <t>En la respuesta se debe incluir la propuesta programática y la política o políticas públicas coherentes con esta, y explicar por qué dicha política está o no relacionada con el problema que se pretende resolver.
Explicar cómo los productos y actividades son coherentes o no con la institución que los ejecutará. Se deben incluir las oportunidades de mejora detectadas en la propuesta programática.</t>
        </r>
      </text>
    </comment>
    <comment ref="G37" authorId="5" shapeId="0" xr:uid="{90044825-9F67-4C78-AA36-BDF6AD653A06}">
      <text>
        <t>[Comentario encadenado]
Su versión de Excel le permite leer este comentario encadenado; sin embargo, las ediciones que se apliquen se quitarán si el archivo se abre en una versión más reciente de Excel. Más información: https://go.microsoft.com/fwlink/?linkid=870924
Comentario:
    Se ajustó de 3 a 4, debido a que acogieron la eliminación del producto de acompañamiento</t>
      </text>
    </comment>
    <comment ref="B38" authorId="0" shapeId="0" xr:uid="{D5774FCD-00D0-4D5E-8326-1C8639FE0D09}">
      <text>
        <r>
          <rPr>
            <sz val="9"/>
            <color indexed="81"/>
            <rFont val="Tahoma"/>
            <family val="2"/>
          </rPr>
          <t>Para determinar si un producto es repetido debe considerarse la caracterización del producto en general, que incluye qué se entrega, a quién se entrega, dónde se entrega, etc.
Los productos sustitutos tienen caracterizaciones semejantes, por lo que se consideran repetidos. En cambio, los productos complementarios son distintos entre sí, pero aportan al logro de un resultado desde perspectivas diferentes.</t>
        </r>
      </text>
    </comment>
    <comment ref="B43" authorId="0" shapeId="0" xr:uid="{6B19CA3B-6570-4805-B5FF-1C3E6BDEC571}">
      <text>
        <r>
          <rPr>
            <sz val="9"/>
            <color indexed="81"/>
            <rFont val="Tahoma"/>
            <family val="2"/>
          </rPr>
          <t>En la respuesta se debe incluir el costo por beneficiario o producto. Si hay alternativas de menor costo, se deben explicar cuáles son o por qué se considera que hay costos sobrevaluados. Se debe especificar si los costos para cada año estimado son razonables.</t>
        </r>
      </text>
    </comment>
    <comment ref="B45" authorId="0" shapeId="0" xr:uid="{5AFC8A28-9688-44C4-A390-278B7ADF2C2D}">
      <text>
        <r>
          <rPr>
            <sz val="9"/>
            <color indexed="81"/>
            <rFont val="Tahoma"/>
            <family val="2"/>
          </rPr>
          <t>En la respuesta se deben incluir los plazos programados para cada producto. Si aplica, se debe explicar cuáles son los productos que no son posibles de alcanzar en los plazos programados con los costos estimados y sus argumentos correspondientes.</t>
        </r>
      </text>
    </comment>
    <comment ref="B47" authorId="0" shapeId="0" xr:uid="{5102F4F5-1851-4DD1-AF36-622271E6D34D}">
      <text>
        <r>
          <rPr>
            <sz val="9"/>
            <color indexed="81"/>
            <rFont val="Tahoma"/>
            <family val="2"/>
          </rPr>
          <t>En la respuesta se debe incluir el costeo para cada componente de la cadena de valor. Si aplica, se debe justificar por qué no es posible entregar alguno de los componentes en el plazo establecido con los costos estimados.</t>
        </r>
      </text>
    </comment>
    <comment ref="G48" authorId="6" shapeId="0" xr:uid="{09DFE172-8A2E-4F90-9B77-65132C075ED2}">
      <text>
        <t>[Comentario encadenado]
Su versión de Excel le permite leer este comentario encadenado; sin embargo, las ediciones que se apliquen se quitarán si el archivo se abre en una versión más reciente de Excel. Más información: https://go.microsoft.com/fwlink/?linkid=870924
Comentario:
    Se modificó de 1 a 3</t>
      </text>
    </comment>
    <comment ref="B49" authorId="0" shapeId="0" xr:uid="{53A0D867-B519-4B28-A9FC-A5BEBA2AFFA6}">
      <text>
        <r>
          <rPr>
            <sz val="9"/>
            <color indexed="81"/>
            <rFont val="Tahoma"/>
            <family val="2"/>
          </rPr>
          <t xml:space="preserve">En la respuesta se debe incluir, de forma resumida, la propuesta de seguimiento y los mecanismos para la obtención oportuna de información. Se deben incluir las oportunidades de mejora detectadas para el seguimiento.
</t>
        </r>
        <r>
          <rPr>
            <b/>
            <sz val="9"/>
            <color indexed="81"/>
            <rFont val="Tahoma"/>
            <family val="2"/>
          </rPr>
          <t>La respuesta a esta pregunta debe ser consistente con la respuesta a la pregunta 4.5.</t>
        </r>
      </text>
    </comment>
    <comment ref="B54" authorId="0" shapeId="0" xr:uid="{1ACAEE3C-0981-432D-9BDC-6DA139C9E366}">
      <text>
        <r>
          <rPr>
            <sz val="9"/>
            <color indexed="81"/>
            <rFont val="Tahoma"/>
            <family val="2"/>
          </rPr>
          <t>Se deben incluir las oportunidades de mejora detectadas para el seguimiento. En la respuesta se debe explicar de forma breve cómo el modelo de gestión permite alcanzar el resultado inmediato. Se debe realizar, de forma breve, una valoración de si el resultado inmediato contempla los factores causales indirectos más importantes.</t>
        </r>
      </text>
    </comment>
    <comment ref="B56" authorId="0" shapeId="0" xr:uid="{4288A5D5-DD89-4EC0-A968-745ED5D91AA8}">
      <text>
        <r>
          <rPr>
            <sz val="9"/>
            <color indexed="81"/>
            <rFont val="Tahoma"/>
            <family val="2"/>
          </rPr>
          <t>En la respuesta se debe hacer una valoración breve sobre si el modelo de gestión permite alcanzar los productos propuestos, así como si es posible alcanzarlos en los plazos establecidos.</t>
        </r>
      </text>
    </comment>
    <comment ref="B58" authorId="0" shapeId="0" xr:uid="{FE134C93-0956-4F21-A5F2-66A9FA287AD0}">
      <text>
        <r>
          <rPr>
            <sz val="9"/>
            <color indexed="81"/>
            <rFont val="Tahoma"/>
            <family val="2"/>
          </rPr>
          <t>En la respuesta se debe realizar una breve valoración sobre aquellas actividades que permiten el logro de los productos en el plazo estimado, así como aquellas que no.</t>
        </r>
      </text>
    </comment>
    <comment ref="B60" authorId="0" shapeId="0" xr:uid="{8E7B050E-4BF9-42E7-91FE-E4C753B5BAB1}">
      <text>
        <r>
          <rPr>
            <sz val="9"/>
            <color indexed="81"/>
            <rFont val="Tahoma"/>
            <family val="2"/>
          </rPr>
          <t>En la respuesta se deben incluir los recursos humanos para cada uno de los productos planteados. Se debe explicar de forma breve si los recursos humanos son o no los necesarios para el logro de los productos.</t>
        </r>
      </text>
    </comment>
    <comment ref="G61" authorId="7" shapeId="0" xr:uid="{DC585BDA-1833-4462-8F55-1D22888BBB3F}">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cambio la calificación </t>
      </text>
    </comment>
    <comment ref="B62" authorId="0" shapeId="0" xr:uid="{5C754212-EB81-444C-87B1-CA6270784579}">
      <text>
        <r>
          <rPr>
            <sz val="9"/>
            <color indexed="81"/>
            <rFont val="Tahoma"/>
            <family val="2"/>
          </rPr>
          <t xml:space="preserve">En la respuesta se debe incluir los periodos de medición establecidos en la propuesta de seguimiento, así como los indicadores.
Se debe hacer una valoración de forma breve de cómo los indicadores propuestos permiten medir o no el logro de los productos y sus efectos en los beneficiarios.
</t>
        </r>
        <r>
          <rPr>
            <b/>
            <sz val="9"/>
            <color indexed="81"/>
            <rFont val="Tahoma"/>
            <family val="2"/>
          </rPr>
          <t>La respuesta a esta pregunta debe ser consistente con las respuestas a las preguntas 3.4 y 6.3.</t>
        </r>
      </text>
    </comment>
    <comment ref="B67" authorId="0" shapeId="0" xr:uid="{342D1737-F5B4-485E-B38E-2DA1C260BC2B}">
      <text>
        <r>
          <rPr>
            <sz val="9"/>
            <color indexed="81"/>
            <rFont val="Tahoma"/>
            <family val="2"/>
          </rPr>
          <t>En la respuesta se deben incluir los productos o servicios, así como los supuestos que permitirán o no la ejecución prolongada en el tiempo y que se mantengan los resultados o finalidad del programa.
En caso de que exista evidencia nacional o internacional se debe incluir la referencia de los estudios o de los documentos.</t>
        </r>
      </text>
    </comment>
    <comment ref="B69" authorId="0" shapeId="0" xr:uid="{2E353F0F-76DA-449C-8660-3B9AC62CACEC}">
      <text>
        <r>
          <rPr>
            <sz val="9"/>
            <color indexed="81"/>
            <rFont val="Tahoma"/>
            <family val="2"/>
          </rPr>
          <t>En la respuesta se deben incluir los beneficiarios. Se debe explicar por qué se prevé que la participación de los beneficiarios sea a corto, mediano o largo plazo.</t>
        </r>
      </text>
    </comment>
    <comment ref="B71" authorId="0" shapeId="0" xr:uid="{45C8806D-4E0B-4571-B1DC-48CFD0528309}">
      <text>
        <r>
          <rPr>
            <sz val="9"/>
            <color indexed="81"/>
            <rFont val="Tahoma"/>
            <family val="2"/>
          </rPr>
          <t>En la respuesta se debe incluir una breve valoración del tipo de institucionalidad pública bajo la que se ofrece el programa.
La institucionalidad pública en que se ofrece el programa se refiere a que cada producto que lo compone sea entregado por la o las instituciones correspondientes según su naturaleza y misión.</t>
        </r>
      </text>
    </comment>
    <comment ref="B76" authorId="0" shapeId="0" xr:uid="{F117FC3B-4EC5-4AAC-85C8-E026F5375C93}">
      <text>
        <r>
          <rPr>
            <sz val="9"/>
            <color indexed="81"/>
            <rFont val="Tahoma"/>
            <family val="2"/>
          </rPr>
          <t>En la respuesta se deben incluir los resultados esperados del programa, así como una breve explicación de cómo los resultados esperados facilitarán la evaluación futura del programa.</t>
        </r>
      </text>
    </comment>
    <comment ref="B77" authorId="8" shapeId="0" xr:uid="{D295C3DB-E4BA-43FB-8208-BA31D61EE4BB}">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Confirmar los resultados repetidos </t>
      </text>
    </comment>
    <comment ref="B78" authorId="0" shapeId="0" xr:uid="{F183558B-2A50-4FF7-B8BA-1DB124E1D73A}">
      <text>
        <r>
          <rPr>
            <sz val="9"/>
            <color indexed="81"/>
            <rFont val="Tahoma"/>
            <family val="2"/>
          </rPr>
          <t>En la respuesta se debe explicar cómo la operacionalización de los productos facilita o no el monitoreo del programa.</t>
        </r>
      </text>
    </comment>
    <comment ref="B79" authorId="9" shapeId="0" xr:uid="{6BC527B3-7C50-4FA1-9F64-03F257CAE0D8}">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Para el producto del SNS la recomendación fue que fuese eliminado </t>
      </text>
    </comment>
    <comment ref="G79" authorId="10" shapeId="0" xr:uid="{0DEFBB91-142F-4CE4-B806-7F5A38D86136}">
      <text>
        <t>[Comentario encadenado]
Su versión de Excel le permite leer este comentario encadenado; sin embargo, las ediciones que se apliquen se quitarán si el archivo se abre en una versión más reciente de Excel. Más información: https://go.microsoft.com/fwlink/?linkid=870924
Comentario:
    Cambio la calificación de 2 a 4</t>
      </text>
    </comment>
    <comment ref="B80" authorId="0" shapeId="0" xr:uid="{54FB7A6B-BD6E-4B96-B98B-F46C0B263BC5}">
      <text>
        <r>
          <rPr>
            <b/>
            <sz val="9"/>
            <color indexed="81"/>
            <rFont val="Tahoma"/>
            <family val="2"/>
          </rPr>
          <t>La respuesta a esta pregunta debe ser consistente con la respuesta a la pregunta 4.5.</t>
        </r>
      </text>
    </comment>
    <comment ref="B82" authorId="0" shapeId="0" xr:uid="{E73F8B61-D984-40F2-83E9-892054C503FA}">
      <text>
        <r>
          <rPr>
            <sz val="9"/>
            <color indexed="81"/>
            <rFont val="Tahoma"/>
            <family val="2"/>
          </rPr>
          <t>En la respuesta se deben explicar las áreas de mejora de las fichas técnicas de los indicadores.</t>
        </r>
      </text>
    </comment>
    <comment ref="B84" authorId="0" shapeId="0" xr:uid="{F83C6351-FC57-4B53-8812-1EF7928443F3}">
      <text>
        <r>
          <rPr>
            <sz val="9"/>
            <color indexed="81"/>
            <rFont val="Tahoma"/>
            <family val="2"/>
          </rPr>
          <t>En la respuesta se deben indicar las metas establecidas para cada indicador. Se debe realizar una valoración de forma breve sobre cómo los plazos y recursos humanos y financieros del programa permiten o no el logro de las metas establecidas.</t>
        </r>
      </text>
    </comment>
    <comment ref="G85" authorId="11" shapeId="0" xr:uid="{2E4EB466-5CAC-4E1A-9D72-12C5F9FC43FA}">
      <text>
        <t>[Comentario encadenado]
Su versión de Excel le permite leer este comentario encadenado; sin embargo, las ediciones que se apliquen se quitarán si el archivo se abre en una versión más reciente de Excel. Más información: https://go.microsoft.com/fwlink/?linkid=870924
Comentario:
    Se cambio de 3 a 4.</t>
      </text>
    </comment>
    <comment ref="B89" authorId="0" shapeId="0" xr:uid="{7DDEA5C4-3E73-4C0B-8256-50DD67D49C25}">
      <text>
        <r>
          <rPr>
            <sz val="9"/>
            <color indexed="81"/>
            <rFont val="Tahoma"/>
            <family val="2"/>
          </rPr>
          <t xml:space="preserve">En la respuesta se deben establecer los mecanismos de transparencia con los que cuenta el programa y la periodicidad en que deben ser actualizados, en caso de que esté definida.
</t>
        </r>
        <r>
          <rPr>
            <b/>
            <sz val="9"/>
            <color indexed="81"/>
            <rFont val="Tahoma"/>
            <family val="2"/>
          </rPr>
          <t>La respuesta a esta pregunta debe ser consistente con la respuesta a la pregunta 7.2</t>
        </r>
        <r>
          <rPr>
            <sz val="9"/>
            <color indexed="81"/>
            <rFont val="Tahoma"/>
            <family val="2"/>
          </rPr>
          <t>.</t>
        </r>
      </text>
    </comment>
    <comment ref="B91" authorId="0" shapeId="0" xr:uid="{BEC1621E-482E-4F91-A3D5-4C768A95F19A}">
      <text>
        <r>
          <rPr>
            <sz val="9"/>
            <color indexed="81"/>
            <rFont val="Tahoma"/>
            <family val="2"/>
          </rPr>
          <t xml:space="preserve">En la respuesta se deben señalar las características con las que cuenta el procedimiento para la ejecución del programa. Asimismo, se deben incluir las oportunidades de mejora detectadas en el procedimiento de ejecución.
</t>
        </r>
        <r>
          <rPr>
            <b/>
            <sz val="9"/>
            <color indexed="81"/>
            <rFont val="Tahoma"/>
            <family val="2"/>
          </rPr>
          <t>La respuesta a esta pregunta debe ser consistente con la respuesta a la pregunta 7.1.</t>
        </r>
      </text>
    </comment>
  </commentList>
</comments>
</file>

<file path=xl/sharedStrings.xml><?xml version="1.0" encoding="utf-8"?>
<sst xmlns="http://schemas.openxmlformats.org/spreadsheetml/2006/main" count="857" uniqueCount="362">
  <si>
    <t>Ficha 1: Antecedentes del programa</t>
  </si>
  <si>
    <t>1. Información general</t>
  </si>
  <si>
    <t>Nombre del programa:</t>
  </si>
  <si>
    <t xml:space="preserve">Salud Materno Neonatal </t>
  </si>
  <si>
    <t>Institución responsable:</t>
  </si>
  <si>
    <t>Servicio Nacional de Salud</t>
  </si>
  <si>
    <t>Población objetivo y cantidad:</t>
  </si>
  <si>
    <t>Población Gestante, Puerperas y Población Neonatal que acuden a los hospitales de la Red de Salud Pública</t>
  </si>
  <si>
    <t>Condición o aspecto de interés:</t>
  </si>
  <si>
    <t xml:space="preserve">Mortalidad materno y neonatal </t>
  </si>
  <si>
    <t>Año de inicio:</t>
  </si>
  <si>
    <t>Presupuesto aprobado:</t>
  </si>
  <si>
    <t> 2,884,121,626</t>
  </si>
  <si>
    <t>Otras instituciones involucradas</t>
  </si>
  <si>
    <t>Hospital Maternidad San Lorenzo de Los Mina y Hospital Maternidad Nuestra Sra. de La Altagracia</t>
  </si>
  <si>
    <t>Objetivos de desarrollo (END/PNPSP) a los que contribuye el programa</t>
  </si>
  <si>
    <t xml:space="preserve">• La Estrategia Nacional de Desarrollo 2030 (Ley 1-12), que establece en su Eje 2 el objetivo de garantizar el acceso a servicios de salud de calidad y reducir las desigualdades en salud, priorizando la atención materna y neonatal como componente esencial del bienestar social.
• El Plan Nacional Plurianual del Sector Público, que promueve la implementación del presupuesto orientado a resultados como mecanismo para mejorar la eficiencia del gasto público y asegurar una mayor vinculación entre recursos asignados y resultados obtenidos. </t>
  </si>
  <si>
    <t>2. Diagnóstico</t>
  </si>
  <si>
    <t>2.1 Describa, en forma muy concreta, el problema identificado y caracterizado en el diagnóstico</t>
  </si>
  <si>
    <t>La mortalidad materna y neonatal continúa representando un problema de salud pública en la República Dominicana, debido a la ocurrencia de muertes prevenibles asociadas a complicaciones obstétricas, trastornos hipertensivos, sepsis, prematuridad, asfixia neonatal y limitaciones en el acceso oportuno y de calidad a los servicios de atención materna y neonatal.</t>
  </si>
  <si>
    <t>2.2 Señale las causas del problema</t>
  </si>
  <si>
    <t>Entre las principales causas del problema se identifican:
- Hemorragias obstétricas.
- Trastornos hipertensivos del embarazo, como preeclampsia y eclampsia.
- Infecciones asociadas al embarazo y parto.
- Complicaciones derivadas del aborto.
- Enfermedades preexistentes agravadas durante el embarazo.
- Acceso limitado o tardío a controles prenatales y atención obstétrica especializada.
- Debilidades en la referencia y atención oportuna de emergencias obstétricas.
- Condiciones de pobreza, desigualdad social y barreras geográficas para acceder a servicios de salud.
También se identifican causas neonatales asociadas a:
- Prematuridad,
- Síndrome de dificultad respiratoria,
- Asfixia perinatal,
- Sepsis neonatal,
- Enfermedades congénitas y metabólicas diagnosticadas tardíamente.</t>
  </si>
  <si>
    <t>2.3 Señale los efectos del problema</t>
  </si>
  <si>
    <t>Los principales efectos asociados a la mortalidad materna son:
- Incremento del riesgo de mortalidad neonatal e infantil.
- Impacto negativo en el bienestar familiar y social.
- Aumento de las brechas de desigualdad y vulnerabilidad social.
- Disminución de la calidad de vida de las familias afectadas.
- Evidencia de debilidades en la capacidad de respuesta del sistema de salud.
- Limitaciones para el cumplimiento de los Objetivos de Desarrollo Sostenible relacionados con salud materna.
- Discapacidad y secuelas neonatales por enfermedades congénitas.</t>
  </si>
  <si>
    <t>2.4 Señale las características de la población afectada por el problema (potencial)</t>
  </si>
  <si>
    <t>La población afectada está conformada por mujeres embarazadas, parturientas y puérperas, así como por neonatos, especialmente aquellos pertenecientes a hogares en condiciones de pobreza y vulnerabilidad social, residentes en territorios con limitaciones en la oferta sanitaria y barreras geográficas, económicas y socioculturales para el acceso oportuno a servicios de salud materna y neonatal de calidad. Asimismo, presentan mayor riesgo las mujeres con complicaciones obstétricas, enfermedades preexistentes o limitado seguimiento prenatal, y los neonatos expuestos a condiciones asociadas a prematuridad, asfixia perinatal, sepsis neonatal y enfermedades congénitas y metabólicas.</t>
  </si>
  <si>
    <t>2.5 Señale la situación de la oferta pública (bienes y servicios) existente para solucionar el problema</t>
  </si>
  <si>
    <t>Actualmente, el Servicio Nacional de Salud dispone de una oferta pública orientada a la reducción de la morbimortalidad materna y neonatal, mediante servicios de atención prenatal, atención del parto normal y complicado, manejo de emergencias obstétricas, diagnóstico oportuno de sepsis neonatal, atención neonatal especializada.
Estos servicios son ejecutados principalmente por la Maternidad San Lorenzo de Los Mina y la Maternidad Nuestra Señora de la Altagracia, así como por hospitales priorizados de la red pública.
Asimismo, el SNS implementa el Programa de Tamizaje Neonatal de Enfermedades Congénitas y acciones de fortalecimiento de la red hospitalaria para el tamizaje prenatal, con el objetivo de mejorar la detección temprana y la atención oportuna de complicaciones maternas y neonatales.
No obstante, persisten brechas relacionadas con la capacidad instalada, cobertura del tamizaje neonatal, continuidad del seguimiento materno-neonatal y fortalecimiento de la red de referencia.</t>
  </si>
  <si>
    <t>2.6 Señale la demanda de bienes y servicios estimada en el diagnóstico, entendiendo por demanda la cantidad de bienes y servicios requerida por la población potencial</t>
  </si>
  <si>
    <t>La demanda estimada de bienes y servicios del programa corresponde a gestantes, puérperas y neonatos que requieren atención materna y neonatal especializada en los establecimientos priorizados de la red pública de salud.
Se estima una demanda anual superior a 76,096 beneficiarios, incluyendo:
- Consultas prenatales,
- Atención institucional del parto,
- Atención neonatal,
- Seguimiento postparto,
- Diagnóstico y prevención de sepsis neonatal,
- Tamizaje neonatal para enfermedades congénitas y metabólicas.
La demanda se incrementa debido a la concentración de embarazos de alto riesgo y referencias nacionales hacia las maternidades priorizadas.</t>
  </si>
  <si>
    <t>2.7 Indique el déficit de bienes y servicios estimado en el diagnóstico</t>
  </si>
  <si>
    <t>El diagnóstico evidencia déficits en la cobertura y oportunidad de los servicios materno-neonatales, especialmente en:
- Atención prenatal oportuna,
- Disponibilidad de servicios neonatales especializados,
- Cobertura del tamizaje neonatal,
- Capacidad resolutiva para emergencias obstétricas,
- Disponibilidad de personal especializado,
- Seguimiento integral del binomio madre-hijo.
Asimismo, persisten brechas en equipamiento, infraestructura hospitalaria y sistemas de referencia y contrarreferencia para la atención de casos de alto riesgo.</t>
  </si>
  <si>
    <t>3. Alternativas de intervención</t>
  </si>
  <si>
    <t>3.1 Identifique las distintas intervenciones programáticas señaladas en la propuesta de diseño del programa</t>
  </si>
  <si>
    <t>- Servicios de consulta prenatal de calidad dirigidos a gestantes.
- Atención especializada del parto normal y complicado.
- Diagnóstico oportuno y tratamiento preventivo de sepsis neonatal en gestantes y puérperas.
- Atención oportuna y especializada a neonatos normales y con complicaciones.
- Servicios de tamizaje básico para la detección temprana de enfermedades congénitas y metabólicas en neonatos.</t>
  </si>
  <si>
    <t>3.2 Señale los elementos que justifican la elección de las intervenciones escogidas</t>
  </si>
  <si>
    <t>Las intervenciones fueron seleccionadas mediante un proceso de priorización sustentado en evidencia científica, análisis epidemiológicos, auditorías de mortalidad materna y neonatal y el camino causal crítico desarrollado durante el rediseño del programa. Se priorizaron aquellas con mayor efectividad para intervenir sobre las principales causas prevenibles de mortalidad materna y neonatal, considerando su pertinencia epidemiológica, viabilidad operativa, costo-efectividad y capacidad para fortalecer el continuo de atención prenatal, parto, puerperio y neonatal mediante acciones de prevención, diagnóstico oportuno, tratamiento y seguimiento especializado.</t>
  </si>
  <si>
    <t>4. Estrategia de intervención</t>
  </si>
  <si>
    <t>4.1 Describa la cobertura del programa en términos de su población beneficiaria, localización y duración (de ser posible, desagregada por características como sexo, grupos de edad, etc.)</t>
  </si>
  <si>
    <t>El programa tiene una cobertura dirigida a gestantes, parturientas, puérperas y recién nacidos atendidos en establecimientos priorizados de la red pública de salud, incluyendo neonatos que reciben tamizaje para la detección de enfermedades congénitas y metabólicas. La población beneficiaria estimada asciende a 76,096 personas anuales.
La cobertura geográfica se concentra principalmente en la Región Ozama, a través de la Maternidad Nuestra Señora de la Altagracia y el Hospital Materno Infantil San Lorenzo de Los Mina, así como otros centros priorizados para la implementación del tamizaje neonatal y fortalecimiento de servicios materno-neonatales.
La cobertura del programa se desarrolla de manera continua durante el período 2027–2030, conforme a la demanda asistencial y capacidad operativa de los establecimientos de salud priorizados.
La población beneficiaria incluye principalmente mujeres embarazadas y puérperas, así como recién nacidos de 0 a 28 días de vida, priorizando poblaciones con factores de riesgo y condiciones de vulnerabilidad social.</t>
  </si>
  <si>
    <t>4.2 Señale los mecanismos de selección de la población atendida</t>
  </si>
  <si>
    <t>La selección de beneficiarios se realiza mediante:
- Captación de gestantes en establecimientos de salud y atención primaria,
- Referencia de embarazos de alto riesgo,
- Identificación clínica de factores de riesgo obstétrico y neonatal,
- Ingreso hospitalario para atención del parto y puerperio,
- Captación de recién nacidos para atención neonatal y tamizaje.
Los establecimientos priorizan:
- Gestantes con complicaciones obstétricas,
- Embarazos de alto riesgo,
- Neonatos prematuros,
- Recién nacidos con sospecha de sepsis,
- Población en condiciones de vulnerabilidad social.</t>
  </si>
  <si>
    <t>4.3 Indique si los criterios de elegibilidad de los beneficiarios están claramente especificados y sistematizados, y si son públicos y congruentes con la población objetivo</t>
  </si>
  <si>
    <t>Los criterios de elegibilidad están definidos conforme a protocolos clínicos y lineamientos del sistema nacional de salud, priorizando:
- Gestantes,
- Puérperas,
- Neonatos,
- Embarazos de alto riesgo,
- Recién nacidos con complicaciones o necesidad de tamizaje neonatal.
Los beneficiarios deben estar atendidos o referidos a establecimientos priorizados de la red pública de salud. Los criterios son congruentes con la población objetivo y se sustentan en normas y guías clínicas materno-neonatales vigentes.</t>
  </si>
  <si>
    <t>4.4 Señale si los procedimientos para ser beneficiario del programa cuentan con formatos definidos y disponibles para la población objetivo</t>
  </si>
  <si>
    <t>El acceso al programa se realiza mediante procedimientos institucionales establecidos en los servicios de atención materna y neonatal de la red pública de salud, incluyendo:
- Registro clínico,
- Apertura de expediente,
- Referencia y contrarreferencia,
- Protocolos de atención,
- Formularios de ingreso,
- Sistemas de seguimiento materno-neonatal.
Los establecimientos disponen de registros clínicos y formularios operativos utilizados para la captación, atención y seguimiento de beneficiarios.</t>
  </si>
  <si>
    <t>4.5 Escriba el o los resultado(s) final(es), intermedio(s) e inmediato(s) del programa, según aplique</t>
  </si>
  <si>
    <r>
      <rPr>
        <b/>
        <sz val="11"/>
        <color rgb="FF000000"/>
        <rFont val="Avenir Next LT Pro"/>
      </rPr>
      <t xml:space="preserve">Resultado final:
</t>
    </r>
    <r>
      <rPr>
        <sz val="11"/>
        <color rgb="FF000000"/>
        <rFont val="Avenir Next LT Pro"/>
      </rPr>
      <t xml:space="preserve">- Reducir la mortalidad materna a nivel nacional.
- Reducir la mortalidad neonatal a nivel nacional.
</t>
    </r>
    <r>
      <rPr>
        <b/>
        <sz val="11"/>
        <color rgb="FF000000"/>
        <rFont val="Avenir Next LT Pro"/>
      </rPr>
      <t xml:space="preserve">Resultados intermedios:
</t>
    </r>
    <r>
      <rPr>
        <sz val="11"/>
        <color rgb="FF000000"/>
        <rFont val="Avenir Next LT Pro"/>
      </rPr>
      <t xml:space="preserve">- Reducir la proporción de nacimientos prematuros en los centros priorizados.
- Reducir la proporción de muertes maternas por causas obstétricas directas prevenibles en centros priorizados.
- Reducir la proporción de muertes neonatales por causas prevenibles en los  centros priorizados.
</t>
    </r>
    <r>
      <rPr>
        <b/>
        <sz val="11"/>
        <color rgb="FF000000"/>
        <rFont val="Avenir Next LT Pro"/>
      </rPr>
      <t>Resultados inmediatos:
-</t>
    </r>
    <r>
      <rPr>
        <sz val="11"/>
        <color rgb="FF000000"/>
        <rFont val="Avenir Next LT Pro"/>
      </rPr>
      <t xml:space="preserve"> Mejorar el acceso y oportunidad de la atención perinatal y neonatal.
- Fortalecer la detección temprana de condiciones neonatales congénitas y metabólicas.</t>
    </r>
  </si>
  <si>
    <t>4.6 Escriba la finalidad y el propósito del programa, según aplique</t>
  </si>
  <si>
    <r>
      <rPr>
        <b/>
        <sz val="11"/>
        <color rgb="FF000000"/>
        <rFont val="Avenir Next LT Pro"/>
      </rPr>
      <t xml:space="preserve">Finalidad:
</t>
    </r>
    <r>
      <rPr>
        <sz val="11"/>
        <color rgb="FF000000"/>
        <rFont val="Avenir Next LT Pro"/>
      </rPr>
      <t xml:space="preserve">Contribuir a la reducción sostenible de la mortalidad y morbilidad materna y neonatal en la República Dominicana mediante el fortalecimiento de la atención integral durante el embarazo, parto, puerperio y período neonatal.
</t>
    </r>
    <r>
      <rPr>
        <b/>
        <sz val="11"/>
        <color rgb="FF000000"/>
        <rFont val="Avenir Next LT Pro"/>
      </rPr>
      <t xml:space="preserve">Propósito:
</t>
    </r>
    <r>
      <rPr>
        <sz val="11"/>
        <color rgb="FF000000"/>
        <rFont val="Avenir Next LT Pro"/>
      </rPr>
      <t>Fortalecer la atención integral materna y neonatal mediante intervenciones clínicas basadas en evidencia que mejoren la oportunidad, calidad y capacidad resolutiva de los servicios dirigidos a gestantes, puérperas y neonatos en los establecimientos priorizados.</t>
    </r>
  </si>
  <si>
    <t>4.7 Señale los productos del programa</t>
  </si>
  <si>
    <t>- Servicios de consulta prenatal de calidad dirigidos a gestantes.
- Atención especializada del parto normal y complicado.
- Diagnóstico oportuno y tratamiento preventivo de sepsis neonatal en gestantes y puérperas.
- Atención oportuna y especializada a neonatos normales y con complicaciones.
- Neonatos reciben servicios de tamizaje básico a enfermedades congénitas y metabólicas.</t>
  </si>
  <si>
    <t>4.8 Señale las actividades para cada producto</t>
  </si>
  <si>
    <r>
      <rPr>
        <b/>
        <sz val="11"/>
        <color rgb="FF000000"/>
        <rFont val="Avenir Next LT Pro"/>
      </rPr>
      <t xml:space="preserve">Servicios de consulta prenatal de calidad dirigidos a gestantes:
</t>
    </r>
    <r>
      <rPr>
        <sz val="11"/>
        <color rgb="FF000000"/>
        <rFont val="Avenir Next LT Pro"/>
      </rPr>
      <t xml:space="preserve">- Captación de embarazadas, consultas prenatales, monitoreo clínico, pruebas diagnósticas, suplementación y educación materna.
</t>
    </r>
    <r>
      <rPr>
        <b/>
        <sz val="11"/>
        <color rgb="FF000000"/>
        <rFont val="Avenir Next LT Pro"/>
      </rPr>
      <t xml:space="preserve">Atención especializada del parto normal y complicado:
</t>
    </r>
    <r>
      <rPr>
        <sz val="11"/>
        <color rgb="FF000000"/>
        <rFont val="Avenir Next LT Pro"/>
      </rPr>
      <t xml:space="preserve">- Atención hospitalaria del parto, manejo de emergencias obstétricas, cesáreas, monitoreo intraparto.
</t>
    </r>
    <r>
      <rPr>
        <b/>
        <sz val="11"/>
        <color rgb="FF000000"/>
        <rFont val="Avenir Next LT Pro"/>
      </rPr>
      <t xml:space="preserve">Diagnóstico oportuno y tratamiento preventivo de sepsis neonatal en gestantes y puérperas:
</t>
    </r>
    <r>
      <rPr>
        <sz val="11"/>
        <color rgb="FF000000"/>
        <rFont val="Avenir Next LT Pro"/>
      </rPr>
      <t xml:space="preserve">- Toma de muestras, tamizaje infeccioso, administración de tratamientos preventivos y vigilancia clínica.
</t>
    </r>
    <r>
      <rPr>
        <b/>
        <sz val="11"/>
        <color rgb="FF000000"/>
        <rFont val="Avenir Next LT Pro"/>
      </rPr>
      <t xml:space="preserve">Atención oportuna y especializada a neonatos normales y con complicaciones:
</t>
    </r>
    <r>
      <rPr>
        <sz val="11"/>
        <color rgb="FF000000"/>
        <rFont val="Avenir Next LT Pro"/>
      </rPr>
      <t xml:space="preserve">- Atención en neonatología, estabilización neonatal, manejo de complicaciones y cuidados intensivos neonatales.
</t>
    </r>
    <r>
      <rPr>
        <b/>
        <sz val="11"/>
        <color rgb="FF000000"/>
        <rFont val="Avenir Next LT Pro"/>
      </rPr>
      <t xml:space="preserve">Neonatos reciben servicios de tamizaje básico a enfermedades congénitas y metabólicas 
</t>
    </r>
    <r>
      <rPr>
        <sz val="11"/>
        <color rgb="FF000000"/>
        <rFont val="Avenir Next LT Pro"/>
      </rPr>
      <t>-Orientación sobre el tamizaje y las enfermedades congénitas en consultas ginecológicas previas al nacimiento. Programación de tamizaje en la cita a los 7 dias posnatal, toma de prueba de sangre de talón al recien nacido, la confirmación del diagnóstico y el seguimiento son si aplican.</t>
    </r>
  </si>
  <si>
    <t>4.9 Describa los principales elementos de gestión del programa (insumos, flujo del proceso, etc.)</t>
  </si>
  <si>
    <r>
      <rPr>
        <b/>
        <sz val="11"/>
        <color rgb="FF000000"/>
        <rFont val="Avenir Next LT Pro"/>
      </rPr>
      <t xml:space="preserve">Principales insumos:
</t>
    </r>
    <r>
      <rPr>
        <sz val="11"/>
        <color rgb="FF000000"/>
        <rFont val="Avenir Next LT Pro"/>
      </rPr>
      <t xml:space="preserve">- Personal médico y especializado (ginecólogos, obstetras, pediatras, neonatólogos, enfermería).
- Equipos médicos y hospitalarios.
- Insumos clínicos y medicamentos.
- Laboratorios y pruebas diagnósticas.
- Sistemas de referencia y contrarreferencia.
- Infraestructura hospitalaria y neonatal.
- Sistemas de información y registros clínicos.
</t>
    </r>
    <r>
      <rPr>
        <b/>
        <sz val="11"/>
        <color rgb="FF000000"/>
        <rFont val="Avenir Next LT Pro"/>
      </rPr>
      <t xml:space="preserve">Flujo general del proceso:
</t>
    </r>
    <r>
      <rPr>
        <sz val="11"/>
        <color rgb="FF000000"/>
        <rFont val="Avenir Next LT Pro"/>
      </rPr>
      <t>- Captación e ingreso de gestantes.
- Atención prenatal y evaluación de riesgo.
- Referencia de embarazos de alto riesgo.
- Atención del parto y puerperio.
- Atención neonatal inmediata.
- Tamizaje neonatal y seguimiento.
- Monitoreo y continuidad del cuidado.</t>
    </r>
  </si>
  <si>
    <t>4.10 Describa el sistema de seguimiento propuesto</t>
  </si>
  <si>
    <t>El programa contará con un sistema de seguimiento y monitoreo orientado a resultados, basado en indicadores de producto, resultado inmediato, resultado intermedio y resultado final, que permitirá evaluar el desempeño de las intervenciones y su contribución a la reducción de la mortalidad materna y neonatal.
El seguimiento se realizará mediante indicadores relacionados con:
- Mortalidad materna.
- Mortalidad neonatal.
- Cobertura de consultas prenatales.
- Atención del parto normal y complicado.
- Diagnóstico oportuno para la prevención de la sepsis neonatal.
- Atención neonatal oportuna.
- Tamizaje neonatal para la detección de enfermedades congénitas y metabólicas.
La información será recopilada y analizada de forma continua utilizando los registros clínicos de los establecimientos de salud, el Repositorio de Información y Estadísticas de Servicios de Salud (RIESS), el Sistema Nacional de Vigilancia Epidemiológica (SINAVE), los sistemas institucionales de información del Servicio Nacional de Salud (SNS), los reportes hospitalarios y las auditorías de mortalidad materna y neonatal.
El monitoreo se realizará con periodicidad mensual, trimestral y anual, complementado con supervisiones técnicas, análisis de desempeño y seguimiento al cumplimiento de las metas físicas y de resultados del programa.
Serán responsables del seguimiento el Servicio Nacional de Salud, la Dirección de Materno Infantil y Adolescentes, las direcciones de los hospitales priorizados, los equipos técnicos regionales y hospitalarios, así como las unidades responsables de monitoreo y evaluación.
La información generada permitirá evaluar el cumplimiento de las metas establecidas, identificar brechas en la prestación de los servicios, implementar acciones de mejora continua, fortalecer la toma de decisiones basada en evidencia y retroalimentar la planificación, programación y asignación de recursos del Programa Presupuestario Orientado a Resultados.</t>
  </si>
  <si>
    <t>4.11 Presupuesto aprobado por producto y actividad</t>
  </si>
  <si>
    <r>
      <rPr>
        <sz val="11"/>
        <color rgb="FF000000"/>
        <rFont val="Avenir Next LT Pro"/>
      </rPr>
      <t xml:space="preserve">El presupuesto aprobado del programa asciende a RD$ 3,643,187,813.64  para el período de implementación 2027, distribuido entre los productos y actividades orientados a la reducción de la mortalidad materna y neonatal. Se detalla el costeo por producto:
</t>
    </r>
    <r>
      <rPr>
        <b/>
        <sz val="11"/>
        <color rgb="FF000000"/>
        <rFont val="Avenir Next LT Pro"/>
      </rPr>
      <t xml:space="preserve">5180-01-0001
</t>
    </r>
    <r>
      <rPr>
        <sz val="11"/>
        <color rgb="FF000000"/>
        <rFont val="Avenir Next LT Pro"/>
      </rPr>
      <t xml:space="preserve">Neonatos (0-28 dias de nacidos) reciben el tamizaje neonatal oportunamente RD$ 196,204,420.96
</t>
    </r>
    <r>
      <rPr>
        <b/>
        <sz val="11"/>
        <color rgb="FF000000"/>
        <rFont val="Avenir Next LT Pro"/>
      </rPr>
      <t xml:space="preserve">5180-01-0014
</t>
    </r>
    <r>
      <rPr>
        <sz val="11"/>
        <color rgb="FF000000"/>
        <rFont val="Avenir Next LT Pro"/>
      </rPr>
      <t xml:space="preserve">01 - Acciones Comunes P40 RD$ 1,425,305,241.57
09 - Gestantes reciben servicios de consulta prenatal RD$ 333,332,514,.90
10 - Gestantes reciben servicio de atención al parto (normal y complicado) RD$ 18,502,905.11
05 - Gestantes y puérperas reciben diagnóstico y tratamiento oportuno preventivo a sepsis neonatal temprana RD$ 106,003,890.00
12 - Neonatos (0-28 días de nacidos) reciben servicio de atención oportuna (normal y complicados)	RD$ 23,363,483.03
Neonatos (0-28 días de nacidos) reciben el tamizaje neonatal oportunamente RD$ 80,344,139.85
</t>
    </r>
    <r>
      <rPr>
        <b/>
        <sz val="11"/>
        <color rgb="FF000000"/>
        <rFont val="Avenir Next LT Pro"/>
      </rPr>
      <t xml:space="preserve">5180-01-0015
</t>
    </r>
    <r>
      <rPr>
        <sz val="11"/>
        <color rgb="FF000000"/>
        <rFont val="Avenir Next LT Pro"/>
      </rPr>
      <t>00 - Acciones que no generan producción P40 RD$ 1,049,608,355.65
13 - Gestantes reciben servicios de consulta prenatal de calidad RD$ 29,980,997.25
14 - Gestantes reciben servicio de atención al parto (normal y complicado) RD$ 4,712,340.52
15 - Gestantes y puérperas reciben diagnóstico oportuno y tratamiento preventivo de sepsis neonatal RD$ 42,273,863.84 
16 - Neonatos (0-28 días de nacidos) reciben servicio de atención oportuna (normal y complicados) RD$ 137,351,240.00
Neonatos (0-28 dias de nacidos) reciben el tamizaje neonatal oportunamente RD$ 196,204,420.96</t>
    </r>
  </si>
  <si>
    <t>Ficha 2: Criterios evaluativos</t>
  </si>
  <si>
    <t>1. Pertinencia</t>
  </si>
  <si>
    <t>1.1 ¿El modelo explicativo reúne efectivamente las principales o más relevantes causas del problema?</t>
  </si>
  <si>
    <t>El programa cuenta con un modelo explicativo y un diagnóstico que identifican las principales causas asociadas a la mortalidad materna y neonatal. Entre las causas priorizadas se encuentran:
- hemorragias obstétricas,
- trastornos hipertensivos del embarazo,
- infecciones maternas y neonatales,
- complicaciones del aborto,
- enfermedades preexistentes agravadas durante el embarazo,
- prematuridad,
- asfixia neonatal,
- y debilidades en el acceso oportuno y calidad de los servicios de salud.
Asimismo, el programa incorpora matrices causales, camino causal crítico y priorización epidemiológica que permiten identificar las causas más relevantes y su relación con la condición de interés.
La información utilizada proviene de fuentes recientes y confiables, tales como:
- Organización Mundial de la Salud (OMS), Organización Panamericana de la Salud (OPS), UNICEF, SINAVE, RIESS, auditorías de mortalidad materna y neonatal, y literatura científica especializada.
Las causas identificadas son pertinentes y coherentes con la problemática abordada, permitiendo explicar adecuadamente el problema público que da origen al programa.</t>
  </si>
  <si>
    <r>
      <rPr>
        <b/>
        <sz val="11"/>
        <color theme="1"/>
        <rFont val="Avenir Next LT Pro"/>
        <family val="2"/>
      </rPr>
      <t>0</t>
    </r>
    <r>
      <rPr>
        <sz val="11"/>
        <color theme="1"/>
        <rFont val="Avenir Next LT Pro"/>
        <family val="2"/>
      </rPr>
      <t xml:space="preserve">
• El programa no cuenta con un modelo explicativo o este no cumple con todos los criterios correspondientes a la puntuación 1.
</t>
    </r>
    <r>
      <rPr>
        <b/>
        <sz val="11"/>
        <color theme="1"/>
        <rFont val="Avenir Next LT Pro"/>
        <family val="2"/>
      </rPr>
      <t>1</t>
    </r>
    <r>
      <rPr>
        <sz val="11"/>
        <color theme="1"/>
        <rFont val="Avenir Next LT Pro"/>
        <family val="2"/>
      </rPr>
      <t xml:space="preserve">
• El programa cuenta con un modelo explicativo,
• El modelo no explica las causas del problema.
</t>
    </r>
    <r>
      <rPr>
        <b/>
        <sz val="11"/>
        <color theme="1"/>
        <rFont val="Avenir Next LT Pro"/>
        <family val="2"/>
      </rPr>
      <t xml:space="preserve">2
</t>
    </r>
    <r>
      <rPr>
        <sz val="11"/>
        <color theme="1"/>
        <rFont val="Avenir Next LT Pro"/>
        <family val="2"/>
      </rPr>
      <t xml:space="preserve">• El programa cuenta con un modelo explicativo,
• El modelo explica las causas del problema, pero no las más relevantes.
</t>
    </r>
    <r>
      <rPr>
        <b/>
        <sz val="11"/>
        <color theme="1"/>
        <rFont val="Avenir Next LT Pro"/>
        <family val="2"/>
      </rPr>
      <t xml:space="preserve">3
</t>
    </r>
    <r>
      <rPr>
        <sz val="11"/>
        <color theme="1"/>
        <rFont val="Avenir Next LT Pro"/>
        <family val="2"/>
      </rPr>
      <t xml:space="preserve">• El programa cuenta con un modelo explicativo,
• El modelo explica las causas más relevantes del problema.
</t>
    </r>
    <r>
      <rPr>
        <b/>
        <sz val="11"/>
        <color theme="1"/>
        <rFont val="Avenir Next LT Pro"/>
        <family val="2"/>
      </rPr>
      <t xml:space="preserve">4
</t>
    </r>
    <r>
      <rPr>
        <sz val="11"/>
        <color theme="1"/>
        <rFont val="Avenir Next LT Pro"/>
        <family val="2"/>
      </rPr>
      <t>• El programa cuenta con un modelo explicativo,
• El modelo explica las causas más relevantes del problema,
• La información proviene de fuentes recientes y confiables.</t>
    </r>
  </si>
  <si>
    <t>1.2 ¿La información que se aporta en el diagnóstico permite explicar las relaciones de causa-efecto?</t>
  </si>
  <si>
    <t>El programa cuenta con un diagnóstico que explica las principales relaciones de causa-efecto asociadas a la mortalidad materna y neonatal. Entre las principales causas identificadas se encuentran:
- hemorragias obstétricas,
- trastornos hipertensivos del embarazo,
- infecciones maternas y neonatales,
- complicaciones del aborto,
- enfermedades preexistentes agravadas durante el embarazo,
- acceso limitado o tardío a controles prenatales,
y debilidades en la atención oportuna de emergencias obstétricas y neonatales.
Asimismo, el diagnóstico identifica efectos relevantes derivados de la problemática, tales como:
- incremento de la mortalidad neonatal e infantil,
- afectación del bienestar familiar y social,
- aumento de la vulnerabilidad y desigualdad social,
- disminución de la calidad de vida de las familias,
- y limitaciones en la capacidad de respuesta del sistema de salud.
La documentación incorpora además un modelo explicativo, matrices causales y un camino causal crítico que permiten relacionar las deficiencias en la atención prenatal, parto, puerperio y atención neonatal con la ocurrencia de muertes prevenibles y complicaciones materno-neonatales.
El programa establece un mecanismo de revisión y actualización del diagnóstico cada tres años, o antes cuando se produzcan cambios relevantes en el perfil epidemiológico, la evidencia científica o la política pública del sector salud. Este plazo permitirá incorporar nueva información sobre mortalidad materna y neonatal, evaluar la efectividad de las intervenciones y realizar los ajustes necesarios para mantener la pertinencia del programa.</t>
  </si>
  <si>
    <r>
      <rPr>
        <b/>
        <sz val="11"/>
        <color rgb="FF000000"/>
        <rFont val="Avenir Next LT Pro"/>
      </rPr>
      <t xml:space="preserve">0
</t>
    </r>
    <r>
      <rPr>
        <sz val="11"/>
        <color rgb="FF000000"/>
        <rFont val="Avenir Next LT Pro"/>
      </rPr>
      <t xml:space="preserve">• El programa no cuenta con un diagnóstico del problema al que atiende o este no cumple con todos los criterios correspondientes a la puntuación 1.
</t>
    </r>
    <r>
      <rPr>
        <b/>
        <sz val="11"/>
        <color rgb="FF000000"/>
        <rFont val="Avenir Next LT Pro"/>
      </rPr>
      <t xml:space="preserve">1
</t>
    </r>
    <r>
      <rPr>
        <sz val="11"/>
        <color rgb="FF000000"/>
        <rFont val="Avenir Next LT Pro"/>
      </rPr>
      <t xml:space="preserve">• El programa cuenta con un diagnóstico del problema al que atiende,
• El diagnóstico no explica todas las relaciones causa-efecto.
</t>
    </r>
    <r>
      <rPr>
        <b/>
        <sz val="11"/>
        <color rgb="FF000000"/>
        <rFont val="Avenir Next LT Pro"/>
      </rPr>
      <t xml:space="preserve">2
</t>
    </r>
    <r>
      <rPr>
        <sz val="11"/>
        <color rgb="FF000000"/>
        <rFont val="Avenir Next LT Pro"/>
      </rPr>
      <t xml:space="preserve">• El programa cuenta con un diagnóstico del problema al que atiende,
• El diagnóstico explica todas las causas del problema, pero no todos sus efectos, o todos los efectos, pero no todas las causas.
</t>
    </r>
    <r>
      <rPr>
        <b/>
        <sz val="11"/>
        <color rgb="FF000000"/>
        <rFont val="Avenir Next LT Pro"/>
      </rPr>
      <t xml:space="preserve">3
</t>
    </r>
    <r>
      <rPr>
        <sz val="11"/>
        <color rgb="FF000000"/>
        <rFont val="Avenir Next LT Pro"/>
      </rPr>
      <t xml:space="preserve">• El programa cuenta con un diagnóstico del problema al que atiende,
• El diagnóstico explica todas las relaciones de causa-efecto.
</t>
    </r>
    <r>
      <rPr>
        <b/>
        <sz val="11"/>
        <color rgb="FF000000"/>
        <rFont val="Avenir Next LT Pro"/>
      </rPr>
      <t xml:space="preserve">4
</t>
    </r>
    <r>
      <rPr>
        <sz val="11"/>
        <color rgb="FF000000"/>
        <rFont val="Avenir Next LT Pro"/>
      </rPr>
      <t>• El programa cuenta con un diagnóstico del problema al que atiende,
• El diagnóstico explica todas las relaciones de causa-efecto,
• El programa señala un plazo para la revisión y actualización de su diagnóstico en algún documento.</t>
    </r>
  </si>
  <si>
    <t>1.3 ¿La intervención que supone el programa se hace a nivel de las causas del problema señaladas en el diagnóstico?</t>
  </si>
  <si>
    <t>"Las intervenciones propuestas por el programa responden directamente a las principales causas identificadas en el diagnóstico de mortalidad materna y neonatal. Entre las principales intervenciones se encuentran:
- servicios de consulta prenatal de calidad,
- atención especializada del parto normal y complicado,
- manejo oportuno de emergencias obstétricas,
- atención neonatal especializada,
- seguimiento a gestantes, puérperas y recién nacidos,
- tamizaje neonatal,
- y diagnóstico y tratamiento preventivo de sepsis neonatal.
Estas intervenciones guardan relación directa con causas priorizadas como:
- trastornos hipertensivos del embarazo,
- hemorragias obstétricas,
- infecciones perinatales,
- prematuridad,
- sepsis neonatal,
- y dificultades de acceso oportuno a servicios especializados.
Asimismo, el programa incorpora evidencia nacional e internacional que sustenta la efectividad de las intervenciones propuestas, incluyendo referencias de:
OMS, OPS, UNICEF, guías clínicas nacionales, auditorías de mortalidad materna y neonatal, y literatura científica especializada.
La evidencia consultada señala efectos positivos asociados a:
- controles prenatales oportunos,
- atención obstétrica especializada,
- tamizaje neonatal,
- seguimiento neonatal,
- y fortalecimiento de la atención continua materno-neonatal para reducir complicaciones y muertes prevenibles.
No obstante, aunque se presentan fundamentos técnicos y evidencia científica sobre la efectividad de las intervenciones, no se desarrolla de manera explícita un análisis comparativo formal que demuestre que las intervenciones seleccionadas son más eficaces que otras alternativas posibles.</t>
  </si>
  <si>
    <r>
      <rPr>
        <b/>
        <sz val="11"/>
        <color theme="1"/>
        <rFont val="Avenir Next LT Pro"/>
        <family val="2"/>
      </rPr>
      <t>0</t>
    </r>
    <r>
      <rPr>
        <sz val="11"/>
        <color theme="1"/>
        <rFont val="Avenir Next LT Pro"/>
        <family val="2"/>
      </rPr>
      <t xml:space="preserve">
• La intervención que supone el programa no se hace a nivel de las causas del problema señaladas en el diagnóstico o este no cumple con todos los criterios correspondientes a la puntuación 1.
</t>
    </r>
    <r>
      <rPr>
        <b/>
        <sz val="11"/>
        <color theme="1"/>
        <rFont val="Avenir Next LT Pro"/>
        <family val="2"/>
      </rPr>
      <t>1</t>
    </r>
    <r>
      <rPr>
        <sz val="11"/>
        <color theme="1"/>
        <rFont val="Avenir Next LT Pro"/>
        <family val="2"/>
      </rPr>
      <t xml:space="preserve">
• La intervención que supone el programa se hace a nivel de las causas del problema señaladas en el diagnóstico,
• La intervención por realizar no está desarrollada de forma específica y clara.
</t>
    </r>
    <r>
      <rPr>
        <b/>
        <sz val="11"/>
        <color theme="1"/>
        <rFont val="Avenir Next LT Pro"/>
        <family val="2"/>
      </rPr>
      <t xml:space="preserve">2
</t>
    </r>
    <r>
      <rPr>
        <sz val="11"/>
        <color theme="1"/>
        <rFont val="Avenir Next LT Pro"/>
        <family val="2"/>
      </rPr>
      <t xml:space="preserve">• La intervención que supone el programa se hace a nivel de las causas del problema señaladas en el diagnóstico,
• La intervención por realizar está desarrollada de forma específica y clara.
</t>
    </r>
    <r>
      <rPr>
        <b/>
        <sz val="11"/>
        <color theme="1"/>
        <rFont val="Avenir Next LT Pro"/>
        <family val="2"/>
      </rPr>
      <t xml:space="preserve">3
</t>
    </r>
    <r>
      <rPr>
        <sz val="11"/>
        <color theme="1"/>
        <rFont val="Avenir Next LT Pro"/>
        <family val="2"/>
      </rPr>
      <t xml:space="preserve">• La intervención que supone el programa se hace a nivel de las causas del problema señaladas en el diagnóstico,
• La intervención por realizar está desarrollada de forma específica y clara,
• Existe(n) evidencia(s) (local, nacional o internacional) de los efectos positivos atribuibles a los beneficios o los apoyos otorgados a la población objetivo descritos en la intervención del programa.
</t>
    </r>
    <r>
      <rPr>
        <b/>
        <sz val="11"/>
        <color theme="1"/>
        <rFont val="Avenir Next LT Pro"/>
        <family val="2"/>
      </rPr>
      <t xml:space="preserve">4
</t>
    </r>
    <r>
      <rPr>
        <sz val="11"/>
        <color theme="1"/>
        <rFont val="Avenir Next LT Pro"/>
        <family val="2"/>
      </rPr>
      <t>• La intervención que supone el programa se hace a nivel de las causas del problema señaladas en el diagnóstico,
• La intervención por realizar está desarrollada de forma específica y clara,
• Existe(n) evidencia(s) (local, nacional o internacional) de los efectos positivos atribuibles a los beneficios o los apoyos otorgados a la población objetivo descritos en la intervención del programa,
• Existe(n) evidencia(s) (nacional o internacional) de que la intervención es más eficaz para atender la problemática que otras alternativas.</t>
    </r>
  </si>
  <si>
    <t>1.4 ¿El resultado final o finalidad del programa da cuenta de una solución o mitigación del problema o necesidad detectada en el diagnóstico?</t>
  </si>
  <si>
    <t>El programa establece como finalidad contribuir a la reducción de la mortalidad materna y neonatal mediante el fortalecimiento de los servicios de salud materno-neonatal y la atención oportuna e integral a gestantes, puérperas y recién nacidos. La dirección del cambio esperado responde directamente a la mitigación del problema identificado en el diagnóstico.
Asimismo, el resultado final incorpora:
- la población objetivo sobre la cual se reflejará el cambio, 
- la magnitud esperada mediante indicadores de mortalidad materna y neonatal con línea base y metas definidas, 
- y el período de cumplimiento programado al 2030.
La formulación del resultado final es clara, específica y coherente con:
- la problemática identificada,
- las intervenciones priorizadas,
- y los objetivos estratégicos de salud pública y desarrollo nacional.</t>
  </si>
  <si>
    <r>
      <rPr>
        <b/>
        <sz val="11"/>
        <color rgb="FF000000"/>
        <rFont val="Avenir Next LT Pro"/>
      </rPr>
      <t xml:space="preserve">0
</t>
    </r>
    <r>
      <rPr>
        <sz val="11"/>
        <color rgb="FF000000"/>
        <rFont val="Avenir Next LT Pro"/>
      </rPr>
      <t xml:space="preserve">• No fue establecido un resultado final o finalidad del programa o este no cumple con todos los criterios correspondientes a la puntuación 1.
</t>
    </r>
    <r>
      <rPr>
        <b/>
        <sz val="11"/>
        <color rgb="FF000000"/>
        <rFont val="Avenir Next LT Pro"/>
      </rPr>
      <t xml:space="preserve">1
</t>
    </r>
    <r>
      <rPr>
        <sz val="11"/>
        <color rgb="FF000000"/>
        <rFont val="Avenir Next LT Pro"/>
      </rPr>
      <t xml:space="preserve">• La redacción del resultado final o finalidad del programa indica una solución o mitigación del problema o necesidad detectada en el diagnóstico, es decir, la dirección del cambio es el esperado según el problema o necesidad y se incluye la situación específica que estaría cambiando.
• La redacción incluye 1 de las siguientes características: (i) la población objetivo en quien se reflejará el cambio, (ii) la magnitud del cambio esperado, con línea base y meta, (iii) el periodo en que se logrará el cambio, con año base y meta.
</t>
    </r>
    <r>
      <rPr>
        <b/>
        <sz val="11"/>
        <color rgb="FF000000"/>
        <rFont val="Avenir Next LT Pro"/>
      </rPr>
      <t xml:space="preserve">2
</t>
    </r>
    <r>
      <rPr>
        <sz val="11"/>
        <color rgb="FF000000"/>
        <rFont val="Avenir Next LT Pro"/>
      </rPr>
      <t xml:space="preserve">• La redacción del resultado final o finalidad del programa indica una solución o mitigación del problema o necesidad detectada en el diagnóstico, es decir, la dirección del cambio es el esperado según el problema o necesidad y se incluye la situación específica que estaría cambiando.
• La redacción incluye 2 de las siguientes características: (i) la población objetivo en quien se reflejará el cambio, (ii) la magnitud del cambio esperado, con línea base y meta, (iii) el periodo en que se logrará el cambio, con año base y meta.
</t>
    </r>
    <r>
      <rPr>
        <b/>
        <sz val="11"/>
        <color rgb="FF000000"/>
        <rFont val="Avenir Next LT Pro"/>
      </rPr>
      <t xml:space="preserve">3
</t>
    </r>
    <r>
      <rPr>
        <sz val="11"/>
        <color rgb="FF000000"/>
        <rFont val="Avenir Next LT Pro"/>
      </rPr>
      <t xml:space="preserve">• La redacción del resultado final o finalidad del programa indica una solución o mitigación del problema o necesidad detectada en el diagnóstico, es decir, la dirección del cambio es el esperado según el problema o necesidad y se incluye la situación específica que estaría cambiando.
• La redacción incluye las siguientes 3 características: (i) la población objetivo en quien se reflejará el cambio, (ii) la magnitud del cambio esperado, con línea base y meta, (iii) el periodo en que se logrará el cambio, con año base y meta.
</t>
    </r>
    <r>
      <rPr>
        <b/>
        <sz val="11"/>
        <color rgb="FF000000"/>
        <rFont val="Avenir Next LT Pro"/>
      </rPr>
      <t xml:space="preserve">4
</t>
    </r>
    <r>
      <rPr>
        <sz val="11"/>
        <color rgb="FF000000"/>
        <rFont val="Avenir Next LT Pro"/>
      </rPr>
      <t>• La redacción del resultado final o finalidad del programa indica una solución o mitigación del problema o necesidad detectada en el diagnóstico, es decir, la dirección del cambio es el esperado según el problema o necesidad y se incluye la situación específica que estaría cambiando.
• La redacción incluye las siguientes 3 características: (i) la población objetivo en quien se reflejará el cambio, (ii) la magnitud del cambio esperado, con línea base y meta, (iii) el periodo en que se logrará el cambio, con año base y meta.
• El resultado final o finalidad del programa está claramente especificado, es decir, no existe ambigüedad en su redacción.</t>
    </r>
  </si>
  <si>
    <t>1.5 ¿Las actividades del programa son adecuadas al perfil de los beneficiarios y la localidad en que habitan?</t>
  </si>
  <si>
    <t>Las actividades del programa son consistentes con el perfil de la población beneficiaria y con la problemática identificada en el diagnóstico. La población objetivo está conformada principalmente por:
- gestantes,
- parturientas,
- puérperas,
- recién nacidos,
- neonatos prematuros o con bajo peso,
y población en condiciones de vulnerabilidad social y riesgo obstétrico y neonatal.
Las principales actividades del programa incluyen:
- controles prenatales integrales,
- identificación y seguimiento de embarazos de alto riesgo,
- atención especializada del parto normal y complicado,
- manejo de emergencias obstétricas,
- atención neonatal especializada,
- tamizaje neonatal,
- diagnóstico y tratamiento preventivo de infecciones y sepsis neonatal,
- acompañamiento y seguimiento postparto,
- y monitoreo clínico de recién nacidos.
Estas actividades son pertinentes para responder a las principales causas de morbimortalidad materna y neonatal identificadas en el diagnóstico, tales como:
- trastornos hipertensivos,
- hemorragias obstétricas,
- infecciones perinatales,
- prematuridad,
- y deficiencias en el acceso oportuno a servicios especializados.
Además, el programa prioriza maternidades y hospitales de referencia ubicados en territorios con alta concentración de partos y población vulnerable, garantizando coherencia entre:
- el diagnóstico del problema,
- el perfil de los beneficiarios,
- la localidad donde habitan,
- y las actividades programadas.
Las actividades también son congruentes con el diseño del programa, el modelo causal y las intervenciones priorizadas para reducir la mortalidad materna y neonatal.</t>
  </si>
  <si>
    <r>
      <t>0
• No hay información sobre el perfil de los beneficiarios o este no cumple con todos los criterios correspondientes a la puntuación 1.
1
• Las características de los beneficiarios están descritas de forma incompleta.
• Las actividades del programa son adecuadas al perfil definido de los beneficiarios, pero no a la localidad en la que habitan.
2</t>
    </r>
    <r>
      <rPr>
        <sz val="11"/>
        <color rgb="FF000000"/>
        <rFont val="Avenir Next LT Pro"/>
        <family val="2"/>
      </rPr>
      <t xml:space="preserve">
• Las características de los beneficiarios están descritas de forma incompleta.
• Las actividades del programa son adecuadas al perfil definido de los beneficiarios y la localidad en la que habitan.</t>
    </r>
    <r>
      <rPr>
        <b/>
        <sz val="11"/>
        <color rgb="FF000000"/>
        <rFont val="Avenir Next LT Pro"/>
        <family val="2"/>
      </rPr>
      <t xml:space="preserve">
3</t>
    </r>
    <r>
      <rPr>
        <sz val="11"/>
        <color rgb="FF000000"/>
        <rFont val="Avenir Next LT Pro"/>
        <family val="2"/>
      </rPr>
      <t xml:space="preserve">
• Las características de los beneficiarios están claramente descritas,
• Las actividades del programa son adecuadas al perfil de los beneficiarios y la localidad en la que habitan.</t>
    </r>
    <r>
      <rPr>
        <b/>
        <sz val="11"/>
        <color rgb="FF000000"/>
        <rFont val="Avenir Next LT Pro"/>
        <family val="2"/>
      </rPr>
      <t xml:space="preserve">
4</t>
    </r>
    <r>
      <rPr>
        <sz val="11"/>
        <color rgb="FF000000"/>
        <rFont val="Avenir Next LT Pro"/>
        <family val="2"/>
      </rPr>
      <t xml:space="preserve">
• Las características de los beneficiarios están claramente descritas,
• Las actividades del programa son adecuadas al perfil de los beneficiarios y la localidad en la que habitan,
• Las actividades del programa son congruentes con el diseño y diagnóstico del problema.</t>
    </r>
  </si>
  <si>
    <t>2. Coherencia</t>
  </si>
  <si>
    <t>2.1 Coherencia interna</t>
  </si>
  <si>
    <t>2.1.1 ¿Las actividades junto con los supuestos a nivel de actividades crean las condiciones necesarias y suficientes para lograr los productos propuestos por el programa?</t>
  </si>
  <si>
    <t>Si. Todos los productos cuentan con actividades claramente definidas y directamente relacionadas con la entrega del producto correspondiente.  Asimismo, los supuestos a nivel de actividades guardan coherencia con las condiciones operativas necesarias para ejecutar dichas actividades. 
Las actividades descritas permiten operacionalizar adecuadamente cada producto, incluyendo identificación de los casos, diagnóstico, administración y tratamiento, monitoreo, seguimiento clinico y acompañamiento.  De igual forma, los supuestos identificados son pertinentes y suficientes para garantizar la ejecución de las actividades previstas. 
Oportunidades de mejora identificadas:
Aunque las actividades son pertinentes y suficientes, se identifican oportunidades de fortalecimiento relacionadas con:
Incorporar actividades más explícitas de educación comunitaria y seguimiento domiciliario temprano para aumentar adherencia al control prenatal y neonatal.
Fortalecer actividades de coordinación interinstitucional y referencia/contrarreferencia para casos de alta complejidad.
Incluir mecanismos sistemáticos de supervisión de calidad y monitoreo del cumplimiento de protocolos clínicos.
Reforzar estrategias preventivas ante retrasos en compras, rotación de personal o sobrecarga de servicios, debido a que estos factores podrían afectar la continuidad operativa de algunas actividades.</t>
  </si>
  <si>
    <r>
      <rPr>
        <b/>
        <sz val="11"/>
        <color theme="1"/>
        <rFont val="Avenir Next LT Pro"/>
        <family val="2"/>
      </rPr>
      <t>0</t>
    </r>
    <r>
      <rPr>
        <sz val="11"/>
        <color theme="1"/>
        <rFont val="Avenir Next LT Pro"/>
        <family val="2"/>
      </rPr>
      <t xml:space="preserve">
• Los productos del programa no cuentan con actividades y supuestos de actividades o este no cumple con todos los criterios correspondientes a la puntuación 1.
</t>
    </r>
    <r>
      <rPr>
        <b/>
        <sz val="11"/>
        <color theme="1"/>
        <rFont val="Avenir Next LT Pro"/>
        <family val="2"/>
      </rPr>
      <t>1</t>
    </r>
    <r>
      <rPr>
        <sz val="11"/>
        <color theme="1"/>
        <rFont val="Avenir Next LT Pro"/>
        <family val="2"/>
      </rPr>
      <t xml:space="preserve">
• Cada producto del programa cuenta con actividades y supuestos de actividades,
• Solamente del 0 al 49% de las actividades planteadas son necesarias para lograr los productos del programa; el resto es prescindible.
</t>
    </r>
    <r>
      <rPr>
        <b/>
        <sz val="11"/>
        <color theme="1"/>
        <rFont val="Avenir Next LT Pro"/>
        <family val="2"/>
      </rPr>
      <t xml:space="preserve">2
</t>
    </r>
    <r>
      <rPr>
        <sz val="11"/>
        <color theme="1"/>
        <rFont val="Avenir Next LT Pro"/>
        <family val="2"/>
      </rPr>
      <t xml:space="preserve">• Cada producto del programa cuenta con actividades y supuestos de actividades,
• Las actividades junto con los supuestos crean las condiciones para lograr los productos del programa,
• Solamente del 50 al 69% de las actividades planteadas son necesarias para lograr los productos del programa; el resto es prescindible.
</t>
    </r>
    <r>
      <rPr>
        <b/>
        <sz val="11"/>
        <color theme="1"/>
        <rFont val="Avenir Next LT Pro"/>
        <family val="2"/>
      </rPr>
      <t xml:space="preserve">3
</t>
    </r>
    <r>
      <rPr>
        <sz val="11"/>
        <color theme="1"/>
        <rFont val="Avenir Next LT Pro"/>
        <family val="2"/>
      </rPr>
      <t xml:space="preserve">• Cada producto del programa cuenta con actividades y supuestos de actividades,
• Las actividades junto con los supuestos crean las condiciones para lograr los productos del programa,
• Solamente del 70 al 84% de las actividades planteadas son necesarias para lograr los productos del programa; el resto es prescindible.
</t>
    </r>
    <r>
      <rPr>
        <b/>
        <sz val="11"/>
        <color theme="1"/>
        <rFont val="Avenir Next LT Pro"/>
        <family val="2"/>
      </rPr>
      <t xml:space="preserve">4
</t>
    </r>
    <r>
      <rPr>
        <sz val="11"/>
        <color theme="1"/>
        <rFont val="Avenir Next LT Pro"/>
        <family val="2"/>
      </rPr>
      <t>• Cada producto del programa cuenta con actividades y supuestos de actividades,
• Las actividades junto con los supuestos crean las condiciones para lograr los productos del programa,
• Solamente del 85 al 100% de las actividades planteadas son necesarias para lograr los productos del programa.</t>
    </r>
  </si>
  <si>
    <t>2.1.2 ¿Los productos junto con los supuestos a nivel de producto crean las condiciones necesarias y suficientes para lograr el resultado inmediato o propósito buscado?</t>
  </si>
  <si>
    <r>
      <rPr>
        <sz val="11"/>
        <color rgb="FF000000"/>
        <rFont val="Avenir Next LT Pro"/>
      </rPr>
      <t xml:space="preserve">Los productos y los supuestos planteados crean las condiciones necesarias y suficientes para el logro del resultado inmediato. 
De igual forma, los supuestos planteados son pertinentes y coherentes con cada producto, considerando aspectos como disponibilidad de personal capacitado, continuidad del financiamiento, abastecimiento de medicamentos e insumos, funcionamiento de laboratorios y equipos, adherencia de las usuarias al seguimiento clínico y funcionamiento adecuado de los mecanismos de referencia y contrarreferencia.
</t>
    </r>
    <r>
      <rPr>
        <b/>
        <sz val="11"/>
        <color rgb="FF000000"/>
        <rFont val="Avenir Next LT Pro"/>
      </rPr>
      <t>Resultado inmediato 1:</t>
    </r>
    <r>
      <rPr>
        <sz val="11"/>
        <color rgb="FF000000"/>
        <rFont val="Avenir Next LT Pro"/>
      </rPr>
      <t xml:space="preserve"> Mejorar el acceso y oportunidad de la atención perinatal y neonatal, Hospital Maternidad Nuestra Señora de La Altagracia
</t>
    </r>
    <r>
      <rPr>
        <b/>
        <sz val="11"/>
        <color rgb="FF000000"/>
        <rFont val="Avenir Next LT Pro"/>
      </rPr>
      <t>Resultado inmediato 2:</t>
    </r>
    <r>
      <rPr>
        <sz val="11"/>
        <color rgb="FF000000"/>
        <rFont val="Avenir Next LT Pro"/>
      </rPr>
      <t xml:space="preserve"> Mejorar el acceso y oportunidad de la atención perinatal y neonatal, Hospital Materno Infantil San Lorenzo de Los Mina
Supuesto: Los establecimientos de salud mantienen disponibilidad continua de personal capacitado, insumos, medicamentos y equipos esenciales para la atención perinatal y neonatal.
Los recién nacidos acceden a servicios oportunos de atención perinatal en la red pública de salud.
</t>
    </r>
    <r>
      <rPr>
        <b/>
        <sz val="11"/>
        <color rgb="FF000000"/>
        <rFont val="Avenir Next LT Pro"/>
      </rPr>
      <t xml:space="preserve">Resultado inmediato 3: </t>
    </r>
    <r>
      <rPr>
        <sz val="11"/>
        <color rgb="FF000000"/>
        <rFont val="Avenir Next LT Pro"/>
      </rPr>
      <t xml:space="preserve">Fortalecer la detección temprana de condiciones neonatales, congénitas y metabólicas
Supuesto: Los padres o cuidadores autorizan y participan oportunamente en la realización de las pruebas de tamizaje neonatal y en el seguimiento de los casos identificados.
Los establecimientos de salud cuentan con disponibilidad continua de pruebas diagnósticas, insumos y capacidad de laboratorio para la detección oportuna de condiciones congénitas y metabólicas.
Producto: Neonatos reciben servicios de tamizaje básico a enfermedades congénitas y metabólicas 
Supuesto: Madre, padre o tutor lleve al recien nacido al centro y otorge el consentimiento informado para realizar el tamizaje.
</t>
    </r>
    <r>
      <rPr>
        <b/>
        <sz val="11"/>
        <color rgb="FF000000"/>
        <rFont val="Avenir Next LT Pro"/>
      </rPr>
      <t>Observación:</t>
    </r>
    <r>
      <rPr>
        <sz val="11"/>
        <color rgb="FF000000"/>
        <rFont val="Avenir Next LT Pro"/>
      </rPr>
      <t xml:space="preserve"> No todos los productos están relacionados al resultado inmediato al que corresponden.
</t>
    </r>
  </si>
  <si>
    <r>
      <rPr>
        <b/>
        <sz val="11"/>
        <color rgb="FF000000"/>
        <rFont val="Avenir Next LT Pro"/>
      </rPr>
      <t xml:space="preserve">0
</t>
    </r>
    <r>
      <rPr>
        <sz val="11"/>
        <color rgb="FF000000"/>
        <rFont val="Avenir Next LT Pro"/>
      </rPr>
      <t xml:space="preserve">• El resultado inmediato no cuenta con productos y supuestos de productos para ser logrado o este no cumple con todos los criterios correspondientes a la puntuación 1.
</t>
    </r>
    <r>
      <rPr>
        <b/>
        <sz val="11"/>
        <color rgb="FF000000"/>
        <rFont val="Avenir Next LT Pro"/>
      </rPr>
      <t xml:space="preserve">1
</t>
    </r>
    <r>
      <rPr>
        <sz val="11"/>
        <color rgb="FF000000"/>
        <rFont val="Avenir Next LT Pro"/>
      </rPr>
      <t xml:space="preserve">• Cada resultado inmediato cuenta con productos y supuestos de productos,
• No todos los supuestos están relacionados con los productos a los que corresponden.
</t>
    </r>
    <r>
      <rPr>
        <b/>
        <sz val="11"/>
        <color rgb="FF000000"/>
        <rFont val="Avenir Next LT Pro"/>
      </rPr>
      <t xml:space="preserve">2
</t>
    </r>
    <r>
      <rPr>
        <sz val="11"/>
        <color rgb="FF000000"/>
        <rFont val="Avenir Next LT Pro"/>
      </rPr>
      <t xml:space="preserve">• Cada resultado inmediato cuenta con productos y supuestos de productos,
• Todos los supuestos están relacionados con los productos a los que corresponden,
• No todos los productos están relacionados al resultado inmediato al que corresponden.
</t>
    </r>
    <r>
      <rPr>
        <b/>
        <sz val="11"/>
        <color rgb="FF000000"/>
        <rFont val="Avenir Next LT Pro"/>
      </rPr>
      <t xml:space="preserve">3
• </t>
    </r>
    <r>
      <rPr>
        <sz val="11"/>
        <color rgb="FF000000"/>
        <rFont val="Avenir Next LT Pro"/>
      </rPr>
      <t xml:space="preserve">Cada resultado inmediato cuenta con productos y supuestos de productos,
• Todos los supuestos están relacionados con los productos a los que corresponden,
• Todos los productos están relacionados al resultado inmediato al que corresponden,
• Los productos y los supuestos planteados no crean las condiciones necesarias y suficientes para el logro del resultado inmediato.
</t>
    </r>
    <r>
      <rPr>
        <b/>
        <sz val="11"/>
        <color rgb="FF000000"/>
        <rFont val="Avenir Next LT Pro"/>
      </rPr>
      <t xml:space="preserve">4
</t>
    </r>
    <r>
      <rPr>
        <sz val="11"/>
        <color rgb="FF000000"/>
        <rFont val="Avenir Next LT Pro"/>
      </rPr>
      <t>• Cada resultado inmediato cuenta con productos y supuestos de productos,
• Todos los supuestos están relacionados con los productos a los que corresponden,
• Todos los productos están relacionados al resultado inmediato al que corresponden,
• Los productos y los supuestos planteados crean las condiciones necesarias y suficientes para el logro del resultado inmediato.</t>
    </r>
  </si>
  <si>
    <t>2.1.3 ¿El resultado inmediato o propósito junto con los supuestos a nivel de resultado inmediato o propósito crean las condiciones necesarias y suficientes para alcanzar el resultado final o finalidad propuesto?</t>
  </si>
  <si>
    <r>
      <rPr>
        <sz val="11"/>
        <color rgb="FF000000"/>
        <rFont val="Avenir Next LT Pro"/>
      </rPr>
      <t xml:space="preserve">Si, los resultados inmediatos e intermedios definidos presentan una relación directa y coherente con los resultados finales orientados a la reducción de la mortalidad materna y neonatal a nivel nacional. Las intervenciones priorizadas abordan las principales causas de morbilidad materna y neonatal, incluyendo trastornos hipertensivos del embarazo, hemorragias obstétricas, sepsis materna y neonatal, asfixia, síndrome de dificultad respiratoria y prematuridad. 
Asimismo, los supuestos planteados guardan correspondencia con las condiciones necesarias para alcanzar los resultados finales, tales como disponibilidad continua de personal especializado, funcionamiento de unidades neonatales, acceso oportuno al control prenatal, abastecimiento de medicamentos e insumos críticos, aplicación de protocolos clínicos, funcionamiento de la referencia y contrarreferencia y fortalecimiento de la capacidad resolutiva de los centros priorizados.
De igual forma, se evidencia articulación entre los resultados inmediatos, intermedios y finales, permitiendo que las acciones de prevención, diagnóstico temprano, tratamiento oportuno y seguimiento materno-neonatal contribuyan integralmente a la disminución de la mortalidad materna y neonatal y al fortalecimiento del diagnóstico temprano de enfermedades congénitas y metabólicas. 
</t>
    </r>
    <r>
      <rPr>
        <b/>
        <sz val="11"/>
        <color rgb="FF000000"/>
        <rFont val="Avenir Next LT Pro"/>
      </rPr>
      <t xml:space="preserve">Resultado inmediato 1: </t>
    </r>
    <r>
      <rPr>
        <sz val="11"/>
        <color rgb="FF000000"/>
        <rFont val="Avenir Next LT Pro"/>
      </rPr>
      <t xml:space="preserve">Mejorar el acceso y oportunidad de la atención perinatal y neonatal, Hospital Maternidad Nuestra Señora de La Altagracia
</t>
    </r>
    <r>
      <rPr>
        <b/>
        <sz val="11"/>
        <color rgb="FF000000"/>
        <rFont val="Avenir Next LT Pro"/>
      </rPr>
      <t xml:space="preserve">Resultado inmediato 2: </t>
    </r>
    <r>
      <rPr>
        <sz val="11"/>
        <color rgb="FF000000"/>
        <rFont val="Avenir Next LT Pro"/>
      </rPr>
      <t xml:space="preserve">Mejorar el acceso y oportunidad de la atención perinatal y neonatal, Hospital Materno Infantil San Lorenzo de Los Mina
</t>
    </r>
    <r>
      <rPr>
        <b/>
        <sz val="11"/>
        <color rgb="FF000000"/>
        <rFont val="Avenir Next LT Pro"/>
      </rPr>
      <t xml:space="preserve">Supuesto: </t>
    </r>
    <r>
      <rPr>
        <sz val="11"/>
        <color rgb="FF000000"/>
        <rFont val="Avenir Next LT Pro"/>
      </rPr>
      <t xml:space="preserve">Los establecimientos de salud mantienen disponibilidad continua de personal capacitado, insumos, medicamentos y equipos esenciales para la atención perinatal y neonatal.
Los recién nacidos acceden a servicios oportunos de atención perinatal en la red pública de salud.
</t>
    </r>
    <r>
      <rPr>
        <b/>
        <sz val="11"/>
        <color rgb="FF000000"/>
        <rFont val="Avenir Next LT Pro"/>
      </rPr>
      <t xml:space="preserve">
Resultado inmediato 3: </t>
    </r>
    <r>
      <rPr>
        <sz val="11"/>
        <color rgb="FF000000"/>
        <rFont val="Avenir Next LT Pro"/>
      </rPr>
      <t xml:space="preserve">Fortalecer la detección temprana de condiciones neonatales, congénitas y metabólicas
</t>
    </r>
    <r>
      <rPr>
        <b/>
        <sz val="11"/>
        <color rgb="FF000000"/>
        <rFont val="Avenir Next LT Pro"/>
      </rPr>
      <t xml:space="preserve">Supuesto: </t>
    </r>
    <r>
      <rPr>
        <sz val="11"/>
        <color rgb="FF000000"/>
        <rFont val="Avenir Next LT Pro"/>
      </rPr>
      <t xml:space="preserve">Los padres o cuidadores autorizan y participan oportunamente en la realización de las pruebas de tamizaje neonatal y en el seguimiento de los casos identificados.
Los establecimientos de salud cuentan con disponibilidad continua de pruebas diagnósticas, insumos y capacidad de laboratorio para la detección oportuna de condiciones congénitas y metabólicas.
</t>
    </r>
  </si>
  <si>
    <r>
      <rPr>
        <b/>
        <sz val="11"/>
        <color theme="1"/>
        <rFont val="Avenir Next LT Pro"/>
        <family val="2"/>
      </rPr>
      <t>0</t>
    </r>
    <r>
      <rPr>
        <sz val="11"/>
        <color theme="1"/>
        <rFont val="Avenir Next LT Pro"/>
        <family val="2"/>
      </rPr>
      <t xml:space="preserve">
• El resultado final no cuenta con un resultado inmediato y supuestos de resultados inmediatos para ser logrado o este no cumple con todos los criterios correspondientes a la puntuación 1.
</t>
    </r>
    <r>
      <rPr>
        <b/>
        <sz val="11"/>
        <color theme="1"/>
        <rFont val="Avenir Next LT Pro"/>
        <family val="2"/>
      </rPr>
      <t>1</t>
    </r>
    <r>
      <rPr>
        <sz val="11"/>
        <color theme="1"/>
        <rFont val="Avenir Next LT Pro"/>
        <family val="2"/>
      </rPr>
      <t xml:space="preserve">
• Cada resultado inmediato cuenta con supuestos definidos,
• No todos los supuestos están relacionados con el resultado inmediato a los que corresponden.
</t>
    </r>
    <r>
      <rPr>
        <b/>
        <sz val="11"/>
        <color theme="1"/>
        <rFont val="Avenir Next LT Pro"/>
        <family val="2"/>
      </rPr>
      <t xml:space="preserve">2
</t>
    </r>
    <r>
      <rPr>
        <sz val="11"/>
        <color theme="1"/>
        <rFont val="Avenir Next LT Pro"/>
        <family val="2"/>
      </rPr>
      <t xml:space="preserve">• Cada resultado inmediato cuenta con supuestos definidos,
• Todos los supuestos están relacionados con el resultado inmediato a los que corresponden,
• No todos los resultados inmediatos están relacionados al resultado final al que corresponden.
</t>
    </r>
    <r>
      <rPr>
        <b/>
        <sz val="11"/>
        <color theme="1"/>
        <rFont val="Avenir Next LT Pro"/>
        <family val="2"/>
      </rPr>
      <t xml:space="preserve">3
</t>
    </r>
    <r>
      <rPr>
        <sz val="11"/>
        <color theme="1"/>
        <rFont val="Avenir Next LT Pro"/>
        <family val="2"/>
      </rPr>
      <t xml:space="preserve">• Cada resultado inmediato cuenta con supuestos definidos,
• Todos los supuestos están relacionados con el resultado inmediato a los que corresponden,
• Todos los resultados inmediatos están relacionados al resultado final al que corresponden,
• Los resultados inmediatos y los supuestos planteados no crean las condiciones necesarias y suficientes para el logro del resultado final.
</t>
    </r>
    <r>
      <rPr>
        <b/>
        <sz val="11"/>
        <color theme="1"/>
        <rFont val="Avenir Next LT Pro"/>
        <family val="2"/>
      </rPr>
      <t xml:space="preserve">4
</t>
    </r>
    <r>
      <rPr>
        <sz val="11"/>
        <color theme="1"/>
        <rFont val="Avenir Next LT Pro"/>
        <family val="2"/>
      </rPr>
      <t>• Cada resultado inmediato cuenta con supuestos definidos,
• Todos los supuestos están relacionados con el resultado inmediato a los que corresponden,
• Todos los resultados inmediatos están relacionados al resultado final al que corresponden,
• Los resultados inmediatos y los supuestos planteados crean las condiciones necesarias y suficientes para el logro del resultado final.</t>
    </r>
  </si>
  <si>
    <t>2.1.4 En relación con el resultado final o finalidad, ¿corresponde lógicamente la operacionalización horizontal (indicadores, metas, fuentes de verificación)?</t>
  </si>
  <si>
    <r>
      <rPr>
        <sz val="11"/>
        <color rgb="FF000000"/>
        <rFont val="Avenir Next LT Pro"/>
      </rPr>
      <t xml:space="preserve">
Sí, la operacionalización horizontal del resultado final corresponde lógicamente. El resultado final del programa está orientado a la reducción de la mortalidad materna y neonatal y cuenta con indicadores para medir la razón de mortalidad materna y la tasa de mortalidad neonatal, metas definidas para el período 2027-2030 y medios de verificación sustentados en los registros y sistemas oficiales de información en salud. Durante la revisión se verificó que estos elementos mantienen correspondencia con el resultado final y permiten dar seguimiento al avance de los indicadores y al cumplimiento de las metas.
</t>
    </r>
    <r>
      <rPr>
        <b/>
        <sz val="11"/>
        <color rgb="FF000000"/>
        <rFont val="Avenir Next LT Pro"/>
      </rPr>
      <t>Resultado Final 1:</t>
    </r>
    <r>
      <rPr>
        <sz val="11"/>
        <color rgb="FF000000"/>
        <rFont val="Avenir Next LT Pro"/>
      </rPr>
      <t xml:space="preserve"> Reducir la mortalidad materna
</t>
    </r>
    <r>
      <rPr>
        <b/>
        <sz val="11"/>
        <color rgb="FF000000"/>
        <rFont val="Avenir Next LT Pro"/>
      </rPr>
      <t xml:space="preserve">Indicador: </t>
    </r>
    <r>
      <rPr>
        <sz val="11"/>
        <color rgb="FF000000"/>
        <rFont val="Avenir Next LT Pro"/>
      </rPr>
      <t xml:space="preserve">Razón de mortalidad materna (por cada 100,000 nacidos vivos)
</t>
    </r>
    <r>
      <rPr>
        <b/>
        <sz val="11"/>
        <color rgb="FF000000"/>
        <rFont val="Avenir Next LT Pro"/>
      </rPr>
      <t xml:space="preserve">Linea Base: </t>
    </r>
    <r>
      <rPr>
        <sz val="11"/>
        <color rgb="FF000000"/>
        <rFont val="Avenir Next LT Pro"/>
      </rPr>
      <t xml:space="preserve">94.00 - 2019	
</t>
    </r>
    <r>
      <rPr>
        <b/>
        <sz val="11"/>
        <color rgb="FF000000"/>
        <rFont val="Avenir Next LT Pro"/>
      </rPr>
      <t xml:space="preserve">Resutado esperado: </t>
    </r>
    <r>
      <rPr>
        <sz val="11"/>
        <color rgb="FF000000"/>
        <rFont val="Avenir Next LT Pro"/>
      </rPr>
      <t xml:space="preserve">87 - 2030
</t>
    </r>
    <r>
      <rPr>
        <b/>
        <sz val="11"/>
        <color rgb="FF000000"/>
        <rFont val="Avenir Next LT Pro"/>
      </rPr>
      <t xml:space="preserve">Medio de Verificación: </t>
    </r>
    <r>
      <rPr>
        <sz val="11"/>
        <color rgb="FF000000"/>
        <rFont val="Avenir Next LT Pro"/>
      </rPr>
      <t xml:space="preserve">Boletín Epidemiológico Semanal consolidado, publicado por la Dirección General de Epidemiología (DIGEPI), disponible en: https://epidemiologia.gob.do/documentos-epidemiologicos/boletines-epidemiologicos/.
Informe de Estadísticas Vitales (Nacimientos), publicado por la Oficina Nacional de Estadística (ONE).
</t>
    </r>
    <r>
      <rPr>
        <b/>
        <sz val="11"/>
        <color rgb="FF000000"/>
        <rFont val="Avenir Next LT Pro"/>
      </rPr>
      <t xml:space="preserve">Resultado Final 2: </t>
    </r>
    <r>
      <rPr>
        <sz val="11"/>
        <color rgb="FF000000"/>
        <rFont val="Avenir Next LT Pro"/>
      </rPr>
      <t xml:space="preserve">Reducir la mortalidad neonatal
</t>
    </r>
    <r>
      <rPr>
        <b/>
        <sz val="11"/>
        <color rgb="FF000000"/>
        <rFont val="Avenir Next LT Pro"/>
      </rPr>
      <t>Indicador:</t>
    </r>
    <r>
      <rPr>
        <sz val="11"/>
        <color rgb="FF000000"/>
        <rFont val="Avenir Next LT Pro"/>
      </rPr>
      <t xml:space="preserve"> Tasa de mortalidad neonatal (por cada 1,000 nacidos vivos)
</t>
    </r>
    <r>
      <rPr>
        <b/>
        <sz val="11"/>
        <color rgb="FF000000"/>
        <rFont val="Avenir Next LT Pro"/>
      </rPr>
      <t>Línea Base:</t>
    </r>
    <r>
      <rPr>
        <sz val="11"/>
        <color rgb="FF000000"/>
        <rFont val="Avenir Next LT Pro"/>
      </rPr>
      <t xml:space="preserve"> 13.00 - 2021
</t>
    </r>
    <r>
      <rPr>
        <b/>
        <sz val="11"/>
        <color rgb="FF000000"/>
        <rFont val="Avenir Next LT Pro"/>
      </rPr>
      <t xml:space="preserve">Resutado esperado: </t>
    </r>
    <r>
      <rPr>
        <sz val="11"/>
        <color rgb="FF000000"/>
        <rFont val="Avenir Next LT Pro"/>
      </rPr>
      <t xml:space="preserve">9 - 2030
</t>
    </r>
    <r>
      <rPr>
        <b/>
        <sz val="11"/>
        <color rgb="FF000000"/>
        <rFont val="Avenir Next LT Pro"/>
      </rPr>
      <t>Medio de Verificación:</t>
    </r>
    <r>
      <rPr>
        <sz val="11"/>
        <color rgb="FF000000"/>
        <rFont val="Avenir Next LT Pro"/>
      </rPr>
      <t xml:space="preserve"> Boletín Epidemiológico Semanal consolidado, publicado por la Dirección General de Epidemiología (DIGEPI), disponible en el portal institucional oficial.
Informe de Estadísticas Vitales (Nacimientos), publicado por la Oficina Nacional de Estadística (ONE).</t>
    </r>
  </si>
  <si>
    <r>
      <rPr>
        <b/>
        <sz val="11"/>
        <color rgb="FF000000"/>
        <rFont val="Avenir Next LT Pro"/>
      </rPr>
      <t xml:space="preserve">0
</t>
    </r>
    <r>
      <rPr>
        <sz val="11"/>
        <color rgb="FF000000"/>
        <rFont val="Avenir Next LT Pro"/>
      </rPr>
      <t xml:space="preserve">• El resultado final no contiene indicadores, metas ni métodos de verificación o este no cumple con todos los criterios correspondientes a la puntuación 1.
</t>
    </r>
    <r>
      <rPr>
        <b/>
        <sz val="11"/>
        <color rgb="FF000000"/>
        <rFont val="Avenir Next LT Pro"/>
      </rPr>
      <t xml:space="preserve">1
</t>
    </r>
    <r>
      <rPr>
        <sz val="11"/>
        <color rgb="FF000000"/>
        <rFont val="Avenir Next LT Pro"/>
      </rPr>
      <t xml:space="preserve">• El resultado final contiene indicadores, metas y métodos de verificación,
• Las variables no guardan coherencia entre sí.
</t>
    </r>
    <r>
      <rPr>
        <b/>
        <sz val="11"/>
        <color rgb="FF000000"/>
        <rFont val="Avenir Next LT Pro"/>
      </rPr>
      <t xml:space="preserve">2
</t>
    </r>
    <r>
      <rPr>
        <sz val="11"/>
        <color rgb="FF000000"/>
        <rFont val="Avenir Next LT Pro"/>
      </rPr>
      <t xml:space="preserve">• El resultado final contiene indicadores, metas y métodos de verificación,
• Las tres variables guardan coherencia entre sí,
• Alguna de las variables no guarda coherencia con el resultado final.
</t>
    </r>
    <r>
      <rPr>
        <b/>
        <sz val="11"/>
        <color rgb="FF000000"/>
        <rFont val="Avenir Next LT Pro"/>
      </rPr>
      <t xml:space="preserve">3
</t>
    </r>
    <r>
      <rPr>
        <sz val="11"/>
        <color rgb="FF000000"/>
        <rFont val="Avenir Next LT Pro"/>
      </rPr>
      <t xml:space="preserve">• El resultado final contiene indicadores, metas y métodos de verificación,
• Las tres variables guardan coherencia entre sí,
• Las tres variables guardan coherencia con el resultado final,
• Los métodos de verificación no permiten obtener la información necesaria para calcular el avance de los indicadores y las metas.
</t>
    </r>
    <r>
      <rPr>
        <b/>
        <sz val="11"/>
        <color rgb="FF000000"/>
        <rFont val="Avenir Next LT Pro"/>
      </rPr>
      <t xml:space="preserve">4
</t>
    </r>
    <r>
      <rPr>
        <sz val="11"/>
        <color rgb="FF000000"/>
        <rFont val="Avenir Next LT Pro"/>
      </rPr>
      <t>• El resultado final contiene indicadores, metas y métodos de verificación,
• Las tres variables guardan coherencia entre sí,
• Las tres variables guardan coherencia con el resultado final,
• Los métodos de verificación permiten obtener la información necesaria para calcular el avance de los indicadores y las metas.</t>
    </r>
  </si>
  <si>
    <t>2.1.5 En relación con el resultado inmediato o propósito, ¿corresponde lógicamente la operacionalización horizontal (indicadores, metas, fuentes de verificación)?</t>
  </si>
  <si>
    <r>
      <rPr>
        <sz val="11"/>
        <color rgb="FF000000"/>
        <rFont val="Avenir Next LT Pro"/>
      </rPr>
      <t xml:space="preserve">Si, la operacionalización horizontal de los resultados inmediatos corresponde lógicamente, debido a que los resultados presentan indicadores, metas y métodos de verificación coherente con los propósitos establecidos y orientados al fortalecimiento de la atención neonatal y la detección temprana de enfermedades congénitas y metabólicas. 
Los resultados inmediatos cuentan con indicadores medibles y metas temporalmente definidas al 2030. Asimismo, las variables guardan coherencia entre sí y con los resultados inmediatos correspondientes, ya que permiten medir directamente la cobertura de consultas pediátricas perinatales y la aplicación del tamizaje neonatal en la población objetivo definida. 
De igual manera, los métodos de verificación identificados, tales como registros clínicos, boletines epidemiológicos, repositorio insitucionales y sistemas de información del Servicio Nacional de Salud, permiten obtener la información necesaria para calcular el avance de los indicadores y las metas establecidas. Los resultados inmediatos son:
</t>
    </r>
    <r>
      <rPr>
        <b/>
        <sz val="11"/>
        <color rgb="FF000000"/>
        <rFont val="Avenir Next LT Pro"/>
      </rPr>
      <t xml:space="preserve">Resultado inmediato 1: </t>
    </r>
    <r>
      <rPr>
        <sz val="11"/>
        <color rgb="FF000000"/>
        <rFont val="Avenir Next LT Pro"/>
      </rPr>
      <t xml:space="preserve">Mejorar el acceso y oportunidad de la atención perinatal y neonatal, Hospital Maternidad Nuestra Señora de La Altagracia
</t>
    </r>
    <r>
      <rPr>
        <b/>
        <sz val="11"/>
        <color rgb="FF000000"/>
        <rFont val="Avenir Next LT Pro"/>
      </rPr>
      <t>Indicador:</t>
    </r>
    <r>
      <rPr>
        <sz val="11"/>
        <color rgb="FF000000"/>
        <rFont val="Avenir Next LT Pro"/>
      </rPr>
      <t xml:space="preserve"> Porcentaje de recién nacidos que reciben atención pediátrica en el período perinatal en Hospital Maternidad Nuestra Señora de La Altagracia
</t>
    </r>
    <r>
      <rPr>
        <b/>
        <sz val="11"/>
        <color rgb="FF000000"/>
        <rFont val="Avenir Next LT Pro"/>
      </rPr>
      <t xml:space="preserve">Línea base: </t>
    </r>
    <r>
      <rPr>
        <sz val="11"/>
        <color rgb="FF000000"/>
        <rFont val="Avenir Next LT Pro"/>
      </rPr>
      <t xml:space="preserve">78.16%	2024
</t>
    </r>
    <r>
      <rPr>
        <b/>
        <sz val="11"/>
        <color rgb="FF000000"/>
        <rFont val="Avenir Next LT Pro"/>
      </rPr>
      <t xml:space="preserve">Resultado esperado: </t>
    </r>
    <r>
      <rPr>
        <sz val="11"/>
        <color rgb="FF000000"/>
        <rFont val="Avenir Next LT Pro"/>
      </rPr>
      <t xml:space="preserve">94.16%	2030
</t>
    </r>
    <r>
      <rPr>
        <b/>
        <sz val="11"/>
        <color rgb="FF000000"/>
        <rFont val="Avenir Next LT Pro"/>
      </rPr>
      <t xml:space="preserve">Medio de verificación: </t>
    </r>
    <r>
      <rPr>
        <sz val="11"/>
        <color rgb="FF000000"/>
        <rFont val="Avenir Next LT Pro"/>
      </rPr>
      <t xml:space="preserve">Reporte de atención neonatal del centro priorizado, generado a partir del Repositorio de Información y Estadísticas de Servicios de Salud (RIESS)
</t>
    </r>
    <r>
      <rPr>
        <b/>
        <sz val="11"/>
        <color rgb="FF000000"/>
        <rFont val="Avenir Next LT Pro"/>
      </rPr>
      <t xml:space="preserve">Resultado inmediato 2: </t>
    </r>
    <r>
      <rPr>
        <sz val="11"/>
        <color rgb="FF000000"/>
        <rFont val="Avenir Next LT Pro"/>
      </rPr>
      <t xml:space="preserve">Mejorar el acceso y oportunidad de la atención perinatal y neonatal, Hospital Materno Infantil San Lorenzo de Los Mina
</t>
    </r>
    <r>
      <rPr>
        <b/>
        <sz val="11"/>
        <color rgb="FF000000"/>
        <rFont val="Avenir Next LT Pro"/>
      </rPr>
      <t xml:space="preserve">Indicador: </t>
    </r>
    <r>
      <rPr>
        <sz val="11"/>
        <color rgb="FF000000"/>
        <rFont val="Avenir Next LT Pro"/>
      </rPr>
      <t xml:space="preserve">Porcentaje de recién nacidos que reciben atención pediátrica en el período perinatal en Hospital Materno Infantil San Lorenzo de Los Mina
</t>
    </r>
    <r>
      <rPr>
        <b/>
        <sz val="11"/>
        <color rgb="FF000000"/>
        <rFont val="Avenir Next LT Pro"/>
      </rPr>
      <t xml:space="preserve">Línea base: </t>
    </r>
    <r>
      <rPr>
        <sz val="11"/>
        <color rgb="FF000000"/>
        <rFont val="Avenir Next LT Pro"/>
      </rPr>
      <t xml:space="preserve">82.06%	2024
</t>
    </r>
    <r>
      <rPr>
        <b/>
        <sz val="11"/>
        <color rgb="FF000000"/>
        <rFont val="Avenir Next LT Pro"/>
      </rPr>
      <t xml:space="preserve">Resultado esperado: </t>
    </r>
    <r>
      <rPr>
        <sz val="11"/>
        <color rgb="FF000000"/>
        <rFont val="Avenir Next LT Pro"/>
      </rPr>
      <t xml:space="preserve">94.06%	2030
</t>
    </r>
    <r>
      <rPr>
        <b/>
        <sz val="11"/>
        <color rgb="FF000000"/>
        <rFont val="Avenir Next LT Pro"/>
      </rPr>
      <t>Medio de Verificación:</t>
    </r>
    <r>
      <rPr>
        <sz val="11"/>
        <color rgb="FF000000"/>
        <rFont val="Avenir Next LT Pro"/>
      </rPr>
      <t xml:space="preserve"> Reporte de atención neonatal del centro priorizado, generado a partir del Repositorio de Información y Estadísticas de Servicios de Salud (RIESS)
</t>
    </r>
    <r>
      <rPr>
        <b/>
        <sz val="11"/>
        <color rgb="FF000000"/>
        <rFont val="Avenir Next LT Pro"/>
      </rPr>
      <t xml:space="preserve">Resultado inmediato 3: </t>
    </r>
    <r>
      <rPr>
        <sz val="11"/>
        <color rgb="FF000000"/>
        <rFont val="Avenir Next LT Pro"/>
      </rPr>
      <t xml:space="preserve">Fortalecer la detección temprana de condiciones neonatales, congénitas y metabólicas
</t>
    </r>
    <r>
      <rPr>
        <b/>
        <sz val="11"/>
        <color rgb="FF000000"/>
        <rFont val="Avenir Next LT Pro"/>
      </rPr>
      <t xml:space="preserve">Indicador: </t>
    </r>
    <r>
      <rPr>
        <sz val="11"/>
        <color rgb="FF000000"/>
        <rFont val="Avenir Next LT Pro"/>
      </rPr>
      <t xml:space="preserve">Porcentaje de recién nacidos que reciben tamizaje neonatal básico
</t>
    </r>
    <r>
      <rPr>
        <b/>
        <sz val="11"/>
        <color rgb="FF000000"/>
        <rFont val="Avenir Next LT Pro"/>
      </rPr>
      <t xml:space="preserve">Línea base: </t>
    </r>
    <r>
      <rPr>
        <sz val="11"/>
        <color rgb="FF000000"/>
        <rFont val="Avenir Next LT Pro"/>
      </rPr>
      <t xml:space="preserve">No disponible
</t>
    </r>
    <r>
      <rPr>
        <b/>
        <sz val="11"/>
        <color rgb="FF000000"/>
        <rFont val="Avenir Next LT Pro"/>
      </rPr>
      <t xml:space="preserve">Resultado esperado: </t>
    </r>
    <r>
      <rPr>
        <sz val="11"/>
        <color rgb="FF000000"/>
        <rFont val="Avenir Next LT Pro"/>
      </rPr>
      <t xml:space="preserve">90%	 2030
</t>
    </r>
    <r>
      <rPr>
        <b/>
        <sz val="11"/>
        <color rgb="FF000000"/>
        <rFont val="Avenir Next LT Pro"/>
      </rPr>
      <t xml:space="preserve">Medio de Verificación: </t>
    </r>
    <r>
      <rPr>
        <sz val="11"/>
        <color rgb="FF000000"/>
        <rFont val="Avenir Next LT Pro"/>
      </rPr>
      <t xml:space="preserve">Registros clínicos del tamizaje neonatal y Repositorio del SNS
</t>
    </r>
    <r>
      <rPr>
        <b/>
        <sz val="11"/>
        <color rgb="FF000000"/>
        <rFont val="Avenir Next LT Pro"/>
      </rPr>
      <t>Observaciones:</t>
    </r>
    <r>
      <rPr>
        <sz val="11"/>
        <color rgb="FF000000"/>
        <rFont val="Avenir Next LT Pro"/>
      </rPr>
      <t xml:space="preserve"> Existen oportunidades de mejora relacionadas a la disponiblidad de información nacional sobre la incidencia y prevalencia de enfermedades metabólicas y congénitas incluidas en el tamizaje neonatal, debido a que las estimaciones actuales se sustentan parcialmente en estadísticas de países similares como Puerto Rico y Costa Rica. Aunque esta limitación no impide la medición y seguimiento del indicador, si reduce la robustez del analisis de tendencia y la validación de la factibilidad de las metas proyectadas a largo plazo.
Se recomienda fortalecer los sistemas nacionales de información y vigilancia relacionados con tamizaje neonatal, a fin de disponer de líneas base y estadisticas nacionales propias que permitan mejorar la trazabilidad y sostenibilidad del monitoreo del indicador. </t>
    </r>
  </si>
  <si>
    <r>
      <rPr>
        <b/>
        <sz val="11"/>
        <color theme="1"/>
        <rFont val="Avenir Next LT Pro"/>
        <family val="2"/>
      </rPr>
      <t>0</t>
    </r>
    <r>
      <rPr>
        <sz val="11"/>
        <color theme="1"/>
        <rFont val="Avenir Next LT Pro"/>
        <family val="2"/>
      </rPr>
      <t xml:space="preserve">
• Alguno de los resultados inmediatos no contiene indicadores, metas ni métodos de verificación o este no cumple con todos los criterios correspondientes a la puntuación 1.
</t>
    </r>
    <r>
      <rPr>
        <b/>
        <sz val="11"/>
        <color theme="1"/>
        <rFont val="Avenir Next LT Pro"/>
        <family val="2"/>
      </rPr>
      <t>1</t>
    </r>
    <r>
      <rPr>
        <sz val="11"/>
        <color theme="1"/>
        <rFont val="Avenir Next LT Pro"/>
        <family val="2"/>
      </rPr>
      <t xml:space="preserve">
• El o los resultados inmediatos contienen indicadores, metas y métodos de verificación,
• Las variables no guardan coherencia entre sí.
</t>
    </r>
    <r>
      <rPr>
        <b/>
        <sz val="11"/>
        <color theme="1"/>
        <rFont val="Avenir Next LT Pro"/>
        <family val="2"/>
      </rPr>
      <t xml:space="preserve">2
</t>
    </r>
    <r>
      <rPr>
        <sz val="11"/>
        <color theme="1"/>
        <rFont val="Avenir Next LT Pro"/>
        <family val="2"/>
      </rPr>
      <t xml:space="preserve">• El o los resultados inmediatos contienen indicadores, metas y métodos de verificación,
• Las variables no guardan coherencia entre sí,
• Alguna de las variables no guarda coherencia con el resultado inmediato al que corresponde.
</t>
    </r>
    <r>
      <rPr>
        <b/>
        <sz val="11"/>
        <color theme="1"/>
        <rFont val="Avenir Next LT Pro"/>
        <family val="2"/>
      </rPr>
      <t xml:space="preserve">3
</t>
    </r>
    <r>
      <rPr>
        <sz val="11"/>
        <color theme="1"/>
        <rFont val="Avenir Next LT Pro"/>
        <family val="2"/>
      </rPr>
      <t xml:space="preserve">• El o los resultados inmediatos contienen indicadores, metas y métodos de verificación,
• Las variables guardan coherencia entre sí,
• Las tres variables guardan coherencia con el resultado inmediato al que corresponde,
• Los métodos de verificación no permiten obtener la información necesaria para calcular el avance de los indicadores y las metas.
</t>
    </r>
    <r>
      <rPr>
        <b/>
        <sz val="11"/>
        <color theme="1"/>
        <rFont val="Avenir Next LT Pro"/>
        <family val="2"/>
      </rPr>
      <t xml:space="preserve">4
</t>
    </r>
    <r>
      <rPr>
        <sz val="11"/>
        <color theme="1"/>
        <rFont val="Avenir Next LT Pro"/>
        <family val="2"/>
      </rPr>
      <t>• El o los resultados inmediatos contienen indicadores, metas y métodos de verificación,
• Las variables guardan coherencia entre sí,
• Las tres variables guardan coherencia con el resultado inmediato al que corresponde,
• Los métodos de verificación permiten obtener la información necesaria para calcular el avance de los indicadores y las metas.</t>
    </r>
  </si>
  <si>
    <t>2.1.6 En relación con los productos, ¿corresponde lógicamente la operacionalización horizontal (indicadores, metas, fuentes de verificación)?</t>
  </si>
  <si>
    <r>
      <rPr>
        <sz val="11"/>
        <color rgb="FF000000"/>
        <rFont val="Avenir Next LT Pro"/>
      </rPr>
      <t xml:space="preserve">Si, la operacionalización horizontal de los productos corresponde lógicamente, debido a que todos los productos presentan indicadores, metas y métodos de verificación coherentes con los bienes y servicios ofrecidos y con los resultados asociados. 
Las variables guardan coherencia entre sí para cada producto, debido a que los indicadores se relacionan directamente con la población beneficiaria, los bienes y servicios entregados y las actividades definidas para su ejecución. Asimismo, las variables guardan coherencia con el producto correspondiente, ya que permiten medir la prestación efectiva de servicios maternos, neonatales y de tamizaje establecidos en el programa.
</t>
    </r>
    <r>
      <rPr>
        <b/>
        <sz val="11"/>
        <color rgb="FF000000"/>
        <rFont val="Avenir Next LT Pro"/>
      </rPr>
      <t xml:space="preserve">Producto: </t>
    </r>
    <r>
      <rPr>
        <sz val="11"/>
        <color rgb="FF000000"/>
        <rFont val="Avenir Next LT Pro"/>
      </rPr>
      <t xml:space="preserve">7395-Gestantes reciben servicios de consulta prenatal </t>
    </r>
    <r>
      <rPr>
        <b/>
        <sz val="11"/>
        <color rgb="FF000000"/>
        <rFont val="Avenir Next LT Pro"/>
      </rPr>
      <t xml:space="preserve">	
Indicador: </t>
    </r>
    <r>
      <rPr>
        <sz val="11"/>
        <color rgb="FF000000"/>
        <rFont val="Avenir Next LT Pro"/>
      </rPr>
      <t xml:space="preserve">Número de gestantes que reciben consulta prenatal
</t>
    </r>
    <r>
      <rPr>
        <b/>
        <sz val="11"/>
        <color rgb="FF000000"/>
        <rFont val="Avenir Next LT Pro"/>
      </rPr>
      <t xml:space="preserve">Metas: </t>
    </r>
    <r>
      <rPr>
        <sz val="11"/>
        <color rgb="FF000000"/>
        <rFont val="Avenir Next LT Pro"/>
      </rPr>
      <t xml:space="preserve">18,346 para el 2025 a 22,497 en el 2030
</t>
    </r>
    <r>
      <rPr>
        <b/>
        <sz val="11"/>
        <color rgb="FF000000"/>
        <rFont val="Avenir Next LT Pro"/>
      </rPr>
      <t xml:space="preserve">Producto: </t>
    </r>
    <r>
      <rPr>
        <sz val="11"/>
        <color rgb="FF000000"/>
        <rFont val="Avenir Next LT Pro"/>
      </rPr>
      <t xml:space="preserve">7398-Gestantes reciben diagnóstico oportuno para la prevención de sepsis neonatal
</t>
    </r>
    <r>
      <rPr>
        <b/>
        <sz val="11"/>
        <color rgb="FF000000"/>
        <rFont val="Avenir Next LT Pro"/>
      </rPr>
      <t xml:space="preserve">Indicador: </t>
    </r>
    <r>
      <rPr>
        <sz val="11"/>
        <color rgb="FF000000"/>
        <rFont val="Avenir Next LT Pro"/>
      </rPr>
      <t xml:space="preserve">Número de gestantes con pruebas de detección de estreptococos del grupo B 
</t>
    </r>
    <r>
      <rPr>
        <b/>
        <sz val="11"/>
        <color rgb="FF000000"/>
        <rFont val="Avenir Next LT Pro"/>
      </rPr>
      <t xml:space="preserve">Metas: </t>
    </r>
    <r>
      <rPr>
        <sz val="11"/>
        <color rgb="FF000000"/>
        <rFont val="Avenir Next LT Pro"/>
      </rPr>
      <t xml:space="preserve">4,328 para el 2025 a 5,261 en el 2030
</t>
    </r>
    <r>
      <rPr>
        <b/>
        <sz val="11"/>
        <color rgb="FF000000"/>
        <rFont val="Avenir Next LT Pro"/>
      </rPr>
      <t xml:space="preserve">Producto: </t>
    </r>
    <r>
      <rPr>
        <sz val="11"/>
        <color rgb="FF000000"/>
        <rFont val="Avenir Next LT Pro"/>
      </rPr>
      <t xml:space="preserve">7812-Gestantes reciben servicio de atención al parto (normal y complicado)
</t>
    </r>
    <r>
      <rPr>
        <b/>
        <sz val="11"/>
        <color rgb="FF000000"/>
        <rFont val="Avenir Next LT Pro"/>
      </rPr>
      <t xml:space="preserve">Indicador: </t>
    </r>
    <r>
      <rPr>
        <sz val="11"/>
        <color rgb="FF000000"/>
        <rFont val="Avenir Next LT Pro"/>
      </rPr>
      <t xml:space="preserve">Número de gestantes atendidas por parto normal y/o complicado
</t>
    </r>
    <r>
      <rPr>
        <b/>
        <sz val="11"/>
        <color rgb="FF000000"/>
        <rFont val="Avenir Next LT Pro"/>
      </rPr>
      <t xml:space="preserve">Metas: </t>
    </r>
    <r>
      <rPr>
        <sz val="11"/>
        <color rgb="FF000000"/>
        <rFont val="Avenir Next LT Pro"/>
      </rPr>
      <t xml:space="preserve">4,729 para el 2025 a 5,748 en el 2030
</t>
    </r>
    <r>
      <rPr>
        <b/>
        <sz val="11"/>
        <color rgb="FF000000"/>
        <rFont val="Avenir Next LT Pro"/>
      </rPr>
      <t xml:space="preserve">Producto: </t>
    </r>
    <r>
      <rPr>
        <sz val="11"/>
        <color rgb="FF000000"/>
        <rFont val="Avenir Next LT Pro"/>
      </rPr>
      <t xml:space="preserve">7813-Neonatos (0-28 días de nacidos) reciben servicio de atención oportuna (normal y complicados)
</t>
    </r>
    <r>
      <rPr>
        <b/>
        <sz val="11"/>
        <color rgb="FF000000"/>
        <rFont val="Avenir Next LT Pro"/>
      </rPr>
      <t xml:space="preserve">Indicador: </t>
    </r>
    <r>
      <rPr>
        <sz val="11"/>
        <color rgb="FF000000"/>
        <rFont val="Avenir Next LT Pro"/>
      </rPr>
      <t xml:space="preserve">Número de neonatos (0–28 días) normales y con complicaciones que reciben atención neonatal
</t>
    </r>
    <r>
      <rPr>
        <b/>
        <sz val="11"/>
        <color rgb="FF000000"/>
        <rFont val="Avenir Next LT Pro"/>
      </rPr>
      <t xml:space="preserve">Metas: </t>
    </r>
    <r>
      <rPr>
        <sz val="11"/>
        <color rgb="FF000000"/>
        <rFont val="Avenir Next LT Pro"/>
      </rPr>
      <t xml:space="preserve">4,697 para el 2025 a 5,709 en el 2030
</t>
    </r>
    <r>
      <rPr>
        <b/>
        <sz val="11"/>
        <color rgb="FF000000"/>
        <rFont val="Avenir Next LT Pro"/>
      </rPr>
      <t xml:space="preserve">Producto:  </t>
    </r>
    <r>
      <rPr>
        <sz val="11"/>
        <color rgb="FF000000"/>
        <rFont val="Avenir Next LT Pro"/>
      </rPr>
      <t xml:space="preserve">7814-Gestantes reciben servicios de consulta prenatal
</t>
    </r>
    <r>
      <rPr>
        <b/>
        <sz val="11"/>
        <color rgb="FF000000"/>
        <rFont val="Avenir Next LT Pro"/>
      </rPr>
      <t xml:space="preserve">Indicador: </t>
    </r>
    <r>
      <rPr>
        <sz val="11"/>
        <color rgb="FF000000"/>
        <rFont val="Avenir Next LT Pro"/>
      </rPr>
      <t xml:space="preserve">Número de gestantes que reciben consulta prenatal
</t>
    </r>
    <r>
      <rPr>
        <b/>
        <sz val="11"/>
        <color rgb="FF000000"/>
        <rFont val="Avenir Next LT Pro"/>
      </rPr>
      <t xml:space="preserve">Metas: </t>
    </r>
    <r>
      <rPr>
        <sz val="11"/>
        <color rgb="FF000000"/>
        <rFont val="Avenir Next LT Pro"/>
      </rPr>
      <t xml:space="preserve">22,363 para el 2025 a 27,182 en el 2030
</t>
    </r>
    <r>
      <rPr>
        <b/>
        <sz val="11"/>
        <color rgb="FF000000"/>
        <rFont val="Avenir Next LT Pro"/>
      </rPr>
      <t xml:space="preserve">Producto: </t>
    </r>
    <r>
      <rPr>
        <sz val="11"/>
        <color rgb="FF000000"/>
        <rFont val="Avenir Next LT Pro"/>
      </rPr>
      <t xml:space="preserve">7815-Gestantes reciben servicio de atención al parto (normal y complicado)
</t>
    </r>
    <r>
      <rPr>
        <b/>
        <sz val="11"/>
        <color rgb="FF000000"/>
        <rFont val="Avenir Next LT Pro"/>
      </rPr>
      <t xml:space="preserve">Indicador: </t>
    </r>
    <r>
      <rPr>
        <sz val="11"/>
        <color rgb="FF000000"/>
        <rFont val="Avenir Next LT Pro"/>
      </rPr>
      <t xml:space="preserve">Número de gestantes atendidas por parto normal y/o complicado
</t>
    </r>
    <r>
      <rPr>
        <b/>
        <sz val="11"/>
        <color rgb="FF000000"/>
        <rFont val="Avenir Next LT Pro"/>
      </rPr>
      <t xml:space="preserve">Metas: </t>
    </r>
    <r>
      <rPr>
        <sz val="11"/>
        <color rgb="FF000000"/>
        <rFont val="Avenir Next LT Pro"/>
      </rPr>
      <t xml:space="preserve">4,661 para el 2025 a 5,665 en el 2030
</t>
    </r>
    <r>
      <rPr>
        <b/>
        <sz val="11"/>
        <color rgb="FF000000"/>
        <rFont val="Avenir Next LT Pro"/>
      </rPr>
      <t xml:space="preserve">Producto: </t>
    </r>
    <r>
      <rPr>
        <sz val="11"/>
        <color rgb="FF000000"/>
        <rFont val="Avenir Next LT Pro"/>
      </rPr>
      <t xml:space="preserve">7816-Gestantes reciben diagnóstico oportuno para la prevención de sepsis neonatal
</t>
    </r>
    <r>
      <rPr>
        <b/>
        <sz val="11"/>
        <color rgb="FF000000"/>
        <rFont val="Avenir Next LT Pro"/>
      </rPr>
      <t xml:space="preserve">Indicador: </t>
    </r>
    <r>
      <rPr>
        <sz val="11"/>
        <color rgb="FF000000"/>
        <rFont val="Avenir Next LT Pro"/>
      </rPr>
      <t xml:space="preserve">Número de gestantes con pruebas de detección de estreptococos del grupo B
</t>
    </r>
    <r>
      <rPr>
        <b/>
        <sz val="11"/>
        <color rgb="FF000000"/>
        <rFont val="Avenir Next LT Pro"/>
      </rPr>
      <t xml:space="preserve">Metas: </t>
    </r>
    <r>
      <rPr>
        <sz val="11"/>
        <color rgb="FF000000"/>
        <rFont val="Avenir Next LT Pro"/>
      </rPr>
      <t xml:space="preserve">2,653 para el 2025 a 3,225 en el 2030
</t>
    </r>
    <r>
      <rPr>
        <b/>
        <sz val="11"/>
        <color rgb="FF000000"/>
        <rFont val="Avenir Next LT Pro"/>
      </rPr>
      <t xml:space="preserve">Producto: </t>
    </r>
    <r>
      <rPr>
        <sz val="11"/>
        <color rgb="FF000000"/>
        <rFont val="Avenir Next LT Pro"/>
      </rPr>
      <t xml:space="preserve">7817-Neonatos (0-28 días de nacidos) reciben servicio de atención oportuna (normal y complicados)
</t>
    </r>
    <r>
      <rPr>
        <b/>
        <sz val="11"/>
        <color rgb="FF000000"/>
        <rFont val="Avenir Next LT Pro"/>
      </rPr>
      <t xml:space="preserve">Indicador: </t>
    </r>
    <r>
      <rPr>
        <sz val="11"/>
        <color rgb="FF000000"/>
        <rFont val="Avenir Next LT Pro"/>
      </rPr>
      <t xml:space="preserve">Número de neonatos (0–28 días) normales y con complicaciones que reciben atención neonatal
</t>
    </r>
    <r>
      <rPr>
        <b/>
        <sz val="11"/>
        <color rgb="FF000000"/>
        <rFont val="Avenir Next LT Pro"/>
      </rPr>
      <t xml:space="preserve">Metas: </t>
    </r>
    <r>
      <rPr>
        <sz val="11"/>
        <color rgb="FF000000"/>
        <rFont val="Avenir Next LT Pro"/>
      </rPr>
      <t xml:space="preserve">4,654 para el 2025 a 5,657 en el 2030
</t>
    </r>
    <r>
      <rPr>
        <b/>
        <sz val="11"/>
        <color rgb="FF000000"/>
        <rFont val="Avenir Next LT Pro"/>
      </rPr>
      <t xml:space="preserve">Producto nuevo: </t>
    </r>
    <r>
      <rPr>
        <sz val="11"/>
        <color rgb="FF000000"/>
        <rFont val="Avenir Next LT Pro"/>
      </rPr>
      <t xml:space="preserve">Neonatos reciben servicios de tamizaje básico a enfermedades congénitas y metabólicas
</t>
    </r>
    <r>
      <rPr>
        <b/>
        <sz val="11"/>
        <color rgb="FF000000"/>
        <rFont val="Avenir Next LT Pro"/>
      </rPr>
      <t xml:space="preserve">Indicador: </t>
    </r>
    <r>
      <rPr>
        <sz val="11"/>
        <color rgb="FF000000"/>
        <rFont val="Avenir Next LT Pro"/>
      </rPr>
      <t xml:space="preserve">Número total de recién nacidos tamizados dentro de los primeros 28 días de vida
UE 5180-01-0001, Metas: N/D para el 2025 a 22,497 en el 2030
5180-01-0014, Metas: N/D para el 2025 a 3,554 en el 2030
5180-01-0015, Metas: N/D para el 2025 a 3,598 en el 2030
</t>
    </r>
    <r>
      <rPr>
        <b/>
        <sz val="11"/>
        <color rgb="FF000000"/>
        <rFont val="Avenir Next LT Pro"/>
      </rPr>
      <t>Observaciones:</t>
    </r>
    <r>
      <rPr>
        <sz val="11"/>
        <color rgb="FF000000"/>
        <rFont val="Avenir Next LT Pro"/>
      </rPr>
      <t xml:space="preserve"> Se identifican riesgos operativos recurrentes asociados al retraso en contratación de personal y retrasos en procesos de compra, los cuales podrian afectar la continuidad y oportunidad de la entrega de los servicios. Adicionalmente se identifican productos programados con una temporalidad que excede el período de vigencia del programa, por lo que se recomienda evaluar su permanencia y considerar su exclusión del costeo plurianual.</t>
    </r>
  </si>
  <si>
    <r>
      <rPr>
        <b/>
        <sz val="11"/>
        <color theme="1"/>
        <rFont val="Avenir Next LT Pro"/>
        <family val="2"/>
      </rPr>
      <t>0</t>
    </r>
    <r>
      <rPr>
        <sz val="11"/>
        <color theme="1"/>
        <rFont val="Avenir Next LT Pro"/>
        <family val="2"/>
      </rPr>
      <t xml:space="preserve">
• Alguno de los productos no contiene indicadores, metas ni métodos de verificación o este no cumple con todos los criterios correspondientes a la puntuación 1.
</t>
    </r>
    <r>
      <rPr>
        <b/>
        <sz val="11"/>
        <color theme="1"/>
        <rFont val="Avenir Next LT Pro"/>
        <family val="2"/>
      </rPr>
      <t>1</t>
    </r>
    <r>
      <rPr>
        <sz val="11"/>
        <color theme="1"/>
        <rFont val="Avenir Next LT Pro"/>
        <family val="2"/>
      </rPr>
      <t xml:space="preserve">
• Todos los productos contienen indicadores, metas y métodos de verificación,
• Las variables de algunos de los productos no guardan coherencia entre sí.
</t>
    </r>
    <r>
      <rPr>
        <b/>
        <sz val="11"/>
        <color theme="1"/>
        <rFont val="Avenir Next LT Pro"/>
        <family val="2"/>
      </rPr>
      <t xml:space="preserve">2
</t>
    </r>
    <r>
      <rPr>
        <sz val="11"/>
        <color theme="1"/>
        <rFont val="Avenir Next LT Pro"/>
        <family val="2"/>
      </rPr>
      <t xml:space="preserve">• Todos los productos contienen indicadores, metas y métodos de verificación,
• Las variables guardan coherencia entre sí para cada uno de los productos,
• Alguna de las variables no guarda coherencia con el producto al que corresponde.
</t>
    </r>
    <r>
      <rPr>
        <b/>
        <sz val="11"/>
        <color theme="1"/>
        <rFont val="Avenir Next LT Pro"/>
        <family val="2"/>
      </rPr>
      <t xml:space="preserve">3
</t>
    </r>
    <r>
      <rPr>
        <sz val="11"/>
        <color theme="1"/>
        <rFont val="Avenir Next LT Pro"/>
        <family val="2"/>
      </rPr>
      <t xml:space="preserve">• Todos los productos contienen indicadores, metas y métodos de verificación,
• Las variables guardan coherencia entre sí para cada uno de los productos,
• Las tres variables guardan coherencia con el producto al que corresponden,
• Los métodos de verificación no permiten obtener la información necesaria para calcular el avance de los indicadores y las metas.
</t>
    </r>
    <r>
      <rPr>
        <b/>
        <sz val="11"/>
        <color theme="1"/>
        <rFont val="Avenir Next LT Pro"/>
        <family val="2"/>
      </rPr>
      <t xml:space="preserve">4
</t>
    </r>
    <r>
      <rPr>
        <sz val="11"/>
        <color theme="1"/>
        <rFont val="Avenir Next LT Pro"/>
        <family val="2"/>
      </rPr>
      <t>• Todos los productos contienen indicadores, metas y métodos de verificación,
• Las variables guardan coherencia entre sí para cada uno de los productos,
• Las tres variables guardan coherencia con el producto al que corresponden,
• Los métodos de verificación permiten obtener la información necesaria para calcular el avance de los indicadores y las metas.</t>
    </r>
  </si>
  <si>
    <t>2.1 Coherencia externa</t>
  </si>
  <si>
    <t>2.2.1 ¿La propuesta programática es coherente con políticas públicas específicas y generales que orientan la acción pública?</t>
  </si>
  <si>
    <t>La propuesta programática de Salud Materno Neonatal es coherente con políticas públicas generales y especificas orientadas a reducir la mortalidad materna y neonatal, fortalecer la calidad de los servicios de salud y disminuir la brechas de acceso. Entre estas se encuentran la Estrategia Nacional de Desarrollo 2030 (Ley 1-12), el Plan Nacional Plurianual del Sector Público, las políticas sectoriales del Ministerio de Salud Pública y del Servicio Nacional de Salud, el Plan Estratégico Institucional del SNS y los Objetivos de Desarrollo Sostenible, especialmente los ODS 3, 5 y 10.
Estas politicas guardan relación directa con el problema identificado, debido a que priorizan la reducción de muertes evitables, el fortalecimiento de la atención materno - neonatal y la ampliación de cobertura y calidad de los servicios de salud. 
Los productos y actividades planteados son coherentes con la naturaleza institucional del Servicio Nacional de Salud y las maternidades priorizadas, ya que corresponden a funciones propias de prestación de servicios materno y neonatales, incluyendo consultas prenatales, atención al parto, atención neonatal, prevención de sepsis y tamizaje neonatal.</t>
  </si>
  <si>
    <r>
      <rPr>
        <b/>
        <sz val="11"/>
        <color rgb="FF000000"/>
        <rFont val="Avenir Next LT Pro"/>
      </rPr>
      <t xml:space="preserve">0
</t>
    </r>
    <r>
      <rPr>
        <sz val="11"/>
        <color rgb="FF000000"/>
        <rFont val="Avenir Next LT Pro"/>
      </rPr>
      <t xml:space="preserve">• La propuesta programática no está relacionada con alguna política pública social o este no cumple con todos los criterios correspondientes a la puntuación 1.
</t>
    </r>
    <r>
      <rPr>
        <b/>
        <sz val="11"/>
        <color rgb="FF000000"/>
        <rFont val="Avenir Next LT Pro"/>
      </rPr>
      <t xml:space="preserve">1
</t>
    </r>
    <r>
      <rPr>
        <sz val="11"/>
        <color rgb="FF000000"/>
        <rFont val="Avenir Next LT Pro"/>
      </rPr>
      <t xml:space="preserve">• La propuesta programática es coherente con alguna o varias políticas públicas sociales generales y/o específicas,
• La política pública con la que se relacionada la propuesta programática no guarda coherencia con el problema que se pretende resolver.
</t>
    </r>
    <r>
      <rPr>
        <b/>
        <sz val="11"/>
        <color rgb="FF000000"/>
        <rFont val="Avenir Next LT Pro"/>
      </rPr>
      <t xml:space="preserve">2
</t>
    </r>
    <r>
      <rPr>
        <sz val="11"/>
        <color rgb="FF000000"/>
        <rFont val="Avenir Next LT Pro"/>
      </rPr>
      <t xml:space="preserve">• La propuesta programática es coherente con alguna o varias políticas públicas sociales generales y/o específicas,
• La política pública con la que se relacionada la propuesta programática guarda coherencia con el problema que se pretende resolver,
• Los productos y actividades planteados en la propuesta programática no son coherentes con la naturaleza de la institución que los ejecutaría.
</t>
    </r>
    <r>
      <rPr>
        <b/>
        <sz val="11"/>
        <color rgb="FF000000"/>
        <rFont val="Avenir Next LT Pro"/>
      </rPr>
      <t xml:space="preserve">3
</t>
    </r>
    <r>
      <rPr>
        <sz val="11"/>
        <color rgb="FF000000"/>
        <rFont val="Avenir Next LT Pro"/>
      </rPr>
      <t xml:space="preserve">• La propuesta programática es coherente con alguna o varias políticas públicas sociales generales y/o específicas,
• La política pública con la que se relacionada la propuesta programática guarda coherencia con el problema que se pretende resolver,
• Los productos y actividades planteados en la propuesta programática son coherentes con la naturaleza de la institución que los ejecutaría,
• La propuesta programática es susceptible a mejoras.
</t>
    </r>
    <r>
      <rPr>
        <b/>
        <sz val="11"/>
        <color rgb="FF000000"/>
        <rFont val="Avenir Next LT Pro"/>
      </rPr>
      <t xml:space="preserve">4
</t>
    </r>
    <r>
      <rPr>
        <sz val="11"/>
        <color rgb="FF000000"/>
        <rFont val="Avenir Next LT Pro"/>
      </rPr>
      <t>• La propuesta programática es coherente con alguna o varias políticas públicas sociales generales y/o específicas,
• La política pública con la que se relaciona la propuesta programática guarda coherencia con el problema que se pretende resolver,
• Los productos y actividades planteados en la propuesta programática son coherentes con la naturaleza de la institución que los ejecutaría,
• La propuesta programática no necesita mejoras.</t>
    </r>
  </si>
  <si>
    <t>2.2.2 ¿El programa se inserta adecuadamente en el conjunto de la oferta pública, extra e intra-institucional?</t>
  </si>
  <si>
    <t>El programa se inserta adecuadamente en el conjunto de la oferta pública intra e interinstitucional, debido a que se realizó un análisis de la oferta vigente de bienes y servicios sustitutos y complementarios relacionados con la salud materna y neonatal.
Del análisis se identifica que algunos productos presentan características semejantes a servicios ya existentes dentro de la red pública de salud, particularmente aquellos relacionados con: atención prenatal, atención del parto normal y complicado, atención neonatal, diagnóstico y prevención de sepsis. Estas similitudes se observan en aspectos como, el tipo de servicio entregado, la población beneficiaria, los establecimientos donde se prestan los servicios y la naturaleza de las intervenciones. Los productos son complementarios, no generan duplicidad, fortalecen servicios especializados dentro del SNS; el tamizaje neonatal constituye una intervención especializada incorporada para ampliar la cobertura diagnóstica. No obstante, dichos productos mantienen coherencia con la naturaleza institucional de las entidades ejecutoras, especialmente el Servicio Nacional de Salud y las maternidades priorizadas, debido a que corresponden a funciones propias de la prestación de servicios especializados materno-neonatales. 
Asimismo, el análisis evidencia la existencia de productos complementarios que fortalecen la respuesta pública desde perspectiva diferenciadas, particularmente: El Programa de Tamizaje Neonatal de Enfermedades Congénitas y el fortalecimiento de la red hospitalaria para tamizaje prenatal, los cuales amplían capacidades diagnósticas y de detección temprana dentro de la red pública. Adicionalmente, la propuesta incorpora enfoques de priorización por riesgo, seguimiento diferenciado y fortalecimiento del modelo prescriptivo, elementos que permiten complementar y fortalecer la oferta existente sin sustituir completamente otros servicios ya implementados.</t>
  </si>
  <si>
    <r>
      <rPr>
        <b/>
        <sz val="11"/>
        <color rgb="FF000000"/>
        <rFont val="Avenir Next LT Pro"/>
      </rPr>
      <t xml:space="preserve">0
</t>
    </r>
    <r>
      <rPr>
        <sz val="11"/>
        <color rgb="FF000000"/>
        <rFont val="Avenir Next LT Pro"/>
      </rPr>
      <t xml:space="preserve">• No se cuenta con un análisis de la oferta relacionada con el programa o este no cumple con todos los criterios correspondientes a la puntuación 1.
</t>
    </r>
    <r>
      <rPr>
        <b/>
        <sz val="11"/>
        <color rgb="FF000000"/>
        <rFont val="Avenir Next LT Pro"/>
      </rPr>
      <t xml:space="preserve">1
</t>
    </r>
    <r>
      <rPr>
        <sz val="11"/>
        <color rgb="FF000000"/>
        <rFont val="Avenir Next LT Pro"/>
      </rPr>
      <t xml:space="preserve">• Se analizó la oferta pública vigente de bienes y servicios sustitutos y complementarios de los ofrecidos por el programa,
• Todos los productos ofrecidos por el programa se encuentran repetidos y son ofrecidos mediante otros programas.
</t>
    </r>
    <r>
      <rPr>
        <b/>
        <sz val="11"/>
        <color rgb="FF000000"/>
        <rFont val="Avenir Next LT Pro"/>
      </rPr>
      <t xml:space="preserve">2
</t>
    </r>
    <r>
      <rPr>
        <sz val="11"/>
        <color rgb="FF000000"/>
        <rFont val="Avenir Next LT Pro"/>
      </rPr>
      <t xml:space="preserve">• Se analizó la oferta pública vigente de bienes y servicios sustitutos y complementarios de los ofrecidos por el programa,
• Algunos de los productos ofrecidos por el programa se encuentran repetidos y son ofrecidos mediante otros programas,
• Al menos uno de los productos repetidos es coherente con la naturaleza de la institución que los ejecutaría en el programa evaluado.
</t>
    </r>
    <r>
      <rPr>
        <b/>
        <sz val="11"/>
        <color rgb="FF000000"/>
        <rFont val="Avenir Next LT Pro"/>
      </rPr>
      <t xml:space="preserve">3
</t>
    </r>
    <r>
      <rPr>
        <sz val="11"/>
        <color rgb="FF000000"/>
        <rFont val="Avenir Next LT Pro"/>
      </rPr>
      <t xml:space="preserve">• Se analizó la oferta pública vigente de bienes y servicios sustitutos y complementarios de los ofrecidos por el programa,
• Algunos de los productos ofrecidos por el programa se encuentran repetidos y son ofrecidos mediante otros programas,
• Todos los productos repetidos son coherentes con la naturaleza de la institución que los ejecutaría en el programa evaluado.
</t>
    </r>
    <r>
      <rPr>
        <b/>
        <sz val="11"/>
        <color rgb="FF000000"/>
        <rFont val="Avenir Next LT Pro"/>
      </rPr>
      <t xml:space="preserve">4
</t>
    </r>
    <r>
      <rPr>
        <sz val="11"/>
        <color rgb="FF000000"/>
        <rFont val="Avenir Next LT Pro"/>
      </rPr>
      <t>• Se analizó la oferta pública vigente de bienes y servicios sustitutos y complementarios de los ofrecidos por el programa,
• Ninguno de los productos ofrecidos por el programa se encuentra repetido ni es ofrecido mediante otros programas.
• Si hay algún producto repetido, este es coherente con la naturaleza de la institución que los ejecutaría en el programa evaluado y se eliminará el duplicado en otras instituciones.</t>
    </r>
  </si>
  <si>
    <t>3. Eficiencia</t>
  </si>
  <si>
    <t>3.1 ¿El costo estimado del programa por beneficiario y/o producto es razonable o existen formas alternativas de menor costo para lograr los mismos productos?</t>
  </si>
  <si>
    <t>El programa cuenta con estimaciones de costos asociadas a los productos y actividades previstas para el período 2027-2030, incluyendo: 
- Servicios de consulta prenatal.
- Diagnóstico oportuno para la prevención de sepsis neonatal.
- Atención del parto normal y complicado.
- Atención neonatal oportuna.
- Tamizaje neonatal de enfermedades congénitas y metabólicas. 
Las hojas de costeo incluyen recursos relacionados con personal, insumos, equipamiento y fortalecimiento institucional vinculados a las intervenciones priorizadas del programa.
Sin embargo, durante la revisión se identificaron observaciones en algunos registros de costeo:
- En varios registros se observan descripciones generales de personal, insumos y servicios, lo que dificulta identificar con claridad su relación con actividades específicas del programa. 
- Se identificaron algunos costos y montos considerados elevados en determinados bienes y servicios incluidos en las matrices de costeo, así como diferencias en las proyecciones entre períodos, sin visualizarse claramente los criterios utilizados para su actualización. 
- También se observan algunos insumos y servicios cuya relación con determinadas actividades no queda claramente evidenciada, por lo que se recomienda revisar su vinculación dentro del costeo del programa.</t>
  </si>
  <si>
    <r>
      <rPr>
        <b/>
        <sz val="11"/>
        <color rgb="FF000000"/>
        <rFont val="Avenir Next LT Pro"/>
      </rPr>
      <t xml:space="preserve">0
</t>
    </r>
    <r>
      <rPr>
        <sz val="11"/>
        <color rgb="FF000000"/>
        <rFont val="Avenir Next LT Pro"/>
      </rPr>
      <t xml:space="preserve">• El programa no cuenta con costos estimados por beneficiario y/o productos o este no cumple con todos los criterios correspondientes a la puntuación 1.
</t>
    </r>
    <r>
      <rPr>
        <b/>
        <sz val="11"/>
        <color rgb="FF000000"/>
        <rFont val="Avenir Next LT Pro"/>
      </rPr>
      <t xml:space="preserve">1
</t>
    </r>
    <r>
      <rPr>
        <sz val="11"/>
        <color rgb="FF000000"/>
        <rFont val="Avenir Next LT Pro"/>
      </rPr>
      <t xml:space="preserve">• El programa cuenta con el costo estimado por beneficiario y/o producto,
• Existen formas alternativas de menor costo para lograr los mismos productos o los costos por beneficiario y/o producto están sobrevaluados.
</t>
    </r>
    <r>
      <rPr>
        <b/>
        <sz val="11"/>
        <color rgb="FF000000"/>
        <rFont val="Avenir Next LT Pro"/>
      </rPr>
      <t xml:space="preserve">2
</t>
    </r>
    <r>
      <rPr>
        <sz val="11"/>
        <color rgb="FF000000"/>
        <rFont val="Avenir Next LT Pro"/>
      </rPr>
      <t xml:space="preserve">• El programa cuenta con el costo estimado por beneficiario y/o producto,
• El costo estimado del programa por beneficiario y/o producto es razonable.
</t>
    </r>
    <r>
      <rPr>
        <b/>
        <sz val="11"/>
        <color rgb="FF000000"/>
        <rFont val="Avenir Next LT Pro"/>
      </rPr>
      <t xml:space="preserve">3
</t>
    </r>
    <r>
      <rPr>
        <sz val="11"/>
        <color rgb="FF000000"/>
        <rFont val="Avenir Next LT Pro"/>
      </rPr>
      <t xml:space="preserve">• El programa cuenta con el costo estimado por beneficiario y/o producto,
• El costo estimado del programa por beneficiario y/o producto es razonable,
• El programa cuenta con costos estimados para la producción necesaria para el logro de las metas de uno o dos años.
</t>
    </r>
    <r>
      <rPr>
        <b/>
        <sz val="11"/>
        <color rgb="FF000000"/>
        <rFont val="Avenir Next LT Pro"/>
      </rPr>
      <t xml:space="preserve">4
</t>
    </r>
    <r>
      <rPr>
        <sz val="11"/>
        <color rgb="FF000000"/>
        <rFont val="Avenir Next LT Pro"/>
      </rPr>
      <t>• El programa cuenta con el costo estimado por beneficiario y/o producto,
• El costo estimado del programa por beneficiario y/o producto es razonable,
• El programa cuenta con costos estimados para la producción necesaria para el logro de las metas de cuatro años.</t>
    </r>
  </si>
  <si>
    <t>3.2 ¿Los productos propuestos al costo estimado se pueden lograr en los plazos programados?</t>
  </si>
  <si>
    <t>Los productos del programa cuentan con períodos de ejecución programados para el período 2027-2030, incluyendo atención prenatal, atención del parto, atención neonatal, tamizaje neonatal.
Se identificaron algunas situaciones que podrían afectar el cumplimiento oportuno de determinados productos.
- Aunque los productos presentan períodos de ejecución definidos, no se visualiza una programación detallada de actividades que permita dar seguimiento al cumplimiento de las metas durante los períodos establecidos. 
- En los registros de costeo se observan diferencias en las proyecciones entre períodos, lo que dificulta relacionar con claridad algunos costos con la ejecución prevista de determinados productos.</t>
  </si>
  <si>
    <r>
      <rPr>
        <b/>
        <sz val="11"/>
        <color theme="1"/>
        <rFont val="Avenir Next LT Pro"/>
        <family val="2"/>
      </rPr>
      <t>0</t>
    </r>
    <r>
      <rPr>
        <sz val="11"/>
        <color theme="1"/>
        <rFont val="Avenir Next LT Pro"/>
        <family val="2"/>
      </rPr>
      <t xml:space="preserve">
• Los productos no tienen plazos programados o este no cumple con todos los criterios correspondientes a la puntuación 1.
</t>
    </r>
    <r>
      <rPr>
        <b/>
        <sz val="11"/>
        <color theme="1"/>
        <rFont val="Avenir Next LT Pro"/>
        <family val="2"/>
      </rPr>
      <t>1</t>
    </r>
    <r>
      <rPr>
        <sz val="11"/>
        <color theme="1"/>
        <rFont val="Avenir Next LT Pro"/>
        <family val="2"/>
      </rPr>
      <t xml:space="preserve">
• Todos los productos tienen plazos programados,
• No es posible lograr todos los productos en los plazos programados.
</t>
    </r>
    <r>
      <rPr>
        <b/>
        <sz val="11"/>
        <color theme="1"/>
        <rFont val="Avenir Next LT Pro"/>
        <family val="2"/>
      </rPr>
      <t xml:space="preserve">2
</t>
    </r>
    <r>
      <rPr>
        <sz val="11"/>
        <color theme="1"/>
        <rFont val="Avenir Next LT Pro"/>
        <family val="2"/>
      </rPr>
      <t xml:space="preserve">• Todos los productos tienen plazos programados,
• Es posible lograr todos los productos en los plazos programados,
• No es posible lograr todos los productos al costo estimado en los plazos programados.
</t>
    </r>
    <r>
      <rPr>
        <b/>
        <sz val="11"/>
        <color theme="1"/>
        <rFont val="Avenir Next LT Pro"/>
        <family val="2"/>
      </rPr>
      <t xml:space="preserve">3
</t>
    </r>
    <r>
      <rPr>
        <sz val="11"/>
        <color theme="1"/>
        <rFont val="Avenir Next LT Pro"/>
        <family val="2"/>
      </rPr>
      <t xml:space="preserve">• Todos los productos tienen plazos programados,
• Es posible lograr todos los productos en los plazos programados,
• Es posible lograr todos los productos al costo estimado en los plazos programados,
• Los costos estimados para los plazos programados están sobrevaluados para alguno de los productos.
</t>
    </r>
    <r>
      <rPr>
        <b/>
        <sz val="11"/>
        <color theme="1"/>
        <rFont val="Avenir Next LT Pro"/>
        <family val="2"/>
      </rPr>
      <t xml:space="preserve">4
</t>
    </r>
    <r>
      <rPr>
        <sz val="11"/>
        <color theme="1"/>
        <rFont val="Avenir Next LT Pro"/>
        <family val="2"/>
      </rPr>
      <t>• Todos los productos tienen plazos programados,
• Es posible lograr todos los productos en los plazos programados,
• Es posible lograr todos los productos al costo estimado en los plazos programados,
• Los costos estimados para los plazos programados son razonables para todos los productos.</t>
    </r>
  </si>
  <si>
    <t>3.3 ¿En qué medida el modelo de gestión favorece el uso eficiente de los recursos (insumos, procesos, etc.)?</t>
  </si>
  <si>
    <t xml:space="preserve">El modelo de gestión contempla la articulación entre el SNS y las maternidades priorizadas para la prestación de los servicios del programa. Asimismo, las matrices de costeo incluyen insumos, actividades y productos vinculados a atención prenatal, atención del parto, atención neonatal, tamizaje neonatal y acompañamiento a gestantes, puérperas y recién nacidos.
Se observan algunas situaciones en los registros de costeo que dificultan relacionar determinados recursos con las actividades y productos programados.
- En varios registros se observan descripciones generales de personal, insumos y servicios, lo que dificulta identificar con precisión su vinculación con actividades específicas del programa. 
- En las proyecciones plurianuales se identifican diferencias entre algunos montos programados, debido a que ciertos costos permanecen iguales entre períodos y otros presentan variaciones sin que se visualice claramente el criterio utilizado para su actualización. 
- Se observan algunos insumos y servicios cuya relación con determinadas actividades no resulta claramente identificable, principalmente en actividades de acompañamiento y visitas domiciliarias. 
- En algunos casos no se evidencia suficiente detalle sobre cantidades, frecuencia de uso y criterios utilizados para sustentar determinados montos incluidos en el costeo. </t>
  </si>
  <si>
    <r>
      <rPr>
        <b/>
        <sz val="11"/>
        <color rgb="FF000000"/>
        <rFont val="Avenir Next LT Pro"/>
      </rPr>
      <t xml:space="preserve">0
</t>
    </r>
    <r>
      <rPr>
        <sz val="11"/>
        <color rgb="FF000000"/>
        <rFont val="Avenir Next LT Pro"/>
      </rPr>
      <t xml:space="preserve">• El costeo no incluye los insumos, actividades y productos o este no cumple con todos los criterios correspondientes a la puntuación 1.
</t>
    </r>
    <r>
      <rPr>
        <b/>
        <sz val="11"/>
        <color rgb="FF000000"/>
        <rFont val="Avenir Next LT Pro"/>
      </rPr>
      <t xml:space="preserve">1
</t>
    </r>
    <r>
      <rPr>
        <sz val="11"/>
        <color rgb="FF000000"/>
        <rFont val="Avenir Next LT Pro"/>
      </rPr>
      <t xml:space="preserve">• En la estimación de costos del programa se incluyen los siguientes componentes: insumos, actividades y productos,
• Sólo es posible entregar el 20% de los productos en el plazo establecido con los costos estimados para dichos productos.
</t>
    </r>
    <r>
      <rPr>
        <b/>
        <sz val="11"/>
        <color rgb="FF000000"/>
        <rFont val="Avenir Next LT Pro"/>
      </rPr>
      <t xml:space="preserve">2
</t>
    </r>
    <r>
      <rPr>
        <sz val="11"/>
        <color rgb="FF000000"/>
        <rFont val="Avenir Next LT Pro"/>
      </rPr>
      <t xml:space="preserve">• En la estimación de costos del programa se incluyen los siguientes componentes: insumos, actividades y productos,
• Sólo es posible entregar el 50% de los productos en el plazo establecido con los costos estimados para dichos productos.
</t>
    </r>
    <r>
      <rPr>
        <b/>
        <sz val="11"/>
        <color rgb="FF000000"/>
        <rFont val="Avenir Next LT Pro"/>
      </rPr>
      <t xml:space="preserve">3
</t>
    </r>
    <r>
      <rPr>
        <sz val="11"/>
        <color rgb="FF000000"/>
        <rFont val="Avenir Next LT Pro"/>
      </rPr>
      <t xml:space="preserve">• En la estimación de costos del programa se incluyen los siguientes componentes: insumos, actividades y productos,
• Sólo es posible entregar el 80% de los productos en el plazo establecido con los costos estimados para dichos productos.
</t>
    </r>
    <r>
      <rPr>
        <b/>
        <sz val="11"/>
        <color rgb="FF000000"/>
        <rFont val="Avenir Next LT Pro"/>
      </rPr>
      <t xml:space="preserve">4
</t>
    </r>
    <r>
      <rPr>
        <sz val="11"/>
        <color rgb="FF000000"/>
        <rFont val="Avenir Next LT Pro"/>
      </rPr>
      <t>• En la estimación de costos del programa se incluyen los siguientes componentes: insumos, actividades y productos,
• Es posible entregar el 100% de los productos en el plazo establecido con los costos estimados para dichos productos.</t>
    </r>
  </si>
  <si>
    <t>3.4 ¿El seguimiento propuesto entregará señales oportunas para el buen funcionamiento del programa y el logro de los productos en los plazos programados?</t>
  </si>
  <si>
    <t>El programa contempla mecanismos de seguimiento mediante reportes periódicos y uso de sistemas oficiales de información, particularmente SINAVE y RIESS, para el monitoreo de los indicadores relacionados con mortalidad materna y neonatal.
Asimismo, se identifican indicadores de proceso, producto y resultado vinculados a atención prenatal, atención del parto, atención y tamizaje neonatales, lo que permite dar seguimiento al cumplimiento de las metas programadas.
La propuesta de seguimiento también incluye recolección periódica de información, supervisión en los establecimientos priorizados y análisis de resultados mediante registros clínicos, fichas de cumplimiento y reportes institucionales.
Además, el seguimiento contempla elementos relacionados con procesos, actividades, cobertura y resultados, permitiendo identificar variaciones y dar seguimiento al desempeño de los productos e indicadores definidos.</t>
  </si>
  <si>
    <r>
      <rPr>
        <b/>
        <sz val="11"/>
        <color theme="1"/>
        <rFont val="Avenir Next LT Pro"/>
        <family val="2"/>
      </rPr>
      <t>0</t>
    </r>
    <r>
      <rPr>
        <sz val="11"/>
        <color theme="1"/>
        <rFont val="Avenir Next LT Pro"/>
        <family val="2"/>
      </rPr>
      <t xml:space="preserve">
• En el seguimiento no se establecen mecanismos para la obtención oportuna de información o este no cumple con todos los criterios correspondientes a la puntuación 1.
</t>
    </r>
    <r>
      <rPr>
        <b/>
        <sz val="11"/>
        <color theme="1"/>
        <rFont val="Avenir Next LT Pro"/>
        <family val="2"/>
      </rPr>
      <t>1</t>
    </r>
    <r>
      <rPr>
        <sz val="11"/>
        <color theme="1"/>
        <rFont val="Avenir Next LT Pro"/>
        <family val="2"/>
      </rPr>
      <t xml:space="preserve">
• En el seguimiento propuesto se establecen mecanismos para la obtención oportuna de información,
• La información obtenida a través de estos mecanismos no permitirá obtener información sobre cualquier alerta temprana.
</t>
    </r>
    <r>
      <rPr>
        <b/>
        <sz val="11"/>
        <color theme="1"/>
        <rFont val="Avenir Next LT Pro"/>
        <family val="2"/>
      </rPr>
      <t xml:space="preserve">2
</t>
    </r>
    <r>
      <rPr>
        <sz val="11"/>
        <color theme="1"/>
        <rFont val="Avenir Next LT Pro"/>
        <family val="2"/>
      </rPr>
      <t xml:space="preserve">• En el seguimiento propuesto se establecen mecanismos para la obtención oportuna de información,
• La información obtenida a través de estos mecanismos permitirá obtener información sobre cualquier alerta temprana,
• El seguimiento contempla alguna(s) de las siguientes cuatro fases: definición de indicadores, recolección de información de desempeño, reporte y difusión de información, y uso de información de desempeño.
</t>
    </r>
    <r>
      <rPr>
        <b/>
        <sz val="11"/>
        <color theme="1"/>
        <rFont val="Avenir Next LT Pro"/>
        <family val="2"/>
      </rPr>
      <t xml:space="preserve">3
</t>
    </r>
    <r>
      <rPr>
        <sz val="11"/>
        <color theme="1"/>
        <rFont val="Avenir Next LT Pro"/>
        <family val="2"/>
      </rPr>
      <t xml:space="preserve">• En el seguimiento propuesto se establecen mecanismos para la obtención oportuna de información,
• La información obtenida a través de estos mecanismos permitirá obtener información sobre cualquier alerta temprana,
• El seguimiento contempla las siguientes cuatro fases: definición de indicadores, recolección de información de desempeño, reporte y difusión de información, y uso de información de desempeño,
• El seguimiento no contempla todos los elementos relevantes en la gestión: procesos, insumos, actividades, cobertura y resultados.
</t>
    </r>
    <r>
      <rPr>
        <b/>
        <sz val="11"/>
        <color theme="1"/>
        <rFont val="Avenir Next LT Pro"/>
        <family val="2"/>
      </rPr>
      <t xml:space="preserve">4
</t>
    </r>
    <r>
      <rPr>
        <sz val="11"/>
        <color theme="1"/>
        <rFont val="Avenir Next LT Pro"/>
        <family val="2"/>
      </rPr>
      <t>• En el seguimiento propuesto se establecen mecanismos para la obtención oportuna de información,
• La información obtenida a través de estos mecanismos permitirá obtener información sobre cualquier alerta temprana,
• El seguimiento contempla las siguientes cuatro fases: definición de indicadores, recolección de información de desempeño, reporte y difusión de información, y uso de información de desempeño,
• El seguimiento contempla todos los elementos relevantes en la gestión: procesos, insumos, actividades, cobertura y resultados.</t>
    </r>
  </si>
  <si>
    <t>En las proyecciones plurianuales se identifican diferencias entre algunos montos programados, debido a que ciertos costos permanecen iguales entre períodos y otros presentan variaciones sin que se visualice claramente el criterio utilizado para su actualización.</t>
  </si>
  <si>
    <t>4. Eficacia</t>
  </si>
  <si>
    <t>En algunos casos no se evidencia suficiente detalle sobre cantidades, frecuencia de uso y criterios utilizados para sustentar determinados montos incluidos en el costeo.</t>
  </si>
  <si>
    <t>4.1 ¿En qué medida el modelo de gestión permite alcanzar adecuadamente el resultado inmediato o propósito?</t>
  </si>
  <si>
    <t>El modelo de gestión permite alcanzar el resultado inmediato del programa, debido a que establece mecanismos de coordinación entre el Ministerio de Salud Pública (MISPAS), el Servicio Nacional de Salud (SNS), los niveles regionales y los establecimientos priorizados, garantizando la implementación, supervisión y seguimiento de las intervenciones orientadas a la reducción de la mortalidad materna y neonatal. Asimismo, el sistema de monitoreo contempla revisiones mensuales, reportes trimestrales y evaluaciones periódicas que facilitan la toma de decisiones y la ejecución oportuna de acciones correctivas.
Los productos planteados, consultas prenatales de calidad, atención institucional del parto, manejo de emergencias obstétricas y neonatales, atención neonatal, tamizaje y acompañamiento a gestantes y puérperas, son necesarios para alcanzar el resultado inmediato y pueden desarrollarse dentro del plazo establecido conforme al cronograma y los mecanismos de seguimiento previstos.</t>
  </si>
  <si>
    <r>
      <rPr>
        <b/>
        <sz val="11"/>
        <color rgb="FF000000"/>
        <rFont val="Avenir Next LT Pro"/>
      </rPr>
      <t xml:space="preserve">0
</t>
    </r>
    <r>
      <rPr>
        <sz val="11"/>
        <color rgb="FF000000"/>
        <rFont val="Avenir Next LT Pro"/>
      </rPr>
      <t xml:space="preserve">• No hay información que explique cómo el modelo de gestión permite alcanzar el resultado inmediato o este no cumple con todos los criterios correspondientes a la puntuación 1.
</t>
    </r>
    <r>
      <rPr>
        <b/>
        <sz val="11"/>
        <color rgb="FF000000"/>
        <rFont val="Avenir Next LT Pro"/>
      </rPr>
      <t xml:space="preserve">1
</t>
    </r>
    <r>
      <rPr>
        <sz val="11"/>
        <color rgb="FF000000"/>
        <rFont val="Avenir Next LT Pro"/>
      </rPr>
      <t xml:space="preserve">• El modelo de gestión permite alcanzar el resultado inmediato,
• No todos los productos son necesarios para el logro del resultado inmediato.
</t>
    </r>
    <r>
      <rPr>
        <b/>
        <sz val="11"/>
        <color rgb="FF000000"/>
        <rFont val="Avenir Next LT Pro"/>
      </rPr>
      <t xml:space="preserve">2
</t>
    </r>
    <r>
      <rPr>
        <sz val="11"/>
        <color rgb="FF000000"/>
        <rFont val="Avenir Next LT Pro"/>
      </rPr>
      <t xml:space="preserve">• El modelo de gestión permite alcanzar el resultado inmediato,
• Todos los productos son necesarios para el logro del resultado inmediato,
• El modelo de gestión no permite alcanzar el resultado inmediato en el plazo establecido.
</t>
    </r>
    <r>
      <rPr>
        <b/>
        <sz val="11"/>
        <color rgb="FF000000"/>
        <rFont val="Avenir Next LT Pro"/>
      </rPr>
      <t xml:space="preserve">3
</t>
    </r>
    <r>
      <rPr>
        <sz val="11"/>
        <color rgb="FF000000"/>
        <rFont val="Avenir Next LT Pro"/>
      </rPr>
      <t xml:space="preserve">• El modelo de gestión permite alcanzar el resultado inmediato,
• Todos los productos son necesarios para el logro del resultado inmediato,
• El modelo de gestión permite alcanzar el resultado inmediato en el plazo establecido,
• El resultado inmediato planteado no contempla los factores causales indirectos más importantes.
</t>
    </r>
    <r>
      <rPr>
        <b/>
        <sz val="11"/>
        <color rgb="FF000000"/>
        <rFont val="Avenir Next LT Pro"/>
      </rPr>
      <t xml:space="preserve">4
</t>
    </r>
    <r>
      <rPr>
        <sz val="11"/>
        <color rgb="FF000000"/>
        <rFont val="Avenir Next LT Pro"/>
      </rPr>
      <t>• El modelo de gestión permite alcanzar el resultado inmediato,
• Todos los productos son necesarios para el logro del resultado inmediato,
• El modelo de gestión permite alcanzar el resultado inmediato en el plazo establecido,
• El resultado inmediato planteado contempla los factores causales indirectos más importantes.</t>
    </r>
  </si>
  <si>
    <t>4.2 ¿Se garantiza el logro de los productos, a través del modelo de gestión propuesto?</t>
  </si>
  <si>
    <t>La ejecución del Programa de Salud Materna Neonatal se desarrolla mediante un procedimiento estandarizado, sistematizado y alineado a la normativa nacional vigente, particularmente a las Normas de Atención Materna y Neonatal del Ministerio de Salud Pública y al Modelo de Atención Integral en Salud. El modelo de gestión propuesto permite alcanzar todos los productos establecidos, debido a que cuenta con mecanismos de coordinación institucional, supervisión técnica, monitoreo continuo y control de calidad que facilitan la ejecución de las intervenciones programadas.
Asimismo, contempla indicadores de seguimiento, reuniones periódicas de evaluación, validación de registros clínicos y uso de sistemas de información para verificar el cumplimiento de las metas. Los productos relacionados con consultas prenatales, atención del parto, atención neonatal, manejo de emergencias obstétricas y neonatales, diagnóstico y tratamiento de sepsis, tamizaje y acompañamiento a gestantes y puérperas pueden lograrse en los plazos establecidos, ya que el programa incluye cronogramas operativos, revisiones periódicas y mecanismos de ajuste oportuno para corregir desviaciones durante la implementación.</t>
  </si>
  <si>
    <r>
      <rPr>
        <b/>
        <sz val="11"/>
        <color rgb="FF000000"/>
        <rFont val="Avenir Next LT Pro"/>
      </rPr>
      <t xml:space="preserve">0
</t>
    </r>
    <r>
      <rPr>
        <sz val="11"/>
        <color rgb="FF000000"/>
        <rFont val="Avenir Next LT Pro"/>
      </rPr>
      <t xml:space="preserve">• No hay información que explique cómo el modelo de gestión permite el logro al menos en uno de los productos o este no cumple con todos los criterios correspondientes a la puntuación 1.
</t>
    </r>
    <r>
      <rPr>
        <b/>
        <sz val="11"/>
        <color rgb="FF000000"/>
        <rFont val="Avenir Next LT Pro"/>
      </rPr>
      <t xml:space="preserve">1
</t>
    </r>
    <r>
      <rPr>
        <sz val="11"/>
        <color rgb="FF000000"/>
        <rFont val="Avenir Next LT Pro"/>
      </rPr>
      <t xml:space="preserve">• El modelo de gestión permite alcanzar al menos uno de los productos propuestos.
• El modelo de gestión no permite alcanzar el producto en el plazo establecido.
</t>
    </r>
    <r>
      <rPr>
        <b/>
        <sz val="11"/>
        <color rgb="FF000000"/>
        <rFont val="Avenir Next LT Pro"/>
      </rPr>
      <t xml:space="preserve">2
</t>
    </r>
    <r>
      <rPr>
        <sz val="11"/>
        <color rgb="FF000000"/>
        <rFont val="Avenir Next LT Pro"/>
      </rPr>
      <t xml:space="preserve">• El modelo de gestión permite alcanzar al menos uno de los productos propuestos.
• El modelo de gestión permite alcanzar el producto en el plazo establecido.
</t>
    </r>
    <r>
      <rPr>
        <b/>
        <sz val="11"/>
        <color rgb="FF000000"/>
        <rFont val="Avenir Next LT Pro"/>
      </rPr>
      <t xml:space="preserve">3
</t>
    </r>
    <r>
      <rPr>
        <sz val="11"/>
        <color rgb="FF000000"/>
        <rFont val="Avenir Next LT Pro"/>
      </rPr>
      <t xml:space="preserve">• El modelo de gestión permite alcanzar todos los productos propuestos,
• El modelo de gestión no permite alcanzar todos los productos en el plazo establecido.
</t>
    </r>
    <r>
      <rPr>
        <b/>
        <sz val="11"/>
        <color rgb="FF000000"/>
        <rFont val="Avenir Next LT Pro"/>
      </rPr>
      <t xml:space="preserve">4
</t>
    </r>
    <r>
      <rPr>
        <sz val="11"/>
        <color rgb="FF000000"/>
        <rFont val="Avenir Next LT Pro"/>
      </rPr>
      <t>• El modelo de gestión permite alcanzar todos los productos propuestos,
• El modelo de gestión permite alcanzar todos los productos en el plazo establecido.</t>
    </r>
  </si>
  <si>
    <t>4.3 ¿En qué medida las actividades programadas garantizan el logro de los productos en el plazo estimado?</t>
  </si>
  <si>
    <t>Las actividades programadas permiten el logro de todos los productos definidos en el programa, ya que se encuentran directamente vinculadas con la prevención, detección temprana y atención oportuna de las principales causas de mortalidad materna y neonatal. Entre las actividades previstas se incluyen consultas prenatales de calidad, atención institucional del parto, manejo de emergencias obstétricas y neonatales, atención neonatal, tamizaje neonatal, diagnóstico y tratamiento de sepsis, así como acompañamiento a gestantes, puérperas y recién nacidos.
Estas actividades son necesarias para la obtención de los productos programados y cuentan con mecanismos de seguimiento mediante revisiones mensuales, reuniones operativas, reportes trimestrales y herramientas de gestión como cronogramas de trabajo y Project Plan, lo cual favorece su ejecución dentro del plazo estimado.</t>
  </si>
  <si>
    <r>
      <rPr>
        <b/>
        <sz val="11"/>
        <color theme="1"/>
        <rFont val="Avenir Next LT Pro"/>
        <family val="2"/>
      </rPr>
      <t>0</t>
    </r>
    <r>
      <rPr>
        <sz val="11"/>
        <color theme="1"/>
        <rFont val="Avenir Next LT Pro"/>
        <family val="2"/>
      </rPr>
      <t xml:space="preserve">
• Las actividades programadas no permiten el logro de al menos uno de los productos o este no cumple con todos los criterios correspondientes a la puntuación 1.
</t>
    </r>
    <r>
      <rPr>
        <b/>
        <sz val="11"/>
        <color theme="1"/>
        <rFont val="Avenir Next LT Pro"/>
        <family val="2"/>
      </rPr>
      <t>1</t>
    </r>
    <r>
      <rPr>
        <sz val="11"/>
        <color theme="1"/>
        <rFont val="Avenir Next LT Pro"/>
        <family val="2"/>
      </rPr>
      <t xml:space="preserve">
• Las actividades programadas permiten el logro de al menos uno de los productos.
</t>
    </r>
    <r>
      <rPr>
        <b/>
        <sz val="11"/>
        <color theme="1"/>
        <rFont val="Avenir Next LT Pro"/>
        <family val="2"/>
      </rPr>
      <t xml:space="preserve">2
</t>
    </r>
    <r>
      <rPr>
        <sz val="11"/>
        <color theme="1"/>
        <rFont val="Avenir Next LT Pro"/>
        <family val="2"/>
      </rPr>
      <t xml:space="preserve">• Las actividades programadas permiten el logro de todos los productos,
• No todas las actividades programadas son necesarias.
</t>
    </r>
    <r>
      <rPr>
        <b/>
        <sz val="11"/>
        <color theme="1"/>
        <rFont val="Avenir Next LT Pro"/>
        <family val="2"/>
      </rPr>
      <t xml:space="preserve">3
</t>
    </r>
    <r>
      <rPr>
        <sz val="11"/>
        <color theme="1"/>
        <rFont val="Avenir Next LT Pro"/>
        <family val="2"/>
      </rPr>
      <t xml:space="preserve">• Las actividades programadas permiten el logro de todos los productos,
• Las actividades programadas son necesarias,
• Las actividades programadas no permiten el logro de todos los productos en el plazo estimado.
</t>
    </r>
    <r>
      <rPr>
        <b/>
        <sz val="11"/>
        <color theme="1"/>
        <rFont val="Avenir Next LT Pro"/>
        <family val="2"/>
      </rPr>
      <t xml:space="preserve">4
</t>
    </r>
    <r>
      <rPr>
        <sz val="11"/>
        <color theme="1"/>
        <rFont val="Avenir Next LT Pro"/>
        <family val="2"/>
      </rPr>
      <t>• Las actividades programadas permiten el logro de todos los productos,
• Las actividades programadas son necesarias,
• Las actividades programadas permiten el logro de todos los productos en el plazo estimado.</t>
    </r>
  </si>
  <si>
    <t>4.4 ¿En qué medida los recursos humanos requeridos que implementarán el programa dan garantías de cumplimiento de los productos?</t>
  </si>
  <si>
    <r>
      <rPr>
        <sz val="11"/>
        <color rgb="FF000000"/>
        <rFont val="Avenir Next LT Pro"/>
      </rPr>
      <t xml:space="preserve">El programa establece recursos humanos especializados para la implementación de los productos relacionados con la atención prenatal, atención del parto, emergencias obstétricas y neonatales, atención neonatal, tamizaje y acompañamiento a gestantes y puérperas. Los recursos humanos incluyen equipos técnicos del MISPAS y SNS, directores regionales y provinciales, personal médico, personal de enfermería, especialistas en atención materno-neonatal y equipos de supervisión y monitoreo en los establecimientos priorizados.
Los recursos humanos definidos son pertinentes y necesarios para el logro de los productos planteados, debido a que permiten garantizar la prestación directa de los servicios, la supervisión técnica, el seguimiento operativo y la gestión de la calidad.
</t>
    </r>
    <r>
      <rPr>
        <b/>
        <sz val="11"/>
        <color rgb="FF000000"/>
        <rFont val="Avenir Next LT Pro"/>
      </rPr>
      <t xml:space="preserve">Observación: </t>
    </r>
    <r>
      <rPr>
        <sz val="11"/>
        <color rgb="FF000000"/>
        <rFont val="Avenir Next LT Pro"/>
      </rPr>
      <t xml:space="preserve"> Sin embargo, la propuesta no detalla de manera específica el personal requerido por hospital ni se visualiza un análisis de brechas de recursos humanos, por lo que no es posible confirmar plenamente que las cantidades descritas en cada hospital sean suficientes para garantizar el logro de todos los productos en los plazos estimados.</t>
    </r>
  </si>
  <si>
    <r>
      <rPr>
        <b/>
        <sz val="11"/>
        <color theme="1"/>
        <rFont val="Avenir Next LT Pro"/>
        <family val="2"/>
      </rPr>
      <t>0</t>
    </r>
    <r>
      <rPr>
        <sz val="11"/>
        <color theme="1"/>
        <rFont val="Avenir Next LT Pro"/>
        <family val="2"/>
      </rPr>
      <t xml:space="preserve">
• No se establecen los recursos humanos requeridos para ninguno de los productos o este no cumple con todos los criterios correspondientes a la puntuación 1.
</t>
    </r>
    <r>
      <rPr>
        <b/>
        <sz val="11"/>
        <color theme="1"/>
        <rFont val="Avenir Next LT Pro"/>
        <family val="2"/>
      </rPr>
      <t>1</t>
    </r>
    <r>
      <rPr>
        <sz val="11"/>
        <color theme="1"/>
        <rFont val="Avenir Next LT Pro"/>
        <family val="2"/>
      </rPr>
      <t xml:space="preserve">
• El programa establece los recursos humanos para al menos uno de los productos.
</t>
    </r>
    <r>
      <rPr>
        <b/>
        <sz val="11"/>
        <color theme="1"/>
        <rFont val="Avenir Next LT Pro"/>
        <family val="2"/>
      </rPr>
      <t xml:space="preserve">2
</t>
    </r>
    <r>
      <rPr>
        <sz val="11"/>
        <color theme="1"/>
        <rFont val="Avenir Next LT Pro"/>
        <family val="2"/>
      </rPr>
      <t xml:space="preserve">• El programa establece los recursos humanos para todos los productos,
• Los recursos humanos requeridos no son los necesarios para al menos uno de los productos.
</t>
    </r>
    <r>
      <rPr>
        <b/>
        <sz val="11"/>
        <color theme="1"/>
        <rFont val="Avenir Next LT Pro"/>
        <family val="2"/>
      </rPr>
      <t xml:space="preserve">3
</t>
    </r>
    <r>
      <rPr>
        <sz val="11"/>
        <color theme="1"/>
        <rFont val="Avenir Next LT Pro"/>
        <family val="2"/>
      </rPr>
      <t xml:space="preserve">• El programa establece los recursos humanos para todos los productos,
• Los recursos humanos requeridos son los necesarios para cada uno de los productos,
• Las cantidades de recursos humanos requeridos no son las suficientes para el logro de cada uno de los productos en los plazos estimados.
</t>
    </r>
    <r>
      <rPr>
        <b/>
        <sz val="11"/>
        <color theme="1"/>
        <rFont val="Avenir Next LT Pro"/>
        <family val="2"/>
      </rPr>
      <t xml:space="preserve">4
</t>
    </r>
    <r>
      <rPr>
        <sz val="11"/>
        <color theme="1"/>
        <rFont val="Avenir Next LT Pro"/>
        <family val="2"/>
      </rPr>
      <t>• El programa establece los recursos humanos para todos los productos,
• Los recursos humanos requeridos son los necesarios para cada uno de los productos,
• Las cantidades de recursos humanos requeridos son las suficientes para el logro de cada uno de los productos en los plazos estimados.</t>
    </r>
  </si>
  <si>
    <t>4.5 ¿El seguimiento propuesto prevé mediciones que garanticen el logro de los productos y sus efectos en los beneficiarios?</t>
  </si>
  <si>
    <r>
      <rPr>
        <sz val="11"/>
        <color rgb="FF000000"/>
        <rFont val="Avenir Next LT Pro"/>
      </rPr>
      <t xml:space="preserve">La propuesta de seguimiento contempla mediciones periódicas claramente definidas mediante revisiones mensuales, reportes trimestrales y evaluaciones anuales. Asimismo, incorpora indicadores de procesos, productos, resultados e impacto, los cuales son claros, medibles y específicos, ya que incluyen variables como consultas prenatales realizadas, atención del parto, atención neonatal, diagnóstico y tratamiento de sepsis, razón de mortalidad materna, tasa de mortalidad neonatal, reducción de nacimientos prematuros y diagnósticos oportunos de enfermedades congénitas y metabólicas.
Además, los indicadores no solo permiten medir el cumplimiento de los productos programados, sino también sus efectos directos en los beneficiarios, especialmente en términos de reducción de la mortalidad materna y neonatal, mejora de la calidad de la atención y fortalecimiento de la atención continua e integral durante el embarazo, parto, puerperio y período neonatal.
- </t>
    </r>
    <r>
      <rPr>
        <b/>
        <sz val="11"/>
        <color rgb="FF000000"/>
        <rFont val="Avenir Next LT Pro"/>
      </rPr>
      <t xml:space="preserve">Seguimiento de los procesos:
</t>
    </r>
    <r>
      <rPr>
        <sz val="11"/>
        <color rgb="FF000000"/>
        <rFont val="Avenir Next LT Pro"/>
      </rPr>
      <t xml:space="preserve">El seguimiento de los procesos será continuo y sistemático, utilizando registros clínicos, fichas de cumplimiento y protocolos normativos, que permitan documentar las intervenciones ejecutadas (consulta prenatal, atención del parto, diagnóstico y tratamiento de sepsis, manejo de emergencias obstétricas, atención neonatal y acompañamiento). De esta manera, se realizarán acciones de supervisión periódica en los establecimientos priorizados, con énfasis en la correcta aplicación de normas técnicas y la oportunidad de la atención, así como la verificación de la disponibilidad de recursos humanos, insumos y medicamentos necesarios para la prestación de los servicios.
- </t>
    </r>
    <r>
      <rPr>
        <b/>
        <sz val="11"/>
        <color rgb="FF000000"/>
        <rFont val="Avenir Next LT Pro"/>
      </rPr>
      <t xml:space="preserve">Seguimiento de los productos:
</t>
    </r>
    <r>
      <rPr>
        <sz val="11"/>
        <color rgb="FF000000"/>
        <rFont val="Avenir Next LT Pro"/>
      </rPr>
      <t xml:space="preserve">El seguimiento de los productos se efectuará mediante indicadores de producción y cobertura, desagregados por establecimiento de salud y tipo de atención, que reflejen la entrega efectiva de los servicios programados (consultas prenatales de calidad, acompañamiento a gestantes, puérperas y niños menores de un año, atención del parto, diagnóstico y tratamiento oportuno de sepsis, atención neonatal y tamizaje). La información será consolidada periódicamente a partir de los sistemas de información en salud y  reportes institucionales permitiendo contrastar los avances con las metas establecidas.
- </t>
    </r>
    <r>
      <rPr>
        <b/>
        <sz val="11"/>
        <color rgb="FF000000"/>
        <rFont val="Avenir Next LT Pro"/>
      </rPr>
      <t xml:space="preserve">Seguimiento de los resultados:
</t>
    </r>
    <r>
      <rPr>
        <sz val="11"/>
        <color rgb="FF000000"/>
        <rFont val="Avenir Next LT Pro"/>
      </rPr>
      <t>El seguimiento de los resultados se realizará mediante indicadores de resultado e impacto, orientados a medir la reducción de la mortalidad materna por trastornos hipertensivos, sepsis y hemorragias, la disminución de la mortalidad neonatal por causas priorizadas, la reducción de nacimientos prematuros y el incremento de diagnósticos oportunos de enfermedades congénitas y metabólicas. Los análisis se desarrollarán de manera periódica (mensual, trimestral y anual), comparando tendencias, brechas y variaciones entre periodos y establecimientos priorizados.</t>
    </r>
  </si>
  <si>
    <r>
      <rPr>
        <b/>
        <sz val="11"/>
        <color rgb="FF000000"/>
        <rFont val="Avenir Next LT Pro"/>
      </rPr>
      <t xml:space="preserve">0
</t>
    </r>
    <r>
      <rPr>
        <sz val="11"/>
        <color rgb="FF000000"/>
        <rFont val="Avenir Next LT Pro"/>
      </rPr>
      <t xml:space="preserve">• La propuesta de seguimiento no contempla mediciones periódicas o este no cumple con todos los criterios correspondientes a la puntuación 1.
</t>
    </r>
    <r>
      <rPr>
        <b/>
        <sz val="11"/>
        <color rgb="FF000000"/>
        <rFont val="Avenir Next LT Pro"/>
      </rPr>
      <t xml:space="preserve">1
</t>
    </r>
    <r>
      <rPr>
        <sz val="11"/>
        <color rgb="FF000000"/>
        <rFont val="Avenir Next LT Pro"/>
      </rPr>
      <t xml:space="preserve">• La propuesta de seguimiento contempla mediciones periódicas,
• En la propuesta no se incluyen indicadores de seguimiento.
</t>
    </r>
    <r>
      <rPr>
        <b/>
        <sz val="11"/>
        <color rgb="FF000000"/>
        <rFont val="Avenir Next LT Pro"/>
      </rPr>
      <t xml:space="preserve">2
</t>
    </r>
    <r>
      <rPr>
        <sz val="11"/>
        <color rgb="FF000000"/>
        <rFont val="Avenir Next LT Pro"/>
      </rPr>
      <t xml:space="preserve">• La propuesta de seguimiento contempla mediciones periódicas,
• En la propuesta se incluyen indicadores de seguimiento,
• Los indicadores de seguimiento no son claros, medibles o específicos.
</t>
    </r>
    <r>
      <rPr>
        <b/>
        <sz val="11"/>
        <color rgb="FF000000"/>
        <rFont val="Avenir Next LT Pro"/>
      </rPr>
      <t xml:space="preserve">3
</t>
    </r>
    <r>
      <rPr>
        <sz val="11"/>
        <color rgb="FF000000"/>
        <rFont val="Avenir Next LT Pro"/>
      </rPr>
      <t xml:space="preserve">• La propuesta de seguimiento contempla mediciones periódicas,
• En la propuesta se incluyen indicadores de seguimiento,
• Los indicadores de seguimiento son claros, medibles y específicos,
• Los indicadores permiten medir el logro de los productos, pero no sus efectos en los beneficiarios.
</t>
    </r>
    <r>
      <rPr>
        <b/>
        <sz val="11"/>
        <color rgb="FF000000"/>
        <rFont val="Avenir Next LT Pro"/>
      </rPr>
      <t xml:space="preserve">4
</t>
    </r>
    <r>
      <rPr>
        <sz val="11"/>
        <color rgb="FF000000"/>
        <rFont val="Avenir Next LT Pro"/>
      </rPr>
      <t>• La propuesta de seguimiento contempla mediciones periódicas,
• En la propuesta se incluyen indicadores de seguimiento,
• Los indicadores de seguimiento son claros, medibles y específicos,
• Los indicadores permiten medir el logro de los productos y sus efectos en los beneficiarios.</t>
    </r>
  </si>
  <si>
    <t>5. Sostenibilidad</t>
  </si>
  <si>
    <t>5.1 ¿Las características del producto o servicio que el programa pretende otorgar junto con las condiciones externas (supuestos) permiten prever una duración prolongada del resultado inmediato o propósito y el resultado final o finalidad del programa?</t>
  </si>
  <si>
    <r>
      <rPr>
        <sz val="11"/>
        <color rgb="FF000000"/>
        <rFont val="Avenir Next LT Pro"/>
      </rPr>
      <t>P</t>
    </r>
    <r>
      <rPr>
        <b/>
        <sz val="11"/>
        <color rgb="FF000000"/>
        <rFont val="Avenir Next LT Pro"/>
      </rPr>
      <t xml:space="preserve">roductos y servicios:
</t>
    </r>
    <r>
      <rPr>
        <sz val="11"/>
        <color rgb="FF000000"/>
        <rFont val="Avenir Next LT Pro"/>
      </rPr>
      <t xml:space="preserve">- Gestantes reciben servicios de consulta prenatal de calidad. 
- Gestantes reciben servicio de atención al parto (normal y complicado). 
- Neonatos (0-28 días) reciben servicio de atención oportuna. 
- Gestantes y puérperas reciben diagnóstico oportuno y tratamiento preventivo de sepsis neonatal. 
- Neonatos reciben servicios de tamizaje neonatal. 
</t>
    </r>
    <r>
      <rPr>
        <b/>
        <sz val="11"/>
        <color rgb="FF000000"/>
        <rFont val="Avenir Next LT Pro"/>
      </rPr>
      <t xml:space="preserve">Supuestos que favorecen la sostenibilidad:
</t>
    </r>
    <r>
      <rPr>
        <sz val="11"/>
        <color rgb="FF000000"/>
        <rFont val="Avenir Next LT Pro"/>
      </rPr>
      <t xml:space="preserve">- Continuidad del financiamiento para los servicios materno-neonatales. 
- Disponibilidad de personal médico y especializado. 
- Abastecimiento oportuno de medicamentos, insumos y equipos. 
- Funcionamiento continuo de los servicios en las maternidades priorizadas. 
- Coordinación entre los establecimientos de salud y las instituciones vinculadas al programa. 
- Permanencia de los protocolos y lineamientos nacionales de atención materno neonatal.
</t>
    </r>
    <r>
      <rPr>
        <b/>
        <sz val="11"/>
        <color rgb="FF000000"/>
        <rFont val="Avenir Next LT Pro"/>
      </rPr>
      <t xml:space="preserve">Supuestos que podrían afectar la sostenibilidad:
</t>
    </r>
    <r>
      <rPr>
        <sz val="11"/>
        <color rgb="FF000000"/>
        <rFont val="Avenir Next LT Pro"/>
      </rPr>
      <t xml:space="preserve">- Limitaciones en la disponibilidad de personal especializado. 
- Retrasos en procesos de compras y abastecimiento de insumos. 
- Fallas en equipos médicos o limitaciones de infraestructura hospitalaria. 
- Interrupciones en el financiamiento o reducción de recursos asignados.
</t>
    </r>
    <r>
      <rPr>
        <b/>
        <sz val="11"/>
        <color rgb="FF000000"/>
        <rFont val="Avenir Next LT Pro"/>
      </rPr>
      <t xml:space="preserve">Evidencia:
</t>
    </r>
    <r>
      <rPr>
        <sz val="11"/>
        <color rgb="FF000000"/>
        <rFont val="Avenir Next LT Pro"/>
      </rPr>
      <t>- OMS – Reducción de mortalidad neonatal
- UNICEF República Dominicana
- ODS – Salud y bienestar
- Estrategia Nacional de Desarrollo 2030
Sí, las características de los servicios incluidos en el programa y los supuestos identificados permiten considerar que las intervenciones pueden mantenerse en el tiempo. Los servicios planteados forman parte de las acciones que regularmente desarrolla el sistema público de salud en materia materna y neonatal, especialmente en atención prenatal, atención del parto, atención y tamizaje neonatales. Asimismo, el programa se encuentra alineado con prioridades y lineamientos nacionales relacionados con la reducción de la mortalidad materna y neonatal.</t>
    </r>
  </si>
  <si>
    <r>
      <rPr>
        <b/>
        <sz val="11"/>
        <color theme="1"/>
        <rFont val="Avenir Next LT Pro"/>
        <family val="2"/>
      </rPr>
      <t>0</t>
    </r>
    <r>
      <rPr>
        <sz val="11"/>
        <color theme="1"/>
        <rFont val="Avenir Next LT Pro"/>
        <family val="2"/>
      </rPr>
      <t xml:space="preserve">
• No hay información que explique cómo las características del producto o servicio permiten prever una ejecución prolongada en el tiempo y que se mantengan los resultados o finalidad del programa o este no cumple con todos los criterios correspondientes a la puntuación 1.
</t>
    </r>
    <r>
      <rPr>
        <b/>
        <sz val="11"/>
        <color theme="1"/>
        <rFont val="Avenir Next LT Pro"/>
        <family val="2"/>
      </rPr>
      <t>1</t>
    </r>
    <r>
      <rPr>
        <sz val="11"/>
        <color theme="1"/>
        <rFont val="Avenir Next LT Pro"/>
        <family val="2"/>
      </rPr>
      <t xml:space="preserve">
• Las características del producto o servicio permiten prever una ejecución prolongada en el tiempo y que se mantengan los resultados o finalidad del programa,
• Las condiciones externas no permiten la duración prolongada del resultado intermedio y final.
</t>
    </r>
    <r>
      <rPr>
        <b/>
        <sz val="11"/>
        <color theme="1"/>
        <rFont val="Avenir Next LT Pro"/>
        <family val="2"/>
      </rPr>
      <t xml:space="preserve">2
</t>
    </r>
    <r>
      <rPr>
        <sz val="11"/>
        <color theme="1"/>
        <rFont val="Avenir Next LT Pro"/>
        <family val="2"/>
      </rPr>
      <t xml:space="preserve">• Las características del producto o servicio permiten prever una ejecución prolongada en el tiempo y que se mantengan los resultados o finalidad del programa,
• Las condiciones externas permiten la duración prolongada del resultado intermedio y final,
• La duración prevista para los resultados o finalidad es a mediano plazo.
</t>
    </r>
    <r>
      <rPr>
        <b/>
        <sz val="11"/>
        <color theme="1"/>
        <rFont val="Avenir Next LT Pro"/>
        <family val="2"/>
      </rPr>
      <t xml:space="preserve">3
</t>
    </r>
    <r>
      <rPr>
        <sz val="11"/>
        <color theme="1"/>
        <rFont val="Avenir Next LT Pro"/>
        <family val="2"/>
      </rPr>
      <t xml:space="preserve">• Las características del producto o servicio permiten prever una ejecución prolongada en el tiempo y que se mantengan los resultados o finalidad del programa,
• Las condiciones externas permiten la duración prolongada del resultado intermedio y final,
• La duración prevista para los resultados o finalidad es a largo plazo.
</t>
    </r>
    <r>
      <rPr>
        <b/>
        <sz val="11"/>
        <color theme="1"/>
        <rFont val="Avenir Next LT Pro"/>
        <family val="2"/>
      </rPr>
      <t xml:space="preserve">4
</t>
    </r>
    <r>
      <rPr>
        <sz val="11"/>
        <color theme="1"/>
        <rFont val="Avenir Next LT Pro"/>
        <family val="2"/>
      </rPr>
      <t>• Las características del producto o servicio permiten prever una ejecución prolongada en el tiempo y que se mantengan los resultados o finalidad del programa,
• Las condiciones externas permiten la duración prolongada de los resultados o finalidad,
• La duración prevista para los resultados o finalidad es a largo plazo,
• Existe evidencia nacional o internacional de la durabilidad de los resultados o finalidad que se pretende lograr bajo los productos o servicios a entregar.</t>
    </r>
  </si>
  <si>
    <t>5.2 ¿El nivel de participación de los beneficiarios le da sostenibilidad al programa?</t>
  </si>
  <si>
    <t>Los beneficiarios del programa son principalmente gestantes, puérperas, recién nacidos y niños menores de un año atendidos en las maternidades priorizadas.
El programa incluye servicios de atención prenatal, atención del parto, atención neonatal, tamizaje neonatal y acompañamiento, dirigidos a la población afectada por las principales causas de mortalidad materna y neonatal.
Se prevé que la cobertura de los beneficiarios pueda mantenerse a largo plazo, debido a que estos servicios forman parte de la atención que regularmente ofrece el sistema público de salud y responden a prioridades nacionales del sector salud.
Además, las acciones de acompañamiento y seguimiento permiten dar continuidad a la atención de las gestantes, puérperas y recién nacidos durante el desarrollo del programa.</t>
  </si>
  <si>
    <r>
      <rPr>
        <b/>
        <sz val="11"/>
        <color rgb="FF000000"/>
        <rFont val="Avenir Next LT Pro"/>
      </rPr>
      <t xml:space="preserve">0
</t>
    </r>
    <r>
      <rPr>
        <sz val="11"/>
        <color rgb="FF000000"/>
        <rFont val="Avenir Next LT Pro"/>
      </rPr>
      <t xml:space="preserve">• No hay información sobre el nivel de participación de los beneficiarios o este no cumple con todos los criterios correspondientes a la puntuación 1.
</t>
    </r>
    <r>
      <rPr>
        <b/>
        <sz val="11"/>
        <color rgb="FF000000"/>
        <rFont val="Avenir Next LT Pro"/>
      </rPr>
      <t xml:space="preserve">1
</t>
    </r>
    <r>
      <rPr>
        <sz val="11"/>
        <color rgb="FF000000"/>
        <rFont val="Avenir Next LT Pro"/>
      </rPr>
      <t xml:space="preserve">• Los beneficiarios comprenden la mayor parte de la población afectada u objetivo por el problema que se quiere resolver.
</t>
    </r>
    <r>
      <rPr>
        <b/>
        <sz val="11"/>
        <color rgb="FF000000"/>
        <rFont val="Avenir Next LT Pro"/>
      </rPr>
      <t xml:space="preserve">2
</t>
    </r>
    <r>
      <rPr>
        <sz val="11"/>
        <color rgb="FF000000"/>
        <rFont val="Avenir Next LT Pro"/>
      </rPr>
      <t xml:space="preserve">• Los beneficiarios comprenden la mayor parte de la población afectada u objetivo por el problema que se quiere resolver,
• Se prevé que el nivel de cobertura  de los beneficiarios sea alto sólo en el corto plazo.
</t>
    </r>
    <r>
      <rPr>
        <b/>
        <sz val="11"/>
        <color rgb="FF000000"/>
        <rFont val="Avenir Next LT Pro"/>
      </rPr>
      <t xml:space="preserve">3
</t>
    </r>
    <r>
      <rPr>
        <sz val="11"/>
        <color rgb="FF000000"/>
        <rFont val="Avenir Next LT Pro"/>
      </rPr>
      <t xml:space="preserve">• Los beneficiarios comprenden la mayor parte de la población afectada u objetivo por el problema que se quiere resolver,
• Se prevé que el nivel de cobertura de los beneficiarios sea alto sólo en el mediano plazo.
</t>
    </r>
    <r>
      <rPr>
        <b/>
        <sz val="11"/>
        <color rgb="FF000000"/>
        <rFont val="Avenir Next LT Pro"/>
      </rPr>
      <t xml:space="preserve">4
</t>
    </r>
    <r>
      <rPr>
        <sz val="11"/>
        <color rgb="FF000000"/>
        <rFont val="Avenir Next LT Pro"/>
      </rPr>
      <t>• Los beneficiarios comprenden la mayor parte de la población afectada u objetivo por el problema que se quiere resolver,
• Se prevé que el nivel de cobertura de los beneficiarios sea alto en el largo plazo.</t>
    </r>
  </si>
  <si>
    <t>5.3 ¿La institucionalidad pública en que se ofrece el programa favorece la mantención de beneficios en aquellas personas o familias que egresan del programa?</t>
  </si>
  <si>
    <t>El programa se desarrolla bajo una institucionalidad pública estable, integrada principalmente por el Servicio Nacional de Salud (SNS) y las maternidades priorizadas, instituciones responsables de la prestación de servicios de atención materna y neonatal dentro del sistema público de salud.
Los productos contemplados en el programa, como atención prenatal, atención del parto, atención neonatal, tamizaje neonatal y acompañamiento a gestantes y puérperas, son ofrecidos por instituciones cuyas funciones guardan relación directa con los servicios que se buscan brindar a la población beneficiaria.
La participación del SNS, las maternidades de referencia y los sistemas oficiales de información del sector salud favorece la continuidad de los servicios y el seguimiento de la atención materna y neonatal, permitiendo mantener los beneficios para la población atendida durante y después de la ejecución del programa.</t>
  </si>
  <si>
    <r>
      <rPr>
        <b/>
        <sz val="11"/>
        <color theme="1"/>
        <rFont val="Avenir Next LT Pro"/>
        <family val="2"/>
      </rPr>
      <t>0</t>
    </r>
    <r>
      <rPr>
        <sz val="11"/>
        <color theme="1"/>
        <rFont val="Avenir Next LT Pro"/>
        <family val="2"/>
      </rPr>
      <t xml:space="preserve">
• No hay información sobre el marco de institucionalidad pública en que se ofrece el programa o este no cumple con todos los criterios correspondientes a la puntuación.
</t>
    </r>
    <r>
      <rPr>
        <b/>
        <sz val="11"/>
        <color theme="1"/>
        <rFont val="Avenir Next LT Pro"/>
        <family val="2"/>
      </rPr>
      <t>1</t>
    </r>
    <r>
      <rPr>
        <sz val="11"/>
        <color theme="1"/>
        <rFont val="Avenir Next LT Pro"/>
        <family val="2"/>
      </rPr>
      <t xml:space="preserve">
• El programa se ofrece bajo una institucionalidad pública estable</t>
    </r>
    <r>
      <rPr>
        <b/>
        <i/>
        <vertAlign val="superscript"/>
        <sz val="11"/>
        <color theme="1"/>
        <rFont val="Avenir Next LT Pro"/>
        <family val="2"/>
      </rPr>
      <t>a</t>
    </r>
    <r>
      <rPr>
        <sz val="11"/>
        <color theme="1"/>
        <rFont val="Avenir Next LT Pro"/>
        <family val="2"/>
      </rPr>
      <t xml:space="preserve">.
</t>
    </r>
    <r>
      <rPr>
        <b/>
        <sz val="11"/>
        <color theme="1"/>
        <rFont val="Avenir Next LT Pro"/>
        <family val="2"/>
      </rPr>
      <t xml:space="preserve">2
</t>
    </r>
    <r>
      <rPr>
        <sz val="11"/>
        <color theme="1"/>
        <rFont val="Avenir Next LT Pro"/>
        <family val="2"/>
      </rPr>
      <t xml:space="preserve">• El programa se ofrece bajo una institucionalidad pública estable,
• La institucionalidad en que se ofrece el programa permite la provisión de beneficios a todas las personas o familias que ingresan al programa.
</t>
    </r>
    <r>
      <rPr>
        <b/>
        <sz val="11"/>
        <color theme="1"/>
        <rFont val="Avenir Next LT Pro"/>
        <family val="2"/>
      </rPr>
      <t xml:space="preserve">3
</t>
    </r>
    <r>
      <rPr>
        <sz val="11"/>
        <color theme="1"/>
        <rFont val="Avenir Next LT Pro"/>
        <family val="2"/>
      </rPr>
      <t xml:space="preserve">• El programa se ofrece bajo una institucionalidad pública estable,
• La institucionalidad en que se ofrece el programa permite la provisión de beneficios a todas las personas o familias que ingresan al programa,
• La institucionalidad en que se ofrece el programa permite la mantención de beneficios a la mayor parte de las personas o familias que egresan del programa.
</t>
    </r>
    <r>
      <rPr>
        <b/>
        <sz val="11"/>
        <color theme="1"/>
        <rFont val="Avenir Next LT Pro"/>
        <family val="2"/>
      </rPr>
      <t xml:space="preserve">4
</t>
    </r>
    <r>
      <rPr>
        <sz val="11"/>
        <color theme="1"/>
        <rFont val="Avenir Next LT Pro"/>
        <family val="2"/>
      </rPr>
      <t xml:space="preserve">• El programa se ofrece bajo una institucionalidad pública estable,
• La institucionalidad en que se ofrece el programa permite la provisión de beneficios a todas las personas o familias que ingresan al programa,
• La institucionalidad en que se ofrece el programa permite la mantención de beneficios a todas las personas o familias que egresan del programa.
</t>
    </r>
    <r>
      <rPr>
        <b/>
        <i/>
        <sz val="11"/>
        <color theme="1"/>
        <rFont val="Avenir Next LT Pro"/>
        <family val="2"/>
      </rPr>
      <t>a</t>
    </r>
    <r>
      <rPr>
        <sz val="11"/>
        <color theme="1"/>
        <rFont val="Avenir Next LT Pro"/>
        <family val="2"/>
      </rPr>
      <t>. La estabilidad de la institucionalidad pública se refiere a que esta sea caracterizada por la permanencia y uniformidad en la ejecución de sus funciones.</t>
    </r>
  </si>
  <si>
    <t>6. Evaluabilidad</t>
  </si>
  <si>
    <t>6.1 ¿La claridad con que han sido expuestos los resultados esperados facilitará la evaluación futura del programa?</t>
  </si>
  <si>
    <r>
      <rPr>
        <sz val="11"/>
        <color rgb="FF000000"/>
        <rFont val="Avenir Next LT Pro"/>
      </rPr>
      <t xml:space="preserve">Los resultados esperados del programa se encuentran expuestos de forma clara y alineados con la problemática priorizada relacionada con la mortalidad materna y neonatal. Asimismo, permiten identificar los cambios esperados en la población objetivo y en los centros priorizados, facilitando el seguimiento y la evaluación futura del programa mediante indicadores, metas, medios de verificación y mecanismos de monitoreo definidos. 
</t>
    </r>
    <r>
      <rPr>
        <b/>
        <sz val="11"/>
        <color rgb="FF000000"/>
        <rFont val="Avenir Next LT Pro"/>
      </rPr>
      <t xml:space="preserve">Resultados:
</t>
    </r>
    <r>
      <rPr>
        <sz val="11"/>
        <color rgb="FF000000"/>
        <rFont val="Avenir Next LT Pro"/>
      </rPr>
      <t>- Reducir la mortalidad materna.
- Reducir la mortalidad Neonatal.
- Reducir la proporción de nacimientos prematuros en los centros priorizados. Hospital Maternidad Nuestra Señora de La Altagracia
- Reducir la proporción de nacimientos prematuros en los centros priorizados. Hospital Materno Infantil San Lorenzo de Los Mina
- Reducir la proporción de muertes maternas por causas obstétricas directas prevenibles en centros priorizados
- Mejorar el acceso y oportunidad de la atención perinatal y neonatal. Hospital Maternidad Nuestra Señora de La Altagracia
- Mejorar el acceso y oportunidad de la atención perinatal y neonatal. Hospital Materno Infantil San Lorenzo de Los Mina
- Reducir la proporción de muertes neonatales por causas prevenibles en los  centros priorizados.
- Fortalecer la detección temprana de condiciones neonatales congénitas y metabólicas.</t>
    </r>
  </si>
  <si>
    <r>
      <rPr>
        <b/>
        <sz val="11"/>
        <color theme="1"/>
        <rFont val="Avenir Next LT Pro"/>
        <family val="2"/>
      </rPr>
      <t>0</t>
    </r>
    <r>
      <rPr>
        <sz val="11"/>
        <color theme="1"/>
        <rFont val="Avenir Next LT Pro"/>
        <family val="2"/>
      </rPr>
      <t xml:space="preserve">
• El programa no cuenta con resultados esperados o este no cumple con todos los criterios correspondientes a la puntuación 1.
</t>
    </r>
    <r>
      <rPr>
        <b/>
        <sz val="11"/>
        <color theme="1"/>
        <rFont val="Avenir Next LT Pro"/>
        <family val="2"/>
      </rPr>
      <t>1</t>
    </r>
    <r>
      <rPr>
        <sz val="11"/>
        <color theme="1"/>
        <rFont val="Avenir Next LT Pro"/>
        <family val="2"/>
      </rPr>
      <t xml:space="preserve">
• Al menos uno de los resultados esperados es expuesto de forma clara.
</t>
    </r>
    <r>
      <rPr>
        <b/>
        <sz val="11"/>
        <color theme="1"/>
        <rFont val="Avenir Next LT Pro"/>
        <family val="2"/>
      </rPr>
      <t xml:space="preserve">2
</t>
    </r>
    <r>
      <rPr>
        <sz val="11"/>
        <color theme="1"/>
        <rFont val="Avenir Next LT Pro"/>
        <family val="2"/>
      </rPr>
      <t xml:space="preserve">• Todos los resultados esperados son expuestos de forma clara.
</t>
    </r>
    <r>
      <rPr>
        <b/>
        <sz val="11"/>
        <color theme="1"/>
        <rFont val="Avenir Next LT Pro"/>
        <family val="2"/>
      </rPr>
      <t xml:space="preserve">3
</t>
    </r>
    <r>
      <rPr>
        <sz val="11"/>
        <color theme="1"/>
        <rFont val="Avenir Next LT Pro"/>
        <family val="2"/>
      </rPr>
      <t xml:space="preserve">• Todos los resultados esperados son expuestos de forma clara,
• No todos los resultados esperados son específicos, medibles, alcanzables, relevantes y temporales.
</t>
    </r>
    <r>
      <rPr>
        <b/>
        <sz val="11"/>
        <color theme="1"/>
        <rFont val="Avenir Next LT Pro"/>
        <family val="2"/>
      </rPr>
      <t xml:space="preserve">4
</t>
    </r>
    <r>
      <rPr>
        <sz val="11"/>
        <color theme="1"/>
        <rFont val="Avenir Next LT Pro"/>
        <family val="2"/>
      </rPr>
      <t>• Todos los resultados esperados son expuestos de forma clara,
• Todos los resultados esperados son específicos, medibles, alcanzables, relevantes y temporales.</t>
    </r>
  </si>
  <si>
    <t>6.2 ¿La operacionalización de los productos facilitará el monitoreo del programa (calidad de los indicadores y validez de las metas)?</t>
  </si>
  <si>
    <r>
      <rPr>
        <sz val="11"/>
        <color rgb="FF000000"/>
        <rFont val="Avenir Next LT Pro"/>
      </rPr>
      <t xml:space="preserve">La operacionalización de los productos permite el monitoreo del programa, debido a que los productos definidos cuentan con indicadores y metas relacionadas con las intervenciones y resultados esperados. Esto permite dar seguimiento general a las acciones implementadas en los centros priorizados.
</t>
    </r>
    <r>
      <rPr>
        <b/>
        <sz val="11"/>
        <color rgb="FF000000"/>
        <rFont val="Avenir Next LT Pro"/>
      </rPr>
      <t xml:space="preserve">Producto: </t>
    </r>
    <r>
      <rPr>
        <sz val="11"/>
        <color rgb="FF000000"/>
        <rFont val="Avenir Next LT Pro"/>
      </rPr>
      <t xml:space="preserve">7395-Gestantes reciben servicios de consulta prenatal 	
</t>
    </r>
    <r>
      <rPr>
        <b/>
        <sz val="11"/>
        <color rgb="FF000000"/>
        <rFont val="Avenir Next LT Pro"/>
      </rPr>
      <t xml:space="preserve">Indicador: </t>
    </r>
    <r>
      <rPr>
        <sz val="11"/>
        <color rgb="FF000000"/>
        <rFont val="Avenir Next LT Pro"/>
      </rPr>
      <t xml:space="preserve">Número de gestantes que reciben consulta prenatal
</t>
    </r>
    <r>
      <rPr>
        <b/>
        <sz val="11"/>
        <color rgb="FF000000"/>
        <rFont val="Avenir Next LT Pro"/>
      </rPr>
      <t>Metas:</t>
    </r>
    <r>
      <rPr>
        <sz val="11"/>
        <color rgb="FF000000"/>
        <rFont val="Avenir Next LT Pro"/>
      </rPr>
      <t xml:space="preserve"> 18,346 para el 2025 a 22,497 en el 2030
</t>
    </r>
    <r>
      <rPr>
        <b/>
        <sz val="11"/>
        <color rgb="FF000000"/>
        <rFont val="Avenir Next LT Pro"/>
      </rPr>
      <t xml:space="preserve">Producto: </t>
    </r>
    <r>
      <rPr>
        <sz val="11"/>
        <color rgb="FF000000"/>
        <rFont val="Avenir Next LT Pro"/>
      </rPr>
      <t xml:space="preserve">7398: Gestantes reciben diagnóstico oportuno para la prevención de sepsis neonatal
</t>
    </r>
    <r>
      <rPr>
        <b/>
        <sz val="11"/>
        <color rgb="FF000000"/>
        <rFont val="Avenir Next LT Pro"/>
      </rPr>
      <t xml:space="preserve">Indicador: </t>
    </r>
    <r>
      <rPr>
        <sz val="11"/>
        <color rgb="FF000000"/>
        <rFont val="Avenir Next LT Pro"/>
      </rPr>
      <t xml:space="preserve">Número de gestantes con pruebas de detección de estreptococos del grupo B 
</t>
    </r>
    <r>
      <rPr>
        <b/>
        <sz val="11"/>
        <color rgb="FF000000"/>
        <rFont val="Avenir Next LT Pro"/>
      </rPr>
      <t>Metas:</t>
    </r>
    <r>
      <rPr>
        <sz val="11"/>
        <color rgb="FF000000"/>
        <rFont val="Avenir Next LT Pro"/>
      </rPr>
      <t xml:space="preserve"> 4,328 para el 2025 a 5,261 en el 2030
</t>
    </r>
    <r>
      <rPr>
        <b/>
        <sz val="11"/>
        <color rgb="FF000000"/>
        <rFont val="Avenir Next LT Pro"/>
      </rPr>
      <t>Producto:</t>
    </r>
    <r>
      <rPr>
        <sz val="11"/>
        <color rgb="FF000000"/>
        <rFont val="Avenir Next LT Pro"/>
      </rPr>
      <t xml:space="preserve"> 7812-Gestantes reciben servicio de atención al parto (normal y complicado)
</t>
    </r>
    <r>
      <rPr>
        <b/>
        <sz val="11"/>
        <color rgb="FF000000"/>
        <rFont val="Avenir Next LT Pro"/>
      </rPr>
      <t xml:space="preserve">Indicador: </t>
    </r>
    <r>
      <rPr>
        <sz val="11"/>
        <color rgb="FF000000"/>
        <rFont val="Avenir Next LT Pro"/>
      </rPr>
      <t xml:space="preserve">Número de gestantes atendidas por parto normal y/o complicado
</t>
    </r>
    <r>
      <rPr>
        <b/>
        <sz val="11"/>
        <color rgb="FF000000"/>
        <rFont val="Avenir Next LT Pro"/>
      </rPr>
      <t>Metas:</t>
    </r>
    <r>
      <rPr>
        <sz val="11"/>
        <color rgb="FF000000"/>
        <rFont val="Avenir Next LT Pro"/>
      </rPr>
      <t xml:space="preserve"> 4,729 para el 2025 a 5,748 en el 2030
</t>
    </r>
    <r>
      <rPr>
        <b/>
        <sz val="11"/>
        <color rgb="FF000000"/>
        <rFont val="Avenir Next LT Pro"/>
      </rPr>
      <t>Producto:</t>
    </r>
    <r>
      <rPr>
        <sz val="11"/>
        <color rgb="FF000000"/>
        <rFont val="Avenir Next LT Pro"/>
      </rPr>
      <t xml:space="preserve"> 7813-Neonatos (0-28 días de nacidos) reciben servicio de atención oportuna (normal y complicados)
</t>
    </r>
    <r>
      <rPr>
        <b/>
        <sz val="11"/>
        <color rgb="FF000000"/>
        <rFont val="Avenir Next LT Pro"/>
      </rPr>
      <t>Indicador:</t>
    </r>
    <r>
      <rPr>
        <sz val="11"/>
        <color rgb="FF000000"/>
        <rFont val="Avenir Next LT Pro"/>
      </rPr>
      <t xml:space="preserve"> Número de neonatos (0–28 días) normales y con complicaciones que reciben atención neonatal
</t>
    </r>
    <r>
      <rPr>
        <b/>
        <sz val="11"/>
        <color rgb="FF000000"/>
        <rFont val="Avenir Next LT Pro"/>
      </rPr>
      <t xml:space="preserve">Metas: </t>
    </r>
    <r>
      <rPr>
        <sz val="11"/>
        <color rgb="FF000000"/>
        <rFont val="Avenir Next LT Pro"/>
      </rPr>
      <t xml:space="preserve">4,697 para el 2025 a 5,709 en el 2030
</t>
    </r>
    <r>
      <rPr>
        <b/>
        <sz val="11"/>
        <color rgb="FF000000"/>
        <rFont val="Avenir Next LT Pro"/>
      </rPr>
      <t>Producto:</t>
    </r>
    <r>
      <rPr>
        <sz val="11"/>
        <color rgb="FF000000"/>
        <rFont val="Avenir Next LT Pro"/>
      </rPr>
      <t xml:space="preserve">  7814-Gestantes reciben servicios de consulta prenatal
</t>
    </r>
    <r>
      <rPr>
        <b/>
        <sz val="11"/>
        <color rgb="FF000000"/>
        <rFont val="Avenir Next LT Pro"/>
      </rPr>
      <t>Indicador:</t>
    </r>
    <r>
      <rPr>
        <sz val="11"/>
        <color rgb="FF000000"/>
        <rFont val="Avenir Next LT Pro"/>
      </rPr>
      <t xml:space="preserve"> Número de gestantes que reciben consulta prenatal
</t>
    </r>
    <r>
      <rPr>
        <b/>
        <sz val="11"/>
        <color rgb="FF000000"/>
        <rFont val="Avenir Next LT Pro"/>
      </rPr>
      <t xml:space="preserve">Metas: </t>
    </r>
    <r>
      <rPr>
        <sz val="11"/>
        <color rgb="FF000000"/>
        <rFont val="Avenir Next LT Pro"/>
      </rPr>
      <t xml:space="preserve">22,363 para el 2025 a 27,182 en el 2030
</t>
    </r>
    <r>
      <rPr>
        <b/>
        <sz val="11"/>
        <color rgb="FF000000"/>
        <rFont val="Avenir Next LT Pro"/>
      </rPr>
      <t>Producto:</t>
    </r>
    <r>
      <rPr>
        <sz val="11"/>
        <color rgb="FF000000"/>
        <rFont val="Avenir Next LT Pro"/>
      </rPr>
      <t xml:space="preserve"> 7815-Gestantes reciben servicio de atención al parto (normal y complicado)
</t>
    </r>
    <r>
      <rPr>
        <b/>
        <sz val="11"/>
        <color rgb="FF000000"/>
        <rFont val="Avenir Next LT Pro"/>
      </rPr>
      <t>Indicador:</t>
    </r>
    <r>
      <rPr>
        <sz val="11"/>
        <color rgb="FF000000"/>
        <rFont val="Avenir Next LT Pro"/>
      </rPr>
      <t xml:space="preserve"> Número de gestantes atendidas por parto normal y/o complicado
</t>
    </r>
    <r>
      <rPr>
        <b/>
        <sz val="11"/>
        <color rgb="FF000000"/>
        <rFont val="Avenir Next LT Pro"/>
      </rPr>
      <t>Metas:</t>
    </r>
    <r>
      <rPr>
        <sz val="11"/>
        <color rgb="FF000000"/>
        <rFont val="Avenir Next LT Pro"/>
      </rPr>
      <t xml:space="preserve"> 4,661 para el 2025 a 5,665 en el 2030
</t>
    </r>
    <r>
      <rPr>
        <b/>
        <sz val="11"/>
        <color rgb="FF000000"/>
        <rFont val="Avenir Next LT Pro"/>
      </rPr>
      <t>Producto:</t>
    </r>
    <r>
      <rPr>
        <sz val="11"/>
        <color rgb="FF000000"/>
        <rFont val="Avenir Next LT Pro"/>
      </rPr>
      <t xml:space="preserve"> 7816-Gestantes reciben diagnóstico oportuno para la prevención de sepsis neonatal
</t>
    </r>
    <r>
      <rPr>
        <b/>
        <sz val="11"/>
        <color rgb="FF000000"/>
        <rFont val="Avenir Next LT Pro"/>
      </rPr>
      <t xml:space="preserve">Indicador: </t>
    </r>
    <r>
      <rPr>
        <sz val="11"/>
        <color rgb="FF000000"/>
        <rFont val="Avenir Next LT Pro"/>
      </rPr>
      <t xml:space="preserve">Número de gestantes con pruebas de detección de estreptococos del grupo B
</t>
    </r>
    <r>
      <rPr>
        <b/>
        <sz val="11"/>
        <color rgb="FF000000"/>
        <rFont val="Avenir Next LT Pro"/>
      </rPr>
      <t>Metas:</t>
    </r>
    <r>
      <rPr>
        <sz val="11"/>
        <color rgb="FF000000"/>
        <rFont val="Avenir Next LT Pro"/>
      </rPr>
      <t xml:space="preserve"> 2,653 para el 2025 a 3,225 en el 2030
</t>
    </r>
    <r>
      <rPr>
        <b/>
        <sz val="11"/>
        <color rgb="FF000000"/>
        <rFont val="Avenir Next LT Pro"/>
      </rPr>
      <t>Producto:</t>
    </r>
    <r>
      <rPr>
        <sz val="11"/>
        <color rgb="FF000000"/>
        <rFont val="Avenir Next LT Pro"/>
      </rPr>
      <t xml:space="preserve"> 7817-Neonatos (0-28 días de nacidos) reciben servicio de atención oportuna (normal y complicados)
</t>
    </r>
    <r>
      <rPr>
        <b/>
        <sz val="11"/>
        <color rgb="FF000000"/>
        <rFont val="Avenir Next LT Pro"/>
      </rPr>
      <t>Indicador:</t>
    </r>
    <r>
      <rPr>
        <sz val="11"/>
        <color rgb="FF000000"/>
        <rFont val="Avenir Next LT Pro"/>
      </rPr>
      <t xml:space="preserve"> Número de neonatos (0–28 días) normales y con complicaciones que reciben atención neonatal
</t>
    </r>
    <r>
      <rPr>
        <b/>
        <sz val="11"/>
        <color rgb="FF000000"/>
        <rFont val="Avenir Next LT Pro"/>
      </rPr>
      <t xml:space="preserve">Metas: </t>
    </r>
    <r>
      <rPr>
        <sz val="11"/>
        <color rgb="FF000000"/>
        <rFont val="Avenir Next LT Pro"/>
      </rPr>
      <t xml:space="preserve">4,654 para el 2025 a 5,657 en el 2030
</t>
    </r>
    <r>
      <rPr>
        <b/>
        <sz val="11"/>
        <color rgb="FF000000"/>
        <rFont val="Avenir Next LT Pro"/>
      </rPr>
      <t>Producto nuevo:</t>
    </r>
    <r>
      <rPr>
        <sz val="11"/>
        <color rgb="FF000000"/>
        <rFont val="Avenir Next LT Pro"/>
      </rPr>
      <t xml:space="preserve"> Neonatos reciben servicios de tamizaje básico a enfermedades congénitas y metabólicas
</t>
    </r>
    <r>
      <rPr>
        <b/>
        <sz val="11"/>
        <color rgb="FF000000"/>
        <rFont val="Avenir Next LT Pro"/>
      </rPr>
      <t>Indicador:</t>
    </r>
    <r>
      <rPr>
        <sz val="11"/>
        <color rgb="FF000000"/>
        <rFont val="Avenir Next LT Pro"/>
      </rPr>
      <t xml:space="preserve"> Número total de recién nacidos tamizados dentro de los primeros 28 días de vida
UE 5180-01-0001, Metas: N/D para el 2025 a 22,497 en el 2030
5180-01-0014, Metas: N/D para el 2025 a 3,554 en el 2030
5180-01-0015, Metas: N/D para el 2025 a 3,598 en el 2030</t>
    </r>
  </si>
  <si>
    <r>
      <rPr>
        <b/>
        <sz val="11"/>
        <color theme="1"/>
        <rFont val="Avenir Next LT Pro"/>
        <family val="2"/>
      </rPr>
      <t>0</t>
    </r>
    <r>
      <rPr>
        <sz val="11"/>
        <color theme="1"/>
        <rFont val="Avenir Next LT Pro"/>
        <family val="2"/>
      </rPr>
      <t xml:space="preserve">
• El programa no cuenta con indicadores y metas que permitan la operacionalización y monitoreo de los productos o este no cumple con todos los criterios correspondientes a la puntuación 1.
</t>
    </r>
    <r>
      <rPr>
        <b/>
        <sz val="11"/>
        <color theme="1"/>
        <rFont val="Avenir Next LT Pro"/>
        <family val="2"/>
      </rPr>
      <t>1</t>
    </r>
    <r>
      <rPr>
        <sz val="11"/>
        <color theme="1"/>
        <rFont val="Avenir Next LT Pro"/>
        <family val="2"/>
      </rPr>
      <t xml:space="preserve">
• La operacionalización de al menos uno de los productos permite el monitoreo del programa.
</t>
    </r>
    <r>
      <rPr>
        <b/>
        <sz val="11"/>
        <color theme="1"/>
        <rFont val="Avenir Next LT Pro"/>
        <family val="2"/>
      </rPr>
      <t xml:space="preserve">2
</t>
    </r>
    <r>
      <rPr>
        <sz val="11"/>
        <color theme="1"/>
        <rFont val="Avenir Next LT Pro"/>
        <family val="2"/>
      </rPr>
      <t xml:space="preserve">• La operacionalización de todos de los productos permite el monitoreo del programa, pero no de forma sencilla.
</t>
    </r>
    <r>
      <rPr>
        <b/>
        <sz val="11"/>
        <color theme="1"/>
        <rFont val="Avenir Next LT Pro"/>
        <family val="2"/>
      </rPr>
      <t xml:space="preserve">3
</t>
    </r>
    <r>
      <rPr>
        <sz val="11"/>
        <color theme="1"/>
        <rFont val="Avenir Next LT Pro"/>
        <family val="2"/>
      </rPr>
      <t xml:space="preserve">• La operacionalización de todos los productos permite monitorear el programa de forma sencilla,
• No todos los indicadores y metas establecidas pueden ser monitoreados con facilidad.
</t>
    </r>
    <r>
      <rPr>
        <b/>
        <sz val="11"/>
        <color theme="1"/>
        <rFont val="Avenir Next LT Pro"/>
        <family val="2"/>
      </rPr>
      <t xml:space="preserve">4
</t>
    </r>
    <r>
      <rPr>
        <sz val="11"/>
        <color theme="1"/>
        <rFont val="Avenir Next LT Pro"/>
        <family val="2"/>
      </rPr>
      <t>• La operacionalización de todos los productos permite monitorear el programa de forma sencilla,
• Todos los indicadores y metas establecidas pueden ser monitoreados con facilidad.</t>
    </r>
  </si>
  <si>
    <t>6.3 ¿El sistema de seguimiento propuesto es adaptado a los resultados esperados del programa y perfil de los beneficiarios?</t>
  </si>
  <si>
    <t xml:space="preserve">El sistema de seguimiento propuesto se encuentra alineado con los resultados esperados del programa y con el perfil de los beneficiarios, debido a que contempla el monitoreo de intervenciones dirigidas a gestantes, puérperas y recién nacidos en centros priorizados. Sin embargo, el seguimiento no podría realizarse con total facilidad, considerando las debilidades identificadas en algunos indicadores y la limitada evidencia de ejecución reciente del programa, lo que podría afectar la trazabilidad y consistencia del monitoreo.
</t>
  </si>
  <si>
    <r>
      <rPr>
        <b/>
        <sz val="11"/>
        <color rgb="FF000000"/>
        <rFont val="Avenir Next LT Pro"/>
      </rPr>
      <t xml:space="preserve">0
</t>
    </r>
    <r>
      <rPr>
        <sz val="11"/>
        <color rgb="FF000000"/>
        <rFont val="Avenir Next LT Pro"/>
      </rPr>
      <t xml:space="preserve">• No hay información sobre la adecuación del sistema de seguimiento a los resultados esperados del programa y el perfil de los beneficiarios o este no cumple con todos los criterios correspondientes a la puntuación 1.
</t>
    </r>
    <r>
      <rPr>
        <b/>
        <sz val="11"/>
        <color rgb="FF000000"/>
        <rFont val="Avenir Next LT Pro"/>
      </rPr>
      <t xml:space="preserve">1
</t>
    </r>
    <r>
      <rPr>
        <sz val="11"/>
        <color rgb="FF000000"/>
        <rFont val="Avenir Next LT Pro"/>
      </rPr>
      <t xml:space="preserve">• El sistema de seguimiento propuesto no se adapta a los resultados esperados del programa ni al perfil de los beneficiarios.
</t>
    </r>
    <r>
      <rPr>
        <b/>
        <sz val="11"/>
        <color rgb="FF000000"/>
        <rFont val="Avenir Next LT Pro"/>
      </rPr>
      <t xml:space="preserve">2
</t>
    </r>
    <r>
      <rPr>
        <sz val="11"/>
        <color rgb="FF000000"/>
        <rFont val="Avenir Next LT Pro"/>
      </rPr>
      <t xml:space="preserve">• El sistema de seguimiento propuesto se adapta a los resultados esperados del programa o al perfil de los beneficiarios, pero no a ambos.
</t>
    </r>
    <r>
      <rPr>
        <b/>
        <sz val="11"/>
        <color rgb="FF000000"/>
        <rFont val="Avenir Next LT Pro"/>
      </rPr>
      <t xml:space="preserve">3
</t>
    </r>
    <r>
      <rPr>
        <sz val="11"/>
        <color rgb="FF000000"/>
        <rFont val="Avenir Next LT Pro"/>
      </rPr>
      <t xml:space="preserve">• El sistema de seguimiento propuesto se adapta a los resultados esperados del programa y al perfil de los beneficiarios,
• El seguimiento no puede ser realizado con facilidad.
</t>
    </r>
    <r>
      <rPr>
        <b/>
        <sz val="11"/>
        <color rgb="FF000000"/>
        <rFont val="Avenir Next LT Pro"/>
      </rPr>
      <t xml:space="preserve">4
</t>
    </r>
    <r>
      <rPr>
        <sz val="11"/>
        <color rgb="FF000000"/>
        <rFont val="Avenir Next LT Pro"/>
      </rPr>
      <t>• El sistema de seguimiento propuesto se adapta a los resultados esperados del programa y al perfil de los beneficiarios,
• El seguimiento puede ser realizado con facilidad.</t>
    </r>
  </si>
  <si>
    <t>6.4 ¿Se presentan fichas técnicas de los indicadores definidos para el programa, donde se especifica nombre, descripción, método de cálculo, periodicidad de medición, línea de base, metas, sentido de la medición (ascendente o descendente), entre otros?</t>
  </si>
  <si>
    <t>El programa presenta fichas técnicas para los indicadores definidos, incorporando elementos como nombre, descripción, método de cálculo, línea base, metas, periodicidad y sentido de medición tanto para los resultados finales, intermedios e inmediatos y los productos.</t>
  </si>
  <si>
    <r>
      <rPr>
        <b/>
        <sz val="11"/>
        <color rgb="FF000000"/>
        <rFont val="Avenir Next LT Pro"/>
      </rPr>
      <t xml:space="preserve">0
</t>
    </r>
    <r>
      <rPr>
        <sz val="11"/>
        <color rgb="FF000000"/>
        <rFont val="Avenir Next LT Pro"/>
      </rPr>
      <t xml:space="preserve">• El programa no cuenta con fichas técnicas para todos sus indicadores o este no cumple con todos los criterios correspondientes a la puntuación 1.
</t>
    </r>
    <r>
      <rPr>
        <b/>
        <sz val="11"/>
        <color rgb="FF000000"/>
        <rFont val="Avenir Next LT Pro"/>
      </rPr>
      <t xml:space="preserve">1
</t>
    </r>
    <r>
      <rPr>
        <sz val="11"/>
        <color rgb="FF000000"/>
        <rFont val="Avenir Next LT Pro"/>
      </rPr>
      <t xml:space="preserve">• Todos los indicadores del programa cuentan con fichas técnicas,
• Del 0 al 49% de las fichas técnicas contienen todas las características establecidas.
</t>
    </r>
    <r>
      <rPr>
        <b/>
        <sz val="11"/>
        <color rgb="FF000000"/>
        <rFont val="Avenir Next LT Pro"/>
      </rPr>
      <t xml:space="preserve">2
</t>
    </r>
    <r>
      <rPr>
        <sz val="11"/>
        <color rgb="FF000000"/>
        <rFont val="Avenir Next LT Pro"/>
      </rPr>
      <t xml:space="preserve">• Todos los indicadores del programa cuentan con fichas técnicas,
• Del 50 al 69% de las fichas técnicas contienen todas las características establecidas,
• El contenido de las fichas no ha sido completado según los estándares de calidad especificados.
</t>
    </r>
    <r>
      <rPr>
        <b/>
        <sz val="11"/>
        <color rgb="FF000000"/>
        <rFont val="Avenir Next LT Pro"/>
      </rPr>
      <t xml:space="preserve">3
</t>
    </r>
    <r>
      <rPr>
        <sz val="11"/>
        <color rgb="FF000000"/>
        <rFont val="Avenir Next LT Pro"/>
      </rPr>
      <t xml:space="preserve">• Todos los indicadores del programa cuentan con fichas técnicas,
• Del 70 al 84% de las fichas técnicas contienen todas las características establecidas,
• El contenido de las fichas no ha sido completado según los estándares de calidad especificados.
</t>
    </r>
    <r>
      <rPr>
        <b/>
        <sz val="11"/>
        <color rgb="FF000000"/>
        <rFont val="Avenir Next LT Pro"/>
      </rPr>
      <t xml:space="preserve">4
</t>
    </r>
    <r>
      <rPr>
        <sz val="11"/>
        <color rgb="FF000000"/>
        <rFont val="Avenir Next LT Pro"/>
      </rPr>
      <t>• Todos los indicadores del programa cuentan con fichas técnicas,
• Del 85 al 100% de las fichas técnicas contienen todas las características establecidas,
• El contenido de las fichas ha sido completado según los estándares de calidad especificados.</t>
    </r>
  </si>
  <si>
    <t>6.5 ¿Las metas establecidas para los indicadores son factibles de alcanzar, considerando los plazos y recursos humanos y financieros con que cuenta el programa?</t>
  </si>
  <si>
    <t>Todos los indicadores del programa cuentan con metas establecidas y entre el 70 % y el 84 % de estas se consideran factibles de alcanzar, en función de los plazos definidos y de los recursos humanos y financieros disponibles. Asimismo, se identifican recursos humanos y financieros vinculados a la ejecución de las actividades priorizadas.
No obstante, el costeo aún presenta inconsistencias en la identificación del personal requerido para la ejecución del programa. En particular, se incluyen puestos cuya vinculación con el programa, y específicamente con el producto de tamizaje, no se encuentra debidamente justificada, por lo que se requiere sustentar su incorporación o realizar los ajustes correspondientes.</t>
  </si>
  <si>
    <r>
      <rPr>
        <b/>
        <sz val="11"/>
        <color rgb="FF000000"/>
        <rFont val="Avenir Next LT Pro"/>
      </rPr>
      <t xml:space="preserve">0
</t>
    </r>
    <r>
      <rPr>
        <sz val="11"/>
        <color rgb="FF000000"/>
        <rFont val="Avenir Next LT Pro"/>
      </rPr>
      <t xml:space="preserve">• No existen metas establecidas para cada uno de los indicadores del programa o este no cumple con todos los criterios correspondientes a la puntuación 1.
</t>
    </r>
    <r>
      <rPr>
        <b/>
        <sz val="11"/>
        <color rgb="FF000000"/>
        <rFont val="Avenir Next LT Pro"/>
      </rPr>
      <t xml:space="preserve">1
</t>
    </r>
    <r>
      <rPr>
        <sz val="11"/>
        <color rgb="FF000000"/>
        <rFont val="Avenir Next LT Pro"/>
      </rPr>
      <t xml:space="preserve">• Todos los indicadores del programa cuentan con metas establecidas,
• Del 0 al 49% de las metas de los indicadores del programa son factibles de alcanzar, considerando los plazos y recursos humanos y financieros.
</t>
    </r>
    <r>
      <rPr>
        <b/>
        <sz val="11"/>
        <color rgb="FF000000"/>
        <rFont val="Avenir Next LT Pro"/>
      </rPr>
      <t xml:space="preserve">2
</t>
    </r>
    <r>
      <rPr>
        <sz val="11"/>
        <color rgb="FF000000"/>
        <rFont val="Avenir Next LT Pro"/>
      </rPr>
      <t xml:space="preserve">• Todos los indicadores del programa cuentan con metas establecidas,
• Del 50 al 69% de las metas de los indicadores del programa son factibles de alcanzar, considerando los plazos y recursos humanos y financieros.
</t>
    </r>
    <r>
      <rPr>
        <b/>
        <sz val="11"/>
        <color rgb="FF000000"/>
        <rFont val="Avenir Next LT Pro"/>
      </rPr>
      <t xml:space="preserve">3
</t>
    </r>
    <r>
      <rPr>
        <sz val="11"/>
        <color rgb="FF000000"/>
        <rFont val="Avenir Next LT Pro"/>
      </rPr>
      <t xml:space="preserve">• Todos los indicadores del programa cuentan con metas establecidas,
• Del 70 al 84% de las metas de los indicadores del programa son factibles de alcanzar, considerando los plazos y recursos humanos y financieros.
</t>
    </r>
    <r>
      <rPr>
        <b/>
        <sz val="11"/>
        <color rgb="FF000000"/>
        <rFont val="Avenir Next LT Pro"/>
      </rPr>
      <t xml:space="preserve">4
</t>
    </r>
    <r>
      <rPr>
        <sz val="11"/>
        <color rgb="FF000000"/>
        <rFont val="Avenir Next LT Pro"/>
      </rPr>
      <t>• Todos los indicadores del programa cuentan con metas establecidas,
• Del 85 al 100% de las metas de los indicadores del programa son factibles de alcanzar, considerando los plazos y recursos humanos y financieros.</t>
    </r>
  </si>
  <si>
    <t>7. Transparencia</t>
  </si>
  <si>
    <t>7.1 ¿Cuenta el programa con mecanismos de transparencia y rendición de cuentas como documentos normativos actualizados, públicos y disponibles en el portal institucional; procedimientos para recibir y dar trámite a las solicitudes de acceso a la información; información del desempeño y de resultados actualizada, pública y disponible en el portal institucional; mecanismos que propician la participación ciudadana en la toma de decisiones; entre otros?</t>
  </si>
  <si>
    <t>Sí, el programa contempla tres de los mecanismos de transperencia y rendición de cuentas establecidos, y ademas incorpora mecanismos adicionales a los requeridos. Entre los mecanismos de transparencia y rendición de cuentas son:
- Norma Nacional para la Atención Integral de la Mujer durante el Embarazo, Parto y Puerperio: Constituye un documento normativo del Ministerio de Salud Pública (MISPAS) que establece los lineamientos técnicos y clínicos para la atención integral de las gestantes, puérperas y recién nacidos, orientado a la prevención de complicaciones y la reducción de la mortalidad materna y neonatal. Este documento se encuentra actualizado, es de carácter público, está publicado en el portal institucional y su actualización responde a la normativa vigente. Como parte de la propuesta programática, se prevé su revisión y armonización con los nuevos productos del programa, manteniéndose como documento rector.
- Guía de Atención Neonatal Inmediata y Reanimación Neonatal: es un documento técnico que define los procedimientos clínicos para la atención del recién nacido al momento del parto, incluyendo la reanimación neonatal y el manejo inmediato de complicaciones. Se encuentra actualizado, es público, está disponible en el portal institucional y se actualiza de forma anual. Se contempla su actualización conforme a la evidencia vigente, manteniéndose como documento técnico asistencial.
- Protocolo de Prevención y manejo de sepsis materna: Describe los procedimientos para la detección temprana, diagnóstico y tratamiento oportuno de la sepsis materna durante el embarazo, parto y puerperio. Este documento está actualizado y es de acceso público, aunque no se encuentra publicado en el portal institucional. Su actualización es anual y, como parte de los próximos pasos, se prevé su publicación institucional, dada su relevancia para el uso clínico prioritario.
- Protocolo de Atención a Recién Prematuros y de Bajo Peso: establece los criterios clínicos, procedimientos y seguimiento para la atención de recién nacidos prematuros y de bajo peso mediante este método. Se encuentra actualizado y es público, pero no está publicado en el portal institucional. Su actualización es anual, y se contempla su difusión y publicación institucional, destacando que es un producto incorporado al programa en el año 2024.
- Lineamientos para la Vigilancia de la Mortalidad Materna y Neonatal: Se prevé fortalecer su uso en las maternidades, sirviendo como instrumento clave de vigilancia epidemiológica.
- Informe Anual de Resultados del Programa de Salud Materna Neonatal: Documento de gestión propuesto que consolidará los productos, indicadores y resultados del programa en el período t–t+1, incluyendo la Razón de Mortalidad Materna (RMM) y la Tasa de Mortalidad Neonatal (TMN). Se prevé su institucionalización como instrumento clave de rendición de cuentas.
- Procedimiento de Recepción y Trámite de Solicitudes de Información: Instrumento institucional que garantiza el acceso ciudadano a la información pública del programa, conforme a la Ley de Acceso a la Información Pública.
- Memoria Institucional del Servicio Nacional de Salud: Documento anual que presenta los resultados de gestión del SNS, incluyendo información vinculada a la atención materna y neonatal en hospitales priorizados.
Se propone incorporar en este documento los resultados específicos del programa, fortaleciendo su función de rendición de cuentas.</t>
  </si>
  <si>
    <r>
      <rPr>
        <b/>
        <sz val="11"/>
        <color theme="1"/>
        <rFont val="Avenir Next LT Pro"/>
        <family val="2"/>
      </rPr>
      <t>0</t>
    </r>
    <r>
      <rPr>
        <sz val="11"/>
        <color theme="1"/>
        <rFont val="Avenir Next LT Pro"/>
        <family val="2"/>
      </rPr>
      <t xml:space="preserve">
• El programa no cuenta con mecanismos de transparencia y rendición de cuentas o este no cumple con todos los criterios correspondientes a la puntuación 1.
</t>
    </r>
    <r>
      <rPr>
        <b/>
        <sz val="11"/>
        <color theme="1"/>
        <rFont val="Avenir Next LT Pro"/>
        <family val="2"/>
      </rPr>
      <t>1</t>
    </r>
    <r>
      <rPr>
        <sz val="11"/>
        <color theme="1"/>
        <rFont val="Avenir Next LT Pro"/>
        <family val="2"/>
      </rPr>
      <t xml:space="preserve">
• El programa cuenta con uno de los mecanismos de transparencia y rendición de cuentas establecidos.
</t>
    </r>
    <r>
      <rPr>
        <b/>
        <sz val="11"/>
        <color theme="1"/>
        <rFont val="Avenir Next LT Pro"/>
        <family val="2"/>
      </rPr>
      <t xml:space="preserve">2
</t>
    </r>
    <r>
      <rPr>
        <sz val="11"/>
        <color theme="1"/>
        <rFont val="Avenir Next LT Pro"/>
        <family val="2"/>
      </rPr>
      <t xml:space="preserve">• El programa cuenta con dos de los mecanismos de transparencia y rendición de cuentas establecidos.
• No hay una periodicidad definida para la actualización de cada uno de los mecanismos de transparencia y rendición de cuentas con los que cuenta el programa.
</t>
    </r>
    <r>
      <rPr>
        <b/>
        <sz val="11"/>
        <color theme="1"/>
        <rFont val="Avenir Next LT Pro"/>
        <family val="2"/>
      </rPr>
      <t xml:space="preserve">3
</t>
    </r>
    <r>
      <rPr>
        <sz val="11"/>
        <color theme="1"/>
        <rFont val="Avenir Next LT Pro"/>
        <family val="2"/>
      </rPr>
      <t xml:space="preserve">• El programa cuenta con los tres de los mecanismos de transparencia y rendición de cuentas establecidos.
• Hay una periodicidad definida para la actualización de cada uno de los mecanismos de transparencia y rendición de cuentas con los que cuenta el programa.
</t>
    </r>
    <r>
      <rPr>
        <b/>
        <sz val="11"/>
        <color theme="1"/>
        <rFont val="Avenir Next LT Pro"/>
        <family val="2"/>
      </rPr>
      <t xml:space="preserve">4
</t>
    </r>
    <r>
      <rPr>
        <sz val="11"/>
        <color theme="1"/>
        <rFont val="Avenir Next LT Pro"/>
        <family val="2"/>
      </rPr>
      <t>• El programa cuenta con los tres de los mecanismos de transparencia y rendición de cuentas establecidos.
• El programa cuenta con mecanismos de transparencia y rendición de cuentas adicionales a los establecidos.
• Hay una periodicidad definida para la actualización de cada uno de los mecanismos de transparencia y rendición de cuentas con los que cuenta el programa.</t>
    </r>
  </si>
  <si>
    <t>7.2 ¿El procedimiento sobre la ejecución del programa cuenta con las siguientes características: estandarizado, sistematizado, difundido públicamente, apegado a la normativa del programa?</t>
  </si>
  <si>
    <t>El programa dispone de un procedimiento de ejecución definido, el cual cumple con todas las características establecidas conforme a los criterios aplicables. Existen nuevos documentos que la institucion contempla incorporar como parte de los instrumentos de transparencia y rendición de cuentas, aún no ha sido publicado, ya que forma parte de un proceso de rediseño. Como oportunidad de mejora se identifica el fortalecimiento del uso de los lineamientos de vigilancia en todos los establecimientos de salud para mejorar la consistencia en la ejecución.</t>
  </si>
  <si>
    <r>
      <rPr>
        <b/>
        <sz val="11"/>
        <color theme="1"/>
        <rFont val="Avenir Next LT Pro"/>
        <family val="2"/>
      </rPr>
      <t>0</t>
    </r>
    <r>
      <rPr>
        <sz val="11"/>
        <color theme="1"/>
        <rFont val="Avenir Next LT Pro"/>
        <family val="2"/>
      </rPr>
      <t xml:space="preserve">
• El programa no cuenta con un procedimiento de ejecución o este no cumple con todos los criterios correspondientes a la puntuación 1.
</t>
    </r>
    <r>
      <rPr>
        <b/>
        <sz val="11"/>
        <color theme="1"/>
        <rFont val="Avenir Next LT Pro"/>
        <family val="2"/>
      </rPr>
      <t>1</t>
    </r>
    <r>
      <rPr>
        <sz val="11"/>
        <color theme="1"/>
        <rFont val="Avenir Next LT Pro"/>
        <family val="2"/>
      </rPr>
      <t xml:space="preserve">
• El programa cuenta con un procedimiento sobre la ejecución.
• El procedimiento sobre la ejecución de programa cuenta con una de las características establecidas.
</t>
    </r>
    <r>
      <rPr>
        <b/>
        <sz val="11"/>
        <color theme="1"/>
        <rFont val="Avenir Next LT Pro"/>
        <family val="2"/>
      </rPr>
      <t xml:space="preserve">2
</t>
    </r>
    <r>
      <rPr>
        <sz val="11"/>
        <color theme="1"/>
        <rFont val="Avenir Next LT Pro"/>
        <family val="2"/>
      </rPr>
      <t xml:space="preserve">• El programa cuenta con un procedimiento sobre la ejecución.
• El procedimiento sobre la ejecución de programa cuenta con dos de las características establecidas.
</t>
    </r>
    <r>
      <rPr>
        <b/>
        <sz val="11"/>
        <color theme="1"/>
        <rFont val="Avenir Next LT Pro"/>
        <family val="2"/>
      </rPr>
      <t xml:space="preserve">3
</t>
    </r>
    <r>
      <rPr>
        <sz val="11"/>
        <color theme="1"/>
        <rFont val="Avenir Next LT Pro"/>
        <family val="2"/>
      </rPr>
      <t xml:space="preserve">• El programa cuenta con un procedimiento sobre la ejecución.
• El procedimiento sobre la ejecución de programa cuenta con tres de las características establecidas.
</t>
    </r>
    <r>
      <rPr>
        <b/>
        <sz val="11"/>
        <color theme="1"/>
        <rFont val="Avenir Next LT Pro"/>
        <family val="2"/>
      </rPr>
      <t xml:space="preserve">4
</t>
    </r>
    <r>
      <rPr>
        <sz val="11"/>
        <color theme="1"/>
        <rFont val="Avenir Next LT Pro"/>
        <family val="2"/>
      </rPr>
      <t>• El programa cuenta con un procedimiento sobre la ejecución.
• El procedimiento sobre la ejecución de programa cuenta con todas las características establecidas.</t>
    </r>
  </si>
  <si>
    <t>Ficha 3: Recomendaciones</t>
  </si>
  <si>
    <t>Peso</t>
  </si>
  <si>
    <t>Puntuación</t>
  </si>
  <si>
    <t>Muy bueno</t>
  </si>
  <si>
    <t>Bueno</t>
  </si>
  <si>
    <t>Regular</t>
  </si>
  <si>
    <t>Malo</t>
  </si>
  <si>
    <t>Justificación</t>
  </si>
  <si>
    <t>El programa presenta un alto nivel de pertinencia, debido a que existe coherencia entre el problema identificado, las causas priorizadas, las intervenciones seleccionadas, la población objetivo y los resultados esperados.
El programa cuenta con un diagnóstico y modelo explicativo que identifican las principales causas de mortalidad materna y neonatal, tales como:
- Hemorragias obstétricas,
- Trastornos hipertensivos del embarazo,
- Infecciones maternas y neonatales,
- Prematuridad,
- Asfixia neonatal,
- Debilidades en el acceso y calidad de los servicios de salud.
Asimismo, incorpora matrices causales, camino causal crítico, priorización epidemiológica y evidencia técnica nacional e internacional que fortalecen la fundamentación del programa. Las intervenciones propuestas responden directamente a las causas identificadas e incluyen atención prenatal integral, atención especializada del parto, atención neonatal, manejo de emergencias obstétricas, tamizaje neonatal y seguimiento materno-neonatal.
Además, el programa define resultados orientados a la reducción de la mortalidad materna y neonatal, estableciendo población objetivo, línea base, metas y horizonte temporal al 2030. Las actividades programadas son coherentes con el perfil epidemiológico y territorial de la población beneficiaria.
Asimismo, el programa incorpora un mecanismo institucional para la revisión y actualización del diagnóstico cada tres años, o antes cuando se produzcan cambios relevantes en el perfil epidemiológico, la evidencia científica o la política pública del sector salud, fortaleciendo la pertinencia del diseño programático.</t>
  </si>
  <si>
    <t>Recomendaciones</t>
  </si>
  <si>
    <t>Antes de la ejecución</t>
  </si>
  <si>
    <t>Durante de la ejecución</t>
  </si>
  <si>
    <t>- Formalizar un mecanismo institucional de revisión y actualización periódica del diagnóstico, incluyendo:
cronograma de actualización, responsables y fuentes oficiales de información epidemiológica.
- Fortalecer la incorporación de evidencia cuantitativa nacional y territorial, mediante: estadísticas actualizadas,
auditorías de mortalidad, SINAVE, RIESS, ENDESA y análisis regionales.
- Documentar metodológicamente los criterios de priorización y selección de intervenciones, incorporando:
análisis de costo-efectividad, comparación entre alternativas y sustento técnico de la selección programática.</t>
  </si>
  <si>
    <t>- Implementar mecanismos de monitoreo continuo del comportamiento epidemiológico de la mortalidad materna y neonatal.
- Fortalecer la articulación entre: atención prenatal, parto, puerperio, atención neonatal, referencia, para garantizar continuidad del cuidado.
- Actualizar periódicamente las matrices causales e intervenciones conforme a: cambios epidemiológicos, evidencia científica y resultados del monitoreo programático.
- Fortalecer los sistemas de información y calidad de registros clínicos y epidemiológicos para mejorar: trazabilidad, monitoreo y toma de decisiones basadas en evidencia.</t>
  </si>
  <si>
    <t>La propuesta del programa presenta una adecuada coherencia técnica y programática entre resultados, productos, actividades, indicadores y supuestos, mostrando alineación con las políticas nacionales y sectoriales orientadas a la reducción de la mortalidad materna y neonatal y mantiene relación lógica dentro de la cadena de resultados. 
No obstante, permanecen oportunidades de mejora relacionadas con el fortalecimiento de los sistemas nacionales de información, especialmente en materia de tamizaje neonatal y enfermedades congénitas, así como en la consolidación de mecanismos de seguimiento operativo y supervisión de la calidad de la atención.</t>
  </si>
  <si>
    <t xml:space="preserve">
- Robustecer los sistemas nacionales de información y estadística, especialmente en tamizaje neonatal y enfermedades congénitas.
</t>
  </si>
  <si>
    <t>- Incorporar mecanismos sistemáticos de supervión de la calidad y seguimiento del cumplimiento de protocolos clínicos.
- Fortalecer estrategias preventivas y de contigencia ante sobre cargas de servicios, rotación de personal o desabastecimiento de insumos.</t>
  </si>
  <si>
    <t xml:space="preserve">El programa cuenta con servicios y mecanismos de seguimiento para la atención materna y neonatal.
Durante la revisión se identificaron observaciones en registros de costeo, programación de actividades y relación entre algunos productos, indicadores y metas. También se observaron diferencias en algunos registros y proyecciones de costos que dificultan identificar con claridad la relación entre determinados recursos y las actividades programadas.
</t>
  </si>
  <si>
    <t xml:space="preserve">- Revisar la consistencia entre productos, indicadores, metas y matrices de costeo.
- Validar los criterios utilizados para las proyecciones de costos.
</t>
  </si>
  <si>
    <t>- Dar seguimiento a la ejecución física y financiera del programa.
- Revisar periódicamente la relación entre los recursos programados y las actividades ejecutadas.</t>
  </si>
  <si>
    <t>El modelo de gestión permite el logro del resultado inmediato y de los productos del programa mediante mecanismos de coordinación entre el MISPAS, el SNS y los niveles regionales y locales, apoyado en monitoreo periódico, reportes y evaluaciones que facilitan la toma de decisiones. La ejecución se realiza bajo un procedimiento estandarizado y alineado a la normativa vigente, incorporando planificación operativa, control de calidad e indicadores que permiten verificar el cumplimiento de metas y la entrega de los productos en los plazos establecidos. El seguimiento se desarrolla de forma periódica mediante indicadores de procesos, productos y resultados, apoyado en sistemas de información y registros clínicos, lo que permite el monitoreo continuo y la mejora de la calidad de la atención.
Sin embargo, la propuesta no detalla de manera específica el personal requerido por hospital ni se visualiza un análisis de brechas de recursos humanos, por lo que no es posible confirmar plenamente que las cantidades descritas en cada hospital sean suficientes para garantizar el logro de todos los productos en los plazos estimados.</t>
  </si>
  <si>
    <t>- Fortalecer el análisis de brechas de recursos humanos por establecimiento de salud, con el fin de garantizar la suficiencia del personal requerido para la ejecución de los productos.
- Consolidar la planificación operativa vinculada a los productos del programa, asegurando su alineación con los recursos disponibles y la demanda de servicios.</t>
  </si>
  <si>
    <t>- Reforzar la supervisión técnica y el monitoreo continuo en los establecimientos priorizados para asegurar la correcta implementación de las intervenciones.
- Mantener la revisión periódica de los indicadores de procesos, productos y resultados para facilitar la toma de decisiones oportunas y acciones correctivas.</t>
  </si>
  <si>
    <t xml:space="preserve">El programa se desarrolla dentro del sistema público de salud y contempla servicios permanentes dirigidos a la atención materna y neonatal.
Los productos y servicios programados mantienen relación con las prioridades nacionales del sector salud y cuentan con mecanismos de seguimiento y continuidad de la atención a la población beneficiaria. El programa se ejecuta a través del SNS y las maternidades priorizadas, lo que favorece la continuidad de los servicios y el seguimiento de la población beneficiaria.
El programa incorpora fichas técnicas para todos los indicadores de resultados y productos, incluyendo el nuevo producto de tamizaje neonatal, con sus respectivos métodos de cálculo, medios de verificación, periodicidad, metas y responsables institucionales, fortaleciendo las condiciones para el monitoreo y la evaluación.
</t>
  </si>
  <si>
    <t xml:space="preserve">
- Revisar periódicamente la disponibilidad de recursos e insumos necesarios para la continuidad de los servicios.
</t>
  </si>
  <si>
    <t xml:space="preserve">- Dar seguimiento a la continuidad de los servicios y cobertura de la población beneficiaria.
- Mantener actualizados los mecanismos de seguimiento y registro de información del programa. 
</t>
  </si>
  <si>
    <t xml:space="preserve">El programa cuenta con resultados esperados, indicadores, metas y mecanismos de seguimiento que permiten evaluar los avances de las intervenciones relacionadas con la salud materna y neonatal. Asimismo, se evidencian fichas técnicas para los indicadores definidos, incorporando elementos metodológicos necesarios para el monitoreo y evaluación del programa, tales como fórmula de cálculo, línea base, metas, periodicidad y medios de verificación.
</t>
  </si>
  <si>
    <t>- Fortalecer los mecanismos de seguimiento y monitoreo periódico de los indicadores, metas y productos asociados a los resultados esperados, con el propósito de garantizar una ejecución eficiente y el cumplimiento de los objetivos institucionales.</t>
  </si>
  <si>
    <t>El programa cuenta con mecanismos de transparencia y rendición de cuentas, así como instrumentos adicionales para la gestión y difusión de resultados. Entre ellos se incluyen documentos normativos y protocolos técnicos actualizados y de acceso público, mecanismos de acceso a la información, lineamientos de vigilancia, e informes y memorias institucionales que consolidan los principales resultados. El procedimiento de ejecución se encuentra estandarizado, sistematizado y alineado con la normativa vigente.</t>
  </si>
  <si>
    <t>- Fortalecer la implementación y uso homogéneo de los lineamientos de vigilancia de la mortalidad materna y neonatal en todos los establecimientos de salud priorizados.</t>
  </si>
  <si>
    <t>Valoración final</t>
  </si>
  <si>
    <t>Ficha 4: Valoración final</t>
  </si>
  <si>
    <t>Consistencia</t>
  </si>
  <si>
    <t>Consistente</t>
  </si>
  <si>
    <t>Consistente con observaciones</t>
  </si>
  <si>
    <t>Inconsistente</t>
  </si>
  <si>
    <t>Justificación técnica</t>
  </si>
  <si>
    <t>El programa presenta una adecuada pertinencia y coherencia técnica, debido a que existe una relación lógica entre el problema identificado, las causas priorizadas, las intervenciones seleccionadas, la población objetivo y los resultados esperados orientados a la reducción de la mortalidad materna y neonatal. Las intervenciones propuestas responden a las principales causas de morbimortalidad materna y neonatal e incluyen servicios de consulta prenatal, atención del parto, atención neonatal, diagnóstico oportuno para la prevención de sepsis, manejo de emergencias obstétricas y tamizaje neonatal para la detección temprana de enfermedades congénitas y metabólicas.
Asimismo, el programa mantiene coherencia entre los resultados, productos, actividades, indicadores y supuestos, alineándose con las políticas nacionales y sectoriales de salud. La propuesta incorpora una ruta de cambio claramente definida, fichas técnicas para los indicadores de resultados y productos, metas plurianuales, un sistema de seguimiento basado en indicadores de proceso, producto, resultado e impacto, así como mecanismos de transparencia y rendición de cuentas que fortalecen el monitoreo, la evaluación y la toma de decisiones basada en evidencia.
No obstante, se identifican oportunidades de mejora relacionadas con el fortalecimiento de los sistemas nacionales de información, particularmente para el seguimiento del tamizaje neonatal y las enfermedades congénitas y metabólicas, así como con el fortalecimiento del costeo del programa, a fin de garantizar una adecuada consistencia entre las estimaciones financieras, las metas físicas y los recursos requeridos para la implementación de las intervenciones.</t>
  </si>
  <si>
    <t>Anexo B: Indicadores del programa</t>
  </si>
  <si>
    <t xml:space="preserve"> Salud Materno Neonatal </t>
  </si>
  <si>
    <t>Modalidad:</t>
  </si>
  <si>
    <t>Programa presupuestario orientado a resultados</t>
  </si>
  <si>
    <t xml:space="preserve"> Servicio Nacional de Salud </t>
  </si>
  <si>
    <t>Tipo de evaluación:</t>
  </si>
  <si>
    <t>Rediseño</t>
  </si>
  <si>
    <t>Año de evaluación:</t>
  </si>
  <si>
    <t>Nivel de resultado</t>
  </si>
  <si>
    <t>Nombre del indicador</t>
  </si>
  <si>
    <t>Fórmula de cálculo</t>
  </si>
  <si>
    <t>Específico</t>
  </si>
  <si>
    <t>Medible</t>
  </si>
  <si>
    <t>Alcanzable</t>
  </si>
  <si>
    <t>Relevante</t>
  </si>
  <si>
    <t>Temporal</t>
  </si>
  <si>
    <t>Monitoreable</t>
  </si>
  <si>
    <t>Adecuado</t>
  </si>
  <si>
    <t>Descripción</t>
  </si>
  <si>
    <t>Unidad de medida</t>
  </si>
  <si>
    <t>Periodicidad de medición</t>
  </si>
  <si>
    <t>Línea de base</t>
  </si>
  <si>
    <t>Metas</t>
  </si>
  <si>
    <t>Sentido de la medición</t>
  </si>
  <si>
    <t>Resultado final</t>
  </si>
  <si>
    <t>Razón de mortalidad materna (por cada 100,000 nacidos vivos)</t>
  </si>
  <si>
    <t>(Número de muertes maternas en el período t / Número de nacidos vivos en el período t) × 100,000</t>
  </si>
  <si>
    <t>Sí</t>
  </si>
  <si>
    <t>Descendente</t>
  </si>
  <si>
    <t>Tasa de mortalidad neonatal (por cada 1,000 nacidos vivos)</t>
  </si>
  <si>
    <t>(Número de muertes neonatales (0 a 28 días) en el período t / Número de nacidos vivos en el período t) × 1,000</t>
  </si>
  <si>
    <t>Resultado intermedio</t>
  </si>
  <si>
    <t>Proporción de nacimientos prematuros en Hospital Materno Infantil San Lorenzo Los Mina</t>
  </si>
  <si>
    <t xml:space="preserve"> Número de nacidos vivos prematuros en el centro en el período t / Total de nacidos vivos en el centro en el período t × 100</t>
  </si>
  <si>
    <t>Proporción de nacimientos prematuros en Hospital Maternidad Nuestra Señora de La Altagracia</t>
  </si>
  <si>
    <t>Proporción de muertes maternas por causas obstétricas directas prevenibles (%)</t>
  </si>
  <si>
    <t xml:space="preserve">
(Número de muertes maternas por hemorragias + trastornos hipertensivos + sepsis /Total de muertes maternas) × 100
</t>
  </si>
  <si>
    <t>Proporción de muertes neonatales por causas prevenibles (%)</t>
  </si>
  <si>
    <t>(Número de muertes neonatales por dificultad respiratoria + número de muertes neonatales por sepsis neonatal + número de muertes neonatales por asfixia perinatal / Total de muertes neonatales) × 100</t>
  </si>
  <si>
    <t>Resultado inmediato</t>
  </si>
  <si>
    <t>Porcentaje de recién nacidos que reciben atención pediátrica en el período perinatal en Hospital Materno Infantil San Lorenzo de Los Mina</t>
  </si>
  <si>
    <t>(Número de recién nacidos que reciben consulta pediátrica durante el período perinatal en el centro priorizado en el período t / Número total de nacidos vivos registrados en el centro priorizado en el período t) × 100</t>
  </si>
  <si>
    <t>Ascendente</t>
  </si>
  <si>
    <t>Porcentaje de recién nacidos que reciben atención pediátrica en el período perinatal en Hospital Maternidad Nuestra Señora de La Altagracia</t>
  </si>
  <si>
    <t>(Número de recién nacidos que reciben consulta pediátrica durante el período perinatal en el centro priorizado durante el período t / Número total de nacidos vivos registrados en el centro priorizado durante el período t) × 100</t>
  </si>
  <si>
    <t>Porcentaje de recién nacidos que reciben tamizaje neonatal básico</t>
  </si>
  <si>
    <t>(Número de recién nacidos tamizados en los centros priorizados durante el período t / Total de recién nacidos en los centros priorizados durante el mismo período) × 100</t>
  </si>
  <si>
    <t>No</t>
  </si>
  <si>
    <t>Leyenda</t>
  </si>
  <si>
    <r>
      <rPr>
        <b/>
        <sz val="11"/>
        <color theme="1"/>
        <rFont val="Avenir Next LT Pro"/>
        <family val="2"/>
      </rPr>
      <t>Específico</t>
    </r>
    <r>
      <rPr>
        <sz val="11"/>
        <color theme="1"/>
        <rFont val="Avenir Next LT Pro"/>
        <family val="2"/>
      </rPr>
      <t>: el indicador está formulado con precisión. Esto es, contiene información que está expresamente vinculada al objetivo en términos operacionalmente claros y que permiten verificar su grado de cumplimiento.</t>
    </r>
  </si>
  <si>
    <r>
      <rPr>
        <b/>
        <sz val="11"/>
        <color theme="1"/>
        <rFont val="Avenir Next LT Pro"/>
        <family val="2"/>
      </rPr>
      <t>Medible</t>
    </r>
    <r>
      <rPr>
        <sz val="11"/>
        <color theme="1"/>
        <rFont val="Avenir Next LT Pro"/>
        <family val="2"/>
      </rPr>
      <t>: el indicador puede ser medido cuantitativa o cualitativamente a partir de las fuentes de verificación establecidas.</t>
    </r>
  </si>
  <si>
    <r>
      <rPr>
        <b/>
        <sz val="11"/>
        <color theme="1"/>
        <rFont val="Avenir Next LT Pro"/>
        <family val="2"/>
      </rPr>
      <t>Alcanzable</t>
    </r>
    <r>
      <rPr>
        <sz val="11"/>
        <color theme="1"/>
        <rFont val="Avenir Next LT Pro"/>
        <family val="2"/>
      </rPr>
      <t>: el objetivo o meta planteado es realista. Esto es, es probable alcanzar las metas del indicador en el tiempo establecido.</t>
    </r>
  </si>
  <si>
    <r>
      <rPr>
        <b/>
        <sz val="11"/>
        <color theme="1"/>
        <rFont val="Avenir Next LT Pro"/>
        <family val="2"/>
      </rPr>
      <t>Relevante</t>
    </r>
    <r>
      <rPr>
        <sz val="11"/>
        <color theme="1"/>
        <rFont val="Avenir Next LT Pro"/>
        <family val="2"/>
      </rPr>
      <t>: el indicador mide un factor o variable directamente relacionado con un aspecto fundamental del objetivo o resultado esperado.</t>
    </r>
  </si>
  <si>
    <r>
      <rPr>
        <b/>
        <sz val="11"/>
        <color theme="1"/>
        <rFont val="Avenir Next LT Pro"/>
        <family val="2"/>
      </rPr>
      <t>Temporal</t>
    </r>
    <r>
      <rPr>
        <sz val="11"/>
        <color theme="1"/>
        <rFont val="Avenir Next LT Pro"/>
        <family val="2"/>
      </rPr>
      <t>: el indicador incluye temporalidad y frecuencia de medición.</t>
    </r>
  </si>
  <si>
    <r>
      <rPr>
        <b/>
        <sz val="11"/>
        <color theme="1"/>
        <rFont val="Avenir Next LT Pro"/>
        <family val="2"/>
      </rPr>
      <t>Monitoreable</t>
    </r>
    <r>
      <rPr>
        <sz val="11"/>
        <color theme="1"/>
        <rFont val="Avenir Next LT Pro"/>
        <family val="2"/>
      </rPr>
      <t>: el indicador tiene medios de verificación y método de cálculo definidos claramente.</t>
    </r>
  </si>
  <si>
    <r>
      <rPr>
        <b/>
        <sz val="11"/>
        <color theme="1"/>
        <rFont val="Avenir Next LT Pro"/>
        <family val="2"/>
      </rPr>
      <t>Adecuado</t>
    </r>
    <r>
      <rPr>
        <sz val="11"/>
        <color theme="1"/>
        <rFont val="Avenir Next LT Pro"/>
        <family val="2"/>
      </rPr>
      <t>: el indicador aporta una base suficiente de información para emitir un juicio respecto del desempeño en un periodo determinado.</t>
    </r>
  </si>
  <si>
    <r>
      <rPr>
        <b/>
        <sz val="11"/>
        <color theme="1"/>
        <rFont val="Avenir Next LT Pro"/>
        <family val="2"/>
      </rPr>
      <t>Descripción</t>
    </r>
    <r>
      <rPr>
        <sz val="11"/>
        <color theme="1"/>
        <rFont val="Avenir Next LT Pro"/>
        <family val="2"/>
      </rPr>
      <t>: el indicador cuenta con una descripción que expresa qué mide y cómo es interpretado.</t>
    </r>
  </si>
  <si>
    <r>
      <rPr>
        <b/>
        <sz val="11"/>
        <color theme="1"/>
        <rFont val="Avenir Next LT Pro"/>
        <family val="2"/>
      </rPr>
      <t>Unidad de medida</t>
    </r>
    <r>
      <rPr>
        <sz val="11"/>
        <color theme="1"/>
        <rFont val="Avenir Next LT Pro"/>
        <family val="2"/>
      </rPr>
      <t>: la unidad de medida es descrita de forma expresa y coincide con la fórmula de cálculo y el nombre del indicador.</t>
    </r>
  </si>
  <si>
    <r>
      <rPr>
        <b/>
        <sz val="11"/>
        <color theme="1"/>
        <rFont val="Avenir Next LT Pro"/>
        <family val="2"/>
      </rPr>
      <t>Periodicidad de medición</t>
    </r>
    <r>
      <rPr>
        <sz val="11"/>
        <color theme="1"/>
        <rFont val="Avenir Next LT Pro"/>
        <family val="2"/>
      </rPr>
      <t>: se indica expresamente con que periodicidad se realizará la medición del indicador y esta coincide con la disponibilidad de información de los componentes de la fórmula de cálculo y los medios de verificación establecidos.</t>
    </r>
  </si>
  <si>
    <r>
      <rPr>
        <b/>
        <sz val="11"/>
        <color theme="1"/>
        <rFont val="Avenir Next LT Pro"/>
        <family val="2"/>
      </rPr>
      <t>Línea de base</t>
    </r>
    <r>
      <rPr>
        <sz val="11"/>
        <color theme="1"/>
        <rFont val="Avenir Next LT Pro"/>
        <family val="2"/>
      </rPr>
      <t>: el indicador cuenta con una medición de referencia de un periodo anterior.</t>
    </r>
  </si>
  <si>
    <r>
      <rPr>
        <b/>
        <sz val="11"/>
        <color theme="1"/>
        <rFont val="Avenir Next LT Pro"/>
        <family val="2"/>
      </rPr>
      <t>Metas</t>
    </r>
    <r>
      <rPr>
        <sz val="11"/>
        <color theme="1"/>
        <rFont val="Avenir Next LT Pro"/>
        <family val="2"/>
      </rPr>
      <t>: el indicador cuenta con metas para los periodos subsiguientes.</t>
    </r>
  </si>
  <si>
    <t>Nota: se deben incluir todos los indicadores de cada uno de los niveles de objetivo. Copiar y pegar las filas según sea necesario. Organizar jerárquicamente según el nivel de objetivo.</t>
  </si>
  <si>
    <t>Anexo C: Metas del programa</t>
  </si>
  <si>
    <t xml:space="preserve">Salud Materno Neonatal 									</t>
  </si>
  <si>
    <t>Servicio Nacional de Salud (SNS)</t>
  </si>
  <si>
    <t>Meta</t>
  </si>
  <si>
    <t>Orientada a impulsar el desempeño</t>
  </si>
  <si>
    <t>Factible</t>
  </si>
  <si>
    <t>Propuesta de mejora de la meta</t>
  </si>
  <si>
    <t>Si, presenta la unidad de medida</t>
  </si>
  <si>
    <t xml:space="preserve">La meta impulsa la reducción de la mortalidad materna </t>
  </si>
  <si>
    <t>La meta impulsa la reducción de la mortalidad neonatal</t>
  </si>
  <si>
    <t>Si, presenta la unidad en porcentaje</t>
  </si>
  <si>
    <t>Promueve mejoras en atención prenatal y neonatal.</t>
  </si>
  <si>
    <t>Los Mina: 50.68%
La Altagracia: 67.90%</t>
  </si>
  <si>
    <t>La meta promueve reducción de mortalidad materna asociada hemorragia, trastornos hipertensivos y sepsis.</t>
  </si>
  <si>
    <t>Los Mina: 59.52%
La Altagracia: 20.67%</t>
  </si>
  <si>
    <t>La meta promueve la reducción de la proporción de muertes neonatales por las principales causas prevenibles, incluyendo el síndrome de dificultad respiratoria, la sepsis neonatal y la asfixia perinatal, contribuyendo a disminuir la mortalidad neonatal en los centros priorizados.</t>
  </si>
  <si>
    <t>La meta promueve mejorar el acceso y la oportunidad de la atención perinatal y neonatal.</t>
  </si>
  <si>
    <t>La meta promueve fortalecer la detección temprana de enfermedades congénitas y metabólicas mediante la ampliación progresiva de la cobertura del tamizaje neonatal, favoreciendo el diagnóstico oportuno, el inicio temprano del tratamiento y la reducción de complicaciones y discapacidad.</t>
  </si>
  <si>
    <r>
      <rPr>
        <b/>
        <sz val="11"/>
        <color theme="1"/>
        <rFont val="Avenir Next LT Pro"/>
        <family val="2"/>
      </rPr>
      <t>Unidad de medida</t>
    </r>
    <r>
      <rPr>
        <sz val="11"/>
        <color theme="1"/>
        <rFont val="Avenir Next LT Pro"/>
        <family val="2"/>
      </rPr>
      <t>: la meta está expresada en la misma unidad de medida del indicador y su fórmula de cálculo.</t>
    </r>
  </si>
  <si>
    <r>
      <rPr>
        <b/>
        <sz val="11"/>
        <color theme="1"/>
        <rFont val="Avenir Next LT Pro"/>
        <family val="2"/>
      </rPr>
      <t>Orientada a impulsar el desempeño</t>
    </r>
    <r>
      <rPr>
        <sz val="11"/>
        <color theme="1"/>
        <rFont val="Avenir Next LT Pro"/>
        <family val="2"/>
      </rPr>
      <t>: el valor de la meta es suficientemente retador como para impulsar el desempeño.</t>
    </r>
  </si>
  <si>
    <r>
      <rPr>
        <b/>
        <sz val="11"/>
        <color theme="1"/>
        <rFont val="Avenir Next LT Pro"/>
        <family val="2"/>
      </rPr>
      <t>Factible</t>
    </r>
    <r>
      <rPr>
        <sz val="11"/>
        <color theme="1"/>
        <rFont val="Avenir Next LT Pro"/>
        <family val="2"/>
      </rPr>
      <t>: es posible alcanzar la meta considerando el tiempo.</t>
    </r>
  </si>
  <si>
    <t>Anexo D: Complementariedad y coincidencias entre programas presupuestarios y/o acciones de desarrollo social</t>
  </si>
  <si>
    <t xml:space="preserve"> Rediseño </t>
  </si>
  <si>
    <t>Nombre del programa</t>
  </si>
  <si>
    <t>Llave programática</t>
  </si>
  <si>
    <t>Modalidad</t>
  </si>
  <si>
    <t>Unidad ejecutora</t>
  </si>
  <si>
    <t>Propósito o resultado inmediato</t>
  </si>
  <si>
    <t>Población objetivo</t>
  </si>
  <si>
    <t>Tipo de apoyo</t>
  </si>
  <si>
    <t>Cobertura geográfica</t>
  </si>
  <si>
    <t>Fuentes de información</t>
  </si>
  <si>
    <t>¿Coincide con el programa evaluado?</t>
  </si>
  <si>
    <t>¿Se complementa con el programa evaluado?</t>
  </si>
  <si>
    <t>Gestantes reciben servicios de consulta prenatal.</t>
  </si>
  <si>
    <t>5180.01.0014</t>
  </si>
  <si>
    <t xml:space="preserve">Producto sustantivo </t>
  </si>
  <si>
    <t xml:space="preserve">Maternidad San Lorenzo de Los Mina </t>
  </si>
  <si>
    <t xml:space="preserve"> Garantizar el acceso oportuno a servicios de consulta prenatal de calidad, orientados a detección temprana y manejo inicial de factores de riesgo obstétrico como hipertensión, anemia e infecciones. </t>
  </si>
  <si>
    <t>Gestantes</t>
  </si>
  <si>
    <t>Atención prenatal integral especializada (prevención primaria y secundaria de alto impacto)</t>
  </si>
  <si>
    <t>World Health Organization. (2016). WHO recommendations on antenatal care for a positive pregnancy experience. Geneva, Switzerland: WHO. pp. 1–45 https://www.who.int/publications/i/item/WHO-RHR-16.12</t>
  </si>
  <si>
    <t xml:space="preserve"> Ambas intervenciones se complementan, ya que la oferta pública existente fortalece la prevención primaria y secundaria, mientras que la propuesta profundiza en la estratificación del riesgo y la referencia oportuna, ampliando la efectividad del control prenatal sin generar duplicidades de acciones. </t>
  </si>
  <si>
    <t>Gestantes reciben servicio de atención al parto (normal y complicado).</t>
  </si>
  <si>
    <t xml:space="preserve">Asegurar la atención segura y oportuna del parto normal y complicado, incluyendo el manejo de emergencias obstétricas. </t>
  </si>
  <si>
    <t>Atención obstétrica especializada y manejo de emergencias (intervención crítica de alto impacto)</t>
  </si>
  <si>
    <t>World Health Organization. (2018). WHO recommendations: Intrapartum care for a positive childbirth experience. Geneva, Switzerland: WHO. pp. 1–60 https://www.who.int/publications/i/item/9789241550215</t>
  </si>
  <si>
    <t xml:space="preserve">Existen coincidencias directas con la propuesta programática, ya que ambas abordan el mismo momento critico del continuo de atención materna. Sin embargo, la propuesta se ve fortalecida al incorporar criterios prescriptivos que priorizan los casos de mayor riesgo y optimizan la respuesta clinica. </t>
  </si>
  <si>
    <t>Gestantes reciben diagnóstico oportuno para la prevención de sepsis neonatal.</t>
  </si>
  <si>
    <t xml:space="preserve"> Prevenir, detectar y tratar de forma temprana la sepsis materna y neonatal mediante protocolos de diagnóstico oportuno. </t>
  </si>
  <si>
    <t>Prevención secundaria y diagnóstico clínico oportuno de alto impacto</t>
  </si>
  <si>
    <t>World Health Organization. (2017). Preventing infection and sepsis during childbirth. Geneva, Switzerland: WHO. pp. 5–32 https://www.who.int/publications/i/item/WHO-RHR-17.02</t>
  </si>
  <si>
    <t xml:space="preserve">La población objetivo coincide parcialmente, ya que ambas incluyen gestantes y puérperas, aunque la propuesta se focaliza en eventos de mayor magnitud epidemiológica. </t>
  </si>
  <si>
    <t>Neonatos (0-28 días) reciben servicio de atención oportuna Normal y complicados.</t>
  </si>
  <si>
    <t xml:space="preserve"> Garantizar la atención integral y oportuna de los recien nacidos, tanto sanos como con complicaciones. </t>
  </si>
  <si>
    <t>Recién nacidos (0–28 días)</t>
  </si>
  <si>
    <t>Atención neonatal especializada y atención crítica (alto impacto en supervivencia)</t>
  </si>
  <si>
    <t>World Health Organization. (2023). Newborns: Improving survival and well-being. Geneva, Switzerland: WHO. pp. 1–28 https://www.who.int/news-room/fact-sheets/detail/newborns-reducing-mortality</t>
  </si>
  <si>
    <t xml:space="preserve"> Existen coincidencias programáticas, ya que ambas priorizan la atención neonatal temprana. Asi mismo, se complementan al fortalecer capacidades resolutivas frente a patologías criticas. </t>
  </si>
  <si>
    <t>5180.01.0015</t>
  </si>
  <si>
    <t xml:space="preserve">Maternidad Nuestra Señora de la Altagracia </t>
  </si>
  <si>
    <t xml:space="preserve">Ofrecer atención prenatal de calidad en otra unidad ejecutora, ampliando la cobertura territorial. </t>
  </si>
  <si>
    <t>World Health Organization. (2016). WHO recommendations on antenatal care for a positive pregnancy experience. Geneva, Switzerland: WHO. pp. 1–45https://www.who.int/publications/i/item/WHO-RHR-16.12</t>
  </si>
  <si>
    <t xml:space="preserve">La población objetivo coincide parcialmente, lo que permite la complementariedad entre ambas. Se extiende la atención basada en riesgos hacia nuevas áreas, sin solapamiento de servicios. </t>
  </si>
  <si>
    <t xml:space="preserve"> Atención al parto </t>
  </si>
  <si>
    <t>Atención obstétrica especializada y manejo de emergencias (intervención crítica)</t>
  </si>
  <si>
    <t xml:space="preserve">Coincide con la propuesta programática en cuanto a la atención de parto, pero se complementa el reforzar la capacidad instalada y la cobertura del servicio. </t>
  </si>
  <si>
    <t xml:space="preserve"> Reducir la morbilidad y mortalidad asociada a sepsis materna y neonatal mediante diagnóstico precoz. </t>
  </si>
  <si>
    <t>Gestantes y puérperas</t>
  </si>
  <si>
    <t>Maternidad Nuestra Señora de la Altagracia CPN's Priorizados</t>
  </si>
  <si>
    <t xml:space="preserve">No coincide con la propuesta, pero se complementa al ampliar la cobertura geográfica y fortalecer el manejo de complicaciones neonatales criticas. </t>
  </si>
  <si>
    <t>Neonatos (0-28 dias de nacido) reciben servicio de atención oportuna (normal y complicados).</t>
  </si>
  <si>
    <t xml:space="preserve"> Atención temprana y especializada. </t>
  </si>
  <si>
    <t>Atención neonatal especializada y manejo de complicaciones críticas</t>
  </si>
  <si>
    <t xml:space="preserve">Coincide al asegurar la atención neonatal temprana y especializada. Se complementa al ampliar la cobertura geográfica y fortalecer el manejo de complicaciones neonatales criticas, favoreciendo mejores desenlaces en salud. </t>
  </si>
  <si>
    <t>Neonatos reciben servicios de tamizaje básico a enfermedades congénitas y metabólicas.</t>
  </si>
  <si>
    <t>5180.01.0001</t>
  </si>
  <si>
    <t>Implementar el programa de tamizaje neonatal, garantizar el procesamiento de muestras, el diagnóstico confirmatorio y el seguimiento de los casos positivos.</t>
  </si>
  <si>
    <t>Tamizaje neonatal básico, diagnóstico confirmatorio y seguimiento especializado.</t>
  </si>
  <si>
    <t>Hospital Infantil Robert Reid Cabral, Hospital Provincial Presidente Estrella Ureña, Hospital Reynaldo Almanzar, Hospital Maternidad Nuestra Señora de la Altagracia, Hospital Infantil San Lorenzo de los Mina y Hospital Regional Jaime Mota</t>
  </si>
  <si>
    <t>Webster, D., Gaviglio, A., Khan, A. H., Baker, M., Cheillan, D., Chabraoui, L., Abdoh, G., Cabello, J., Giugliani, R., Platis, D., Østrup, J., Howell, R. R., Schielen, P. C. J. I., &amp; Bonham, J. R. (2025). ISNS General Guidelines for Neonatal Bloodspot Screening 2025. International Journal of Neonatal Screening, 11(2), 45. https://doi.org/10.3390/ijns11020045</t>
  </si>
  <si>
    <t>Coincide con la propuesta programática al incorporarse como un nuevo producto orientado a la detección temprana de enfermedades congénitas y metabólicas. Asimismo, complementa las intervenciones de atención neonatal al fortalecer el diagnóstico oportuno, la referencia, el tratamiento temprano y la prevención de discapacidad y mortalidad infantil.</t>
  </si>
  <si>
    <t>Realizar el tamizaje neonatal básico a los recién nacidos del Hospital Universitario Maternidad Nuestra Señora de La Altagracia para la detección temprana de enfermedades congénitas y metabólicas.</t>
  </si>
  <si>
    <t>Hospital Materno Infantil San Lorenzo de Los Mina</t>
  </si>
  <si>
    <t>Hospital Universitario Maternidad Nuestra Señora</t>
  </si>
  <si>
    <t xml:space="preserve"> Diseño </t>
  </si>
  <si>
    <t>Resultado final / Fin</t>
  </si>
  <si>
    <t>Sí / No</t>
  </si>
  <si>
    <t>Ascendente / Descendente</t>
  </si>
  <si>
    <t>Resultado inmediato / Propósito</t>
  </si>
  <si>
    <t>Producto</t>
  </si>
  <si>
    <t>Peso original</t>
  </si>
  <si>
    <t>Calificación F2</t>
  </si>
  <si>
    <t>Reponderación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</si>
</sst>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theme="1"/>
      <name val="Avenir Next LT Pro"/>
      <family val="2"/>
    </font>
    <font>
      <b/>
      <sz val="11"/>
      <color theme="1"/>
      <name val="Avenir Next LT Pro"/>
      <family val="2"/>
    </font>
    <font>
      <b/>
      <sz val="18"/>
      <color theme="1"/>
      <name val="Avenir Next LT Pro"/>
      <family val="2"/>
    </font>
    <font>
      <b/>
      <i/>
      <sz val="14"/>
      <color theme="0"/>
      <name val="Avenir Next LT Pro"/>
      <family val="2"/>
    </font>
    <font>
      <b/>
      <i/>
      <sz val="12"/>
      <color theme="0"/>
      <name val="Avenir Next LT Pro"/>
      <family val="2"/>
    </font>
    <font>
      <sz val="11"/>
      <color theme="1"/>
      <name val="Calibri"/>
      <family val="2"/>
      <scheme val="minor"/>
    </font>
    <font>
      <b/>
      <sz val="11"/>
      <color theme="0"/>
      <name val="Avenir Next LT Pro"/>
      <family val="2"/>
    </font>
    <font>
      <b/>
      <sz val="11"/>
      <color theme="1"/>
      <name val="Wingdings"/>
      <charset val="2"/>
    </font>
    <font>
      <sz val="9"/>
      <color indexed="81"/>
      <name val="Tahoma"/>
      <family val="2"/>
    </font>
    <font>
      <b/>
      <sz val="9"/>
      <color indexed="81"/>
      <name val="Tahoma"/>
      <family val="2"/>
    </font>
    <font>
      <b/>
      <i/>
      <sz val="11"/>
      <color theme="1"/>
      <name val="Avenir Next LT Pro"/>
      <family val="2"/>
    </font>
    <font>
      <b/>
      <i/>
      <vertAlign val="superscript"/>
      <sz val="11"/>
      <color theme="1"/>
      <name val="Avenir Next LT Pro"/>
      <family val="2"/>
    </font>
    <font>
      <b/>
      <sz val="11"/>
      <color rgb="FF000000"/>
      <name val="Avenir Next LT Pro"/>
      <family val="2"/>
    </font>
    <font>
      <sz val="10"/>
      <color rgb="FF000000"/>
      <name val="Avenir Next LT Pro"/>
      <family val="2"/>
    </font>
    <font>
      <sz val="9"/>
      <color rgb="FF000000"/>
      <name val="Avenir Next LT Pro"/>
      <family val="2"/>
    </font>
    <font>
      <sz val="11"/>
      <color rgb="FF000000"/>
      <name val="Avenir Next LT Pro"/>
      <family val="2"/>
    </font>
    <font>
      <sz val="11"/>
      <color rgb="FF000000"/>
      <name val="Avenir Next LT Pro"/>
    </font>
    <font>
      <b/>
      <sz val="11"/>
      <color rgb="FF000000"/>
      <name val="Avenir Next LT Pro"/>
    </font>
    <font>
      <sz val="11"/>
      <color theme="1"/>
      <name val="Avenir Next LT Pro"/>
    </font>
    <font>
      <b/>
      <sz val="11"/>
      <color theme="1"/>
      <name val="Avenir Next LT Pro"/>
    </font>
    <font>
      <b/>
      <i/>
      <sz val="14"/>
      <color theme="0"/>
      <name val="Avenir Next LT Pro"/>
    </font>
    <font>
      <sz val="10"/>
      <color theme="1"/>
      <name val="Avenir Next LT Pro"/>
    </font>
    <font>
      <sz val="12"/>
      <color theme="1"/>
      <name val="Aptos"/>
      <family val="2"/>
      <charset val="1"/>
    </font>
    <font>
      <b/>
      <i/>
      <sz val="14"/>
      <color rgb="FFFFFFFF"/>
      <name val="Avenir Next LT Pro"/>
      <family val="2"/>
    </font>
    <font>
      <sz val="12"/>
      <color rgb="FF000000"/>
      <name val="Avenir Next LT Pro"/>
    </font>
    <font>
      <sz val="11"/>
      <color rgb="FF000000"/>
      <name val="Avenir Next LT Pro"/>
      <charset val="1"/>
    </font>
  </fonts>
  <fills count="10">
    <fill>
      <patternFill patternType="none"/>
    </fill>
    <fill>
      <patternFill patternType="gray125"/>
    </fill>
    <fill>
      <patternFill patternType="solid">
        <fgColor rgb="FF003876"/>
        <bgColor indexed="64"/>
      </patternFill>
    </fill>
    <fill>
      <patternFill patternType="solid">
        <fgColor rgb="FF606060"/>
        <bgColor indexed="64"/>
      </patternFill>
    </fill>
    <fill>
      <patternFill patternType="solid">
        <fgColor rgb="FFC2C2C2"/>
        <bgColor indexed="64"/>
      </patternFill>
    </fill>
    <fill>
      <patternFill patternType="solid">
        <fgColor theme="8" tint="0.39997558519241921"/>
        <bgColor indexed="64"/>
      </patternFill>
    </fill>
    <fill>
      <patternFill patternType="solid">
        <fgColor rgb="FFC2C2C2"/>
        <bgColor rgb="FF000000"/>
      </patternFill>
    </fill>
    <fill>
      <patternFill patternType="solid">
        <fgColor rgb="FFFFFFFF"/>
        <bgColor rgb="FF000000"/>
      </patternFill>
    </fill>
    <fill>
      <patternFill patternType="solid">
        <fgColor theme="0"/>
        <bgColor indexed="64"/>
      </patternFill>
    </fill>
    <fill>
      <patternFill patternType="solid">
        <fgColor rgb="FF003876"/>
        <bgColor rgb="FF000000"/>
      </patternFill>
    </fill>
  </fills>
  <borders count="3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style="thin">
        <color indexed="64"/>
      </bottom>
      <diagonal/>
    </border>
    <border>
      <left style="dotted">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thin">
        <color indexed="64"/>
      </left>
      <right style="thin">
        <color indexed="64"/>
      </right>
      <top style="dashed">
        <color indexed="64"/>
      </top>
      <bottom style="thin">
        <color indexed="64"/>
      </bottom>
      <diagonal/>
    </border>
    <border>
      <left style="thin">
        <color indexed="64"/>
      </left>
      <right style="thin">
        <color indexed="64"/>
      </right>
      <top style="dashed">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dashDotDot">
        <color indexed="64"/>
      </left>
      <right style="dashDotDot">
        <color indexed="64"/>
      </right>
      <top style="dashDotDot">
        <color indexed="64"/>
      </top>
      <bottom style="dashDotDot">
        <color indexed="64"/>
      </bottom>
      <diagonal/>
    </border>
    <border>
      <left/>
      <right style="thin">
        <color indexed="64"/>
      </right>
      <top/>
      <bottom style="thin">
        <color indexed="64"/>
      </bottom>
      <diagonal/>
    </border>
    <border>
      <left/>
      <right style="thin">
        <color rgb="FF000000"/>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indexed="64"/>
      </left>
      <right/>
      <top/>
      <bottom/>
      <diagonal/>
    </border>
    <border>
      <left/>
      <right style="thin">
        <color indexed="64"/>
      </right>
      <top/>
      <bottom/>
      <diagonal/>
    </border>
    <border>
      <left style="thin">
        <color indexed="64"/>
      </left>
      <right style="thin">
        <color indexed="64"/>
      </right>
      <top/>
      <bottom style="dott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s>
  <cellStyleXfs count="2">
    <xf numFmtId="0" fontId="0" fillId="0" borderId="0"/>
    <xf numFmtId="9" fontId="6" fillId="0" borderId="0" applyFont="0" applyFill="0" applyBorder="0" applyAlignment="0" applyProtection="0"/>
  </cellStyleXfs>
  <cellXfs count="167">
    <xf numFmtId="0" fontId="0" fillId="0" borderId="0" xfId="0"/>
    <xf numFmtId="0" fontId="1" fillId="0" borderId="0" xfId="0" applyFont="1" applyAlignment="1">
      <alignment vertical="center"/>
    </xf>
    <xf numFmtId="9" fontId="7" fillId="2" borderId="9" xfId="1" applyFont="1" applyFill="1" applyBorder="1" applyAlignment="1">
      <alignment horizontal="center" vertical="center"/>
    </xf>
    <xf numFmtId="0" fontId="2" fillId="0" borderId="0" xfId="0" applyFont="1" applyAlignment="1">
      <alignment horizontal="center" vertical="center"/>
    </xf>
    <xf numFmtId="9" fontId="4" fillId="2" borderId="0" xfId="0" applyNumberFormat="1" applyFont="1" applyFill="1" applyAlignment="1">
      <alignment vertical="center"/>
    </xf>
    <xf numFmtId="0" fontId="4" fillId="2" borderId="0" xfId="0" applyFont="1" applyFill="1" applyAlignment="1">
      <alignment horizontal="right" vertical="center"/>
    </xf>
    <xf numFmtId="0" fontId="8" fillId="0" borderId="3" xfId="0" applyFont="1" applyBorder="1" applyAlignment="1">
      <alignment horizontal="center" vertical="center"/>
    </xf>
    <xf numFmtId="0" fontId="2" fillId="0" borderId="0" xfId="0" applyFont="1" applyAlignment="1">
      <alignment horizontal="center" vertical="center" wrapText="1"/>
    </xf>
    <xf numFmtId="0" fontId="4" fillId="2" borderId="0" xfId="0" applyFont="1" applyFill="1" applyAlignment="1">
      <alignment horizontal="center" vertical="center" wrapText="1"/>
    </xf>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0" xfId="0" applyFont="1"/>
    <xf numFmtId="9" fontId="4" fillId="2" borderId="0" xfId="0" applyNumberFormat="1" applyFont="1" applyFill="1" applyAlignment="1">
      <alignment horizontal="center" vertical="center"/>
    </xf>
    <xf numFmtId="0" fontId="4" fillId="5" borderId="0" xfId="0" applyFont="1" applyFill="1" applyAlignment="1">
      <alignment horizontal="right" vertical="center"/>
    </xf>
    <xf numFmtId="9" fontId="4" fillId="5" borderId="0" xfId="0" applyNumberFormat="1" applyFont="1" applyFill="1" applyAlignment="1">
      <alignment vertical="center"/>
    </xf>
    <xf numFmtId="0" fontId="1" fillId="0" borderId="17" xfId="0" applyFont="1" applyBorder="1" applyAlignment="1">
      <alignment vertical="center" wrapText="1"/>
    </xf>
    <xf numFmtId="0" fontId="13" fillId="0" borderId="1" xfId="0" applyFont="1" applyBorder="1"/>
    <xf numFmtId="0" fontId="13" fillId="0" borderId="8" xfId="0" applyFont="1" applyBorder="1"/>
    <xf numFmtId="0" fontId="13" fillId="0" borderId="8" xfId="0" applyFont="1" applyBorder="1" applyAlignment="1">
      <alignment wrapText="1"/>
    </xf>
    <xf numFmtId="0" fontId="14" fillId="0" borderId="18" xfId="0" applyFont="1" applyBorder="1" applyAlignment="1">
      <alignment horizontal="center" vertical="center" wrapText="1"/>
    </xf>
    <xf numFmtId="0" fontId="15" fillId="0" borderId="18" xfId="0" applyFont="1" applyBorder="1" applyAlignment="1">
      <alignment vertical="center" wrapText="1"/>
    </xf>
    <xf numFmtId="0" fontId="1" fillId="0" borderId="25" xfId="0" applyFont="1" applyBorder="1" applyAlignment="1">
      <alignment horizontal="center" vertical="center" wrapText="1"/>
    </xf>
    <xf numFmtId="0" fontId="1" fillId="0" borderId="4" xfId="0" applyFont="1" applyBorder="1" applyAlignment="1">
      <alignment horizontal="center" vertical="center" wrapText="1"/>
    </xf>
    <xf numFmtId="0" fontId="19" fillId="0" borderId="1" xfId="0" applyFont="1" applyBorder="1" applyAlignment="1">
      <alignment horizontal="center" vertical="center" wrapText="1"/>
    </xf>
    <xf numFmtId="10" fontId="19" fillId="0" borderId="1" xfId="0" applyNumberFormat="1" applyFont="1" applyBorder="1" applyAlignment="1">
      <alignment horizontal="center" vertical="center" wrapText="1"/>
    </xf>
    <xf numFmtId="10" fontId="19" fillId="0" borderId="25" xfId="0" applyNumberFormat="1" applyFont="1" applyBorder="1" applyAlignment="1">
      <alignment horizontal="center" vertical="center" wrapText="1"/>
    </xf>
    <xf numFmtId="9" fontId="19" fillId="0" borderId="25" xfId="0" applyNumberFormat="1" applyFont="1" applyBorder="1" applyAlignment="1">
      <alignment horizontal="center" vertical="center" wrapText="1"/>
    </xf>
    <xf numFmtId="0" fontId="19" fillId="0" borderId="0" xfId="0" applyFont="1" applyAlignment="1">
      <alignment horizontal="center" vertical="center" wrapText="1"/>
    </xf>
    <xf numFmtId="0" fontId="21" fillId="2" borderId="0" xfId="0" applyFont="1" applyFill="1" applyAlignment="1">
      <alignment horizontal="center" vertical="center" wrapText="1"/>
    </xf>
    <xf numFmtId="0" fontId="19" fillId="0" borderId="0" xfId="0" applyFont="1" applyAlignment="1">
      <alignment vertical="center"/>
    </xf>
    <xf numFmtId="0" fontId="22" fillId="0" borderId="1" xfId="0" applyFont="1" applyBorder="1" applyAlignment="1">
      <alignment horizontal="center" vertical="center" wrapText="1"/>
    </xf>
    <xf numFmtId="0" fontId="1" fillId="8" borderId="1" xfId="0" applyFont="1" applyFill="1" applyBorder="1" applyAlignment="1">
      <alignment horizontal="center" vertical="center" wrapText="1"/>
    </xf>
    <xf numFmtId="0" fontId="17" fillId="0" borderId="17" xfId="0" applyFont="1" applyBorder="1" applyAlignment="1">
      <alignment vertical="center" wrapText="1"/>
    </xf>
    <xf numFmtId="0" fontId="13" fillId="0" borderId="18" xfId="0" applyFont="1" applyBorder="1" applyAlignment="1">
      <alignment horizontal="center" vertical="center"/>
    </xf>
    <xf numFmtId="0" fontId="16" fillId="0" borderId="17" xfId="0" applyFont="1" applyBorder="1" applyAlignment="1">
      <alignment vertical="center" wrapText="1"/>
    </xf>
    <xf numFmtId="0" fontId="23" fillId="0" borderId="0" xfId="0" applyFont="1" applyAlignment="1">
      <alignment wrapText="1"/>
    </xf>
    <xf numFmtId="0" fontId="1" fillId="0" borderId="18" xfId="0" applyFont="1" applyBorder="1" applyAlignment="1">
      <alignment horizontal="left" vertical="center"/>
    </xf>
    <xf numFmtId="0" fontId="1" fillId="0" borderId="0" xfId="0" applyFont="1" applyAlignment="1">
      <alignment vertical="center" wrapText="1"/>
    </xf>
    <xf numFmtId="0" fontId="13" fillId="0" borderId="17" xfId="0" applyFont="1" applyBorder="1" applyAlignment="1">
      <alignment wrapText="1"/>
    </xf>
    <xf numFmtId="0" fontId="16" fillId="8" borderId="18" xfId="0" applyFont="1" applyFill="1" applyBorder="1" applyAlignment="1">
      <alignment wrapText="1"/>
    </xf>
    <xf numFmtId="0" fontId="2" fillId="0" borderId="3" xfId="0" applyFont="1" applyBorder="1" applyAlignment="1">
      <alignment horizontal="center" vertical="center"/>
    </xf>
    <xf numFmtId="0" fontId="1" fillId="0" borderId="1" xfId="0" applyFont="1" applyBorder="1" applyAlignment="1">
      <alignment horizontal="left" vertical="center" wrapText="1"/>
    </xf>
    <xf numFmtId="0" fontId="17" fillId="0" borderId="25" xfId="0" applyFont="1" applyBorder="1" applyAlignment="1">
      <alignment vertical="center" wrapText="1"/>
    </xf>
    <xf numFmtId="0" fontId="17" fillId="0" borderId="26" xfId="0" applyFont="1" applyBorder="1" applyAlignment="1">
      <alignment vertical="center" wrapText="1"/>
    </xf>
    <xf numFmtId="0" fontId="25" fillId="0" borderId="26" xfId="0" applyFont="1" applyBorder="1" applyAlignment="1">
      <alignment horizontal="center" vertical="center" wrapText="1"/>
    </xf>
    <xf numFmtId="0" fontId="25" fillId="0" borderId="27" xfId="0" applyFont="1" applyBorder="1" applyAlignment="1">
      <alignment horizontal="center" vertical="center" wrapText="1"/>
    </xf>
    <xf numFmtId="0" fontId="17" fillId="0" borderId="8" xfId="0" applyFont="1" applyBorder="1" applyAlignment="1">
      <alignment vertical="center" wrapText="1"/>
    </xf>
    <xf numFmtId="0" fontId="25" fillId="0" borderId="8" xfId="0" applyFont="1" applyBorder="1" applyAlignment="1">
      <alignment horizontal="center" vertical="center" wrapText="1"/>
    </xf>
    <xf numFmtId="0" fontId="25" fillId="0" borderId="18" xfId="0" applyFont="1" applyBorder="1" applyAlignment="1">
      <alignment horizontal="center" vertical="center" wrapText="1"/>
    </xf>
    <xf numFmtId="0" fontId="25" fillId="7" borderId="8" xfId="0" applyFont="1" applyFill="1" applyBorder="1" applyAlignment="1">
      <alignment horizontal="center" vertical="center" wrapText="1"/>
    </xf>
    <xf numFmtId="0" fontId="25" fillId="7" borderId="18" xfId="0" applyFont="1" applyFill="1" applyBorder="1" applyAlignment="1">
      <alignment horizontal="center" vertical="center" wrapText="1"/>
    </xf>
    <xf numFmtId="0" fontId="13" fillId="8" borderId="18" xfId="0" applyFont="1" applyFill="1" applyBorder="1" applyAlignment="1">
      <alignment horizontal="center" vertical="center"/>
    </xf>
    <xf numFmtId="0" fontId="19" fillId="0" borderId="25" xfId="0" applyFont="1" applyBorder="1" applyAlignment="1">
      <alignment horizontal="center" vertical="center" wrapText="1"/>
    </xf>
    <xf numFmtId="0" fontId="19" fillId="8" borderId="1" xfId="0" applyFont="1" applyFill="1" applyBorder="1" applyAlignment="1">
      <alignment horizontal="center" vertical="center" wrapText="1"/>
    </xf>
    <xf numFmtId="0" fontId="1" fillId="8" borderId="4" xfId="0" applyFont="1" applyFill="1" applyBorder="1" applyAlignment="1">
      <alignment horizontal="center" vertical="center" wrapText="1"/>
    </xf>
    <xf numFmtId="0" fontId="1" fillId="8" borderId="25" xfId="0" applyFont="1" applyFill="1" applyBorder="1" applyAlignment="1">
      <alignment horizontal="center" vertical="center" wrapText="1"/>
    </xf>
    <xf numFmtId="0" fontId="19" fillId="8" borderId="25" xfId="0" applyFont="1" applyFill="1" applyBorder="1" applyAlignment="1">
      <alignment horizontal="center" vertical="center" wrapText="1"/>
    </xf>
    <xf numFmtId="0" fontId="1" fillId="8" borderId="0" xfId="0" applyFont="1" applyFill="1" applyAlignment="1">
      <alignment vertical="center"/>
    </xf>
    <xf numFmtId="0" fontId="17" fillId="8" borderId="26" xfId="0" applyFont="1" applyFill="1" applyBorder="1" applyAlignment="1">
      <alignment vertical="center" wrapText="1"/>
    </xf>
    <xf numFmtId="0" fontId="2" fillId="0" borderId="1" xfId="0" applyFont="1" applyBorder="1" applyAlignment="1">
      <alignment horizontal="left" vertical="center"/>
    </xf>
    <xf numFmtId="0" fontId="1" fillId="0" borderId="1" xfId="0" applyFont="1" applyBorder="1" applyAlignment="1">
      <alignment horizontal="left" vertical="center"/>
    </xf>
    <xf numFmtId="0" fontId="1" fillId="0" borderId="5" xfId="0" applyFont="1" applyBorder="1" applyAlignment="1">
      <alignment horizontal="left" vertical="center"/>
    </xf>
    <xf numFmtId="0" fontId="1" fillId="0" borderId="2" xfId="0" applyFont="1" applyBorder="1" applyAlignment="1">
      <alignment horizontal="left" vertical="center"/>
    </xf>
    <xf numFmtId="0" fontId="1" fillId="0" borderId="6" xfId="0" applyFont="1" applyBorder="1" applyAlignment="1">
      <alignment horizontal="left" vertical="center"/>
    </xf>
    <xf numFmtId="0" fontId="3" fillId="0" borderId="0" xfId="0" applyFont="1" applyAlignment="1">
      <alignment horizontal="center" vertical="center"/>
    </xf>
    <xf numFmtId="0" fontId="4" fillId="2" borderId="0" xfId="0" applyFont="1" applyFill="1" applyAlignment="1">
      <alignment horizontal="left" vertical="center"/>
    </xf>
    <xf numFmtId="0" fontId="1" fillId="0" borderId="1" xfId="0" applyFont="1" applyBorder="1" applyAlignment="1">
      <alignment horizontal="left" vertical="center" wrapText="1"/>
    </xf>
    <xf numFmtId="0" fontId="17" fillId="8" borderId="8" xfId="0" applyFont="1" applyFill="1" applyBorder="1" applyAlignment="1">
      <alignment horizontal="left" vertical="center" wrapText="1"/>
    </xf>
    <xf numFmtId="0" fontId="1" fillId="8" borderId="8" xfId="0" applyFont="1" applyFill="1" applyBorder="1" applyAlignment="1">
      <alignment horizontal="left" vertical="center"/>
    </xf>
    <xf numFmtId="0" fontId="2" fillId="4" borderId="7" xfId="0" applyFont="1" applyFill="1" applyBorder="1" applyAlignment="1">
      <alignment horizontal="left" vertical="center"/>
    </xf>
    <xf numFmtId="0" fontId="1" fillId="8" borderId="8" xfId="0" applyFont="1" applyFill="1" applyBorder="1" applyAlignment="1">
      <alignment horizontal="left" vertical="center" wrapText="1"/>
    </xf>
    <xf numFmtId="0" fontId="2" fillId="4" borderId="7" xfId="0" applyFont="1" applyFill="1" applyBorder="1" applyAlignment="1">
      <alignment horizontal="left" vertical="center" wrapText="1"/>
    </xf>
    <xf numFmtId="0" fontId="17" fillId="0" borderId="8" xfId="0" applyFont="1" applyBorder="1" applyAlignment="1">
      <alignment horizontal="left" vertical="center" wrapText="1"/>
    </xf>
    <xf numFmtId="0" fontId="1" fillId="0" borderId="8" xfId="0" applyFont="1" applyBorder="1" applyAlignment="1">
      <alignment horizontal="left" vertical="center"/>
    </xf>
    <xf numFmtId="0" fontId="17" fillId="0" borderId="14" xfId="0" applyFont="1" applyBorder="1" applyAlignment="1">
      <alignment horizontal="left" vertical="center" wrapText="1"/>
    </xf>
    <xf numFmtId="0" fontId="1" fillId="0" borderId="15" xfId="0" applyFont="1" applyBorder="1" applyAlignment="1">
      <alignment horizontal="left" vertical="center"/>
    </xf>
    <xf numFmtId="0" fontId="1" fillId="0" borderId="16" xfId="0" applyFont="1" applyBorder="1" applyAlignment="1">
      <alignment horizontal="left" vertical="center"/>
    </xf>
    <xf numFmtId="0" fontId="17" fillId="0" borderId="15" xfId="0" applyFont="1" applyBorder="1" applyAlignment="1">
      <alignment horizontal="left" vertical="center" wrapText="1"/>
    </xf>
    <xf numFmtId="0" fontId="17" fillId="0" borderId="16" xfId="0" applyFont="1" applyBorder="1" applyAlignment="1">
      <alignment horizontal="left" vertical="center" wrapText="1"/>
    </xf>
    <xf numFmtId="0" fontId="2" fillId="4" borderId="22" xfId="0" applyFont="1" applyFill="1" applyBorder="1" applyAlignment="1">
      <alignment horizontal="left" vertical="center"/>
    </xf>
    <xf numFmtId="0" fontId="2" fillId="4" borderId="23" xfId="0" applyFont="1" applyFill="1" applyBorder="1" applyAlignment="1">
      <alignment horizontal="left" vertical="center"/>
    </xf>
    <xf numFmtId="0" fontId="2" fillId="4" borderId="24" xfId="0" applyFont="1" applyFill="1" applyBorder="1" applyAlignment="1">
      <alignment horizontal="left" vertical="center"/>
    </xf>
    <xf numFmtId="0" fontId="1" fillId="0" borderId="8" xfId="0" applyFont="1" applyBorder="1" applyAlignment="1">
      <alignment horizontal="left" vertical="center" wrapText="1"/>
    </xf>
    <xf numFmtId="0" fontId="16" fillId="8" borderId="20" xfId="0" applyFont="1" applyFill="1" applyBorder="1" applyAlignment="1">
      <alignment vertical="center" wrapText="1"/>
    </xf>
    <xf numFmtId="0" fontId="16" fillId="8" borderId="21" xfId="0" applyFont="1" applyFill="1" applyBorder="1" applyAlignment="1">
      <alignment vertical="center" wrapText="1"/>
    </xf>
    <xf numFmtId="0" fontId="16" fillId="8" borderId="18" xfId="0" applyFont="1" applyFill="1" applyBorder="1" applyAlignment="1">
      <alignment vertical="center" wrapText="1"/>
    </xf>
    <xf numFmtId="0" fontId="17" fillId="0" borderId="20" xfId="0" applyFont="1" applyBorder="1" applyAlignment="1">
      <alignment vertical="center" wrapText="1"/>
    </xf>
    <xf numFmtId="0" fontId="16" fillId="0" borderId="21" xfId="0" applyFont="1" applyBorder="1" applyAlignment="1">
      <alignment vertical="center" wrapText="1"/>
    </xf>
    <xf numFmtId="0" fontId="16" fillId="0" borderId="18" xfId="0" applyFont="1" applyBorder="1" applyAlignment="1">
      <alignment vertical="center" wrapText="1"/>
    </xf>
    <xf numFmtId="0" fontId="13" fillId="6" borderId="22" xfId="0" applyFont="1" applyFill="1" applyBorder="1"/>
    <xf numFmtId="0" fontId="13" fillId="6" borderId="23" xfId="0" applyFont="1" applyFill="1" applyBorder="1"/>
    <xf numFmtId="0" fontId="13" fillId="6" borderId="24" xfId="0" applyFont="1" applyFill="1" applyBorder="1"/>
    <xf numFmtId="0" fontId="16" fillId="0" borderId="20" xfId="0" applyFont="1" applyBorder="1" applyAlignment="1">
      <alignment vertical="center" wrapText="1"/>
    </xf>
    <xf numFmtId="0" fontId="16" fillId="0" borderId="20" xfId="0" applyFont="1" applyBorder="1" applyAlignment="1">
      <alignment wrapText="1"/>
    </xf>
    <xf numFmtId="0" fontId="16" fillId="0" borderId="21" xfId="0" applyFont="1" applyBorder="1" applyAlignment="1">
      <alignment wrapText="1"/>
    </xf>
    <xf numFmtId="0" fontId="16" fillId="0" borderId="18" xfId="0" applyFont="1" applyBorder="1" applyAlignment="1">
      <alignment wrapText="1"/>
    </xf>
    <xf numFmtId="0" fontId="19" fillId="8" borderId="8" xfId="0" applyFont="1" applyFill="1" applyBorder="1" applyAlignment="1">
      <alignment horizontal="left" vertical="center" wrapText="1"/>
    </xf>
    <xf numFmtId="0" fontId="13" fillId="6" borderId="22" xfId="0" applyFont="1" applyFill="1" applyBorder="1" applyAlignment="1">
      <alignment wrapText="1"/>
    </xf>
    <xf numFmtId="0" fontId="13" fillId="6" borderId="23" xfId="0" applyFont="1" applyFill="1" applyBorder="1" applyAlignment="1">
      <alignment wrapText="1"/>
    </xf>
    <xf numFmtId="0" fontId="13" fillId="6" borderId="24" xfId="0" applyFont="1" applyFill="1" applyBorder="1" applyAlignment="1">
      <alignment wrapText="1"/>
    </xf>
    <xf numFmtId="0" fontId="17" fillId="8" borderId="20" xfId="0" applyFont="1" applyFill="1" applyBorder="1" applyAlignment="1">
      <alignment vertical="center" wrapText="1"/>
    </xf>
    <xf numFmtId="0" fontId="13" fillId="0" borderId="5" xfId="0" applyFont="1" applyBorder="1"/>
    <xf numFmtId="0" fontId="13" fillId="0" borderId="2" xfId="0" applyFont="1" applyBorder="1"/>
    <xf numFmtId="0" fontId="13" fillId="0" borderId="19" xfId="0" applyFont="1" applyBorder="1"/>
    <xf numFmtId="0" fontId="16" fillId="0" borderId="5" xfId="0" applyFont="1" applyBorder="1" applyAlignment="1">
      <alignment vertical="center" wrapText="1"/>
    </xf>
    <xf numFmtId="0" fontId="16" fillId="0" borderId="2" xfId="0" applyFont="1" applyBorder="1" applyAlignment="1">
      <alignment vertical="center" wrapText="1"/>
    </xf>
    <xf numFmtId="0" fontId="16" fillId="0" borderId="19" xfId="0" applyFont="1" applyBorder="1" applyAlignment="1">
      <alignment vertical="center" wrapText="1"/>
    </xf>
    <xf numFmtId="0" fontId="14" fillId="0" borderId="2" xfId="0" applyFont="1" applyBorder="1" applyAlignment="1">
      <alignment vertical="center" wrapText="1"/>
    </xf>
    <xf numFmtId="0" fontId="14" fillId="0" borderId="6" xfId="0" applyFont="1" applyBorder="1" applyAlignment="1">
      <alignment vertical="center" wrapText="1"/>
    </xf>
    <xf numFmtId="0" fontId="14" fillId="0" borderId="5" xfId="0" applyFont="1" applyBorder="1" applyAlignment="1">
      <alignment vertical="center" wrapText="1"/>
    </xf>
    <xf numFmtId="0" fontId="14" fillId="0" borderId="19" xfId="0" applyFont="1" applyBorder="1" applyAlignment="1">
      <alignment vertical="center" wrapText="1"/>
    </xf>
    <xf numFmtId="0" fontId="2" fillId="0" borderId="8" xfId="0" applyFont="1" applyBorder="1" applyAlignment="1">
      <alignment horizontal="left" vertical="center" wrapText="1"/>
    </xf>
    <xf numFmtId="0" fontId="16" fillId="0" borderId="20" xfId="0" applyFont="1" applyBorder="1" applyAlignment="1">
      <alignment horizontal="left" vertical="center" wrapText="1"/>
    </xf>
    <xf numFmtId="0" fontId="16" fillId="0" borderId="21" xfId="0" applyFont="1" applyBorder="1" applyAlignment="1">
      <alignment horizontal="left" vertical="center" wrapText="1"/>
    </xf>
    <xf numFmtId="0" fontId="16" fillId="0" borderId="18" xfId="0" applyFont="1" applyBorder="1" applyAlignment="1">
      <alignment horizontal="left" vertical="center" wrapText="1"/>
    </xf>
    <xf numFmtId="0" fontId="19" fillId="0" borderId="8" xfId="0" applyFont="1" applyBorder="1" applyAlignment="1">
      <alignment horizontal="left" vertical="center" wrapText="1"/>
    </xf>
    <xf numFmtId="0" fontId="19" fillId="8" borderId="8" xfId="0" applyFont="1" applyFill="1" applyBorder="1" applyAlignment="1">
      <alignment horizontal="left" vertical="center"/>
    </xf>
    <xf numFmtId="0" fontId="24" fillId="9" borderId="0" xfId="0" applyFont="1" applyFill="1"/>
    <xf numFmtId="0" fontId="17" fillId="0" borderId="20" xfId="0" applyFont="1" applyBorder="1" applyAlignment="1">
      <alignment wrapText="1"/>
    </xf>
    <xf numFmtId="0" fontId="2" fillId="4" borderId="22" xfId="0" applyFont="1" applyFill="1" applyBorder="1" applyAlignment="1">
      <alignment horizontal="left" vertical="center" wrapText="1"/>
    </xf>
    <xf numFmtId="0" fontId="2" fillId="4" borderId="23" xfId="0" applyFont="1" applyFill="1" applyBorder="1" applyAlignment="1">
      <alignment horizontal="left" vertical="center" wrapText="1"/>
    </xf>
    <xf numFmtId="0" fontId="2" fillId="4" borderId="24" xfId="0" applyFont="1" applyFill="1" applyBorder="1" applyAlignment="1">
      <alignment horizontal="left" vertical="center" wrapText="1"/>
    </xf>
    <xf numFmtId="0" fontId="17" fillId="8" borderId="14" xfId="0" applyFont="1" applyFill="1" applyBorder="1" applyAlignment="1">
      <alignment horizontal="left" vertical="center" wrapText="1"/>
    </xf>
    <xf numFmtId="0" fontId="1" fillId="8" borderId="15" xfId="0" applyFont="1" applyFill="1" applyBorder="1" applyAlignment="1">
      <alignment horizontal="left" vertical="center"/>
    </xf>
    <xf numFmtId="0" fontId="1" fillId="8" borderId="16" xfId="0" applyFont="1" applyFill="1" applyBorder="1" applyAlignment="1">
      <alignment horizontal="left" vertical="center"/>
    </xf>
    <xf numFmtId="0" fontId="5" fillId="3" borderId="0" xfId="0" applyFont="1" applyFill="1" applyAlignment="1">
      <alignment horizontal="left"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8" borderId="10" xfId="0" applyFont="1" applyFill="1" applyBorder="1" applyAlignment="1">
      <alignment horizontal="center" vertical="center"/>
    </xf>
    <xf numFmtId="0" fontId="1" fillId="8" borderId="11" xfId="0" applyFont="1" applyFill="1" applyBorder="1" applyAlignment="1">
      <alignment horizontal="center" vertical="center"/>
    </xf>
    <xf numFmtId="0" fontId="2" fillId="4" borderId="30" xfId="0" applyFont="1" applyFill="1" applyBorder="1" applyAlignment="1">
      <alignment horizontal="left" vertical="center"/>
    </xf>
    <xf numFmtId="0" fontId="1" fillId="0" borderId="25" xfId="0" applyFont="1" applyBorder="1" applyAlignment="1">
      <alignment horizontal="left" vertical="center" wrapText="1"/>
    </xf>
    <xf numFmtId="0" fontId="2" fillId="4" borderId="28" xfId="0" applyFont="1" applyFill="1" applyBorder="1" applyAlignment="1">
      <alignment horizontal="left" vertical="center"/>
    </xf>
    <xf numFmtId="0" fontId="2" fillId="4" borderId="0" xfId="0" applyFont="1" applyFill="1" applyAlignment="1">
      <alignment horizontal="left" vertical="center"/>
    </xf>
    <xf numFmtId="0" fontId="2" fillId="4" borderId="29" xfId="0" applyFont="1" applyFill="1" applyBorder="1" applyAlignment="1">
      <alignment horizontal="left" vertical="center"/>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2" fillId="0" borderId="13" xfId="0" applyFont="1" applyBorder="1" applyAlignment="1">
      <alignment horizontal="center" vertical="center"/>
    </xf>
    <xf numFmtId="9" fontId="4" fillId="2" borderId="0" xfId="0" applyNumberFormat="1" applyFont="1" applyFill="1" applyAlignment="1">
      <alignment horizontal="center" vertical="center"/>
    </xf>
    <xf numFmtId="0" fontId="4" fillId="2" borderId="0" xfId="0" applyFont="1" applyFill="1" applyAlignment="1">
      <alignment horizontal="right" vertical="center"/>
    </xf>
    <xf numFmtId="0" fontId="5" fillId="3" borderId="4" xfId="0" applyFont="1" applyFill="1" applyBorder="1" applyAlignment="1">
      <alignment horizontal="center" vertical="center"/>
    </xf>
    <xf numFmtId="49" fontId="1" fillId="0" borderId="12" xfId="0" applyNumberFormat="1" applyFont="1" applyBorder="1" applyAlignment="1">
      <alignment horizontal="left" vertical="top" wrapText="1"/>
    </xf>
    <xf numFmtId="49" fontId="1" fillId="0" borderId="12" xfId="0" applyNumberFormat="1" applyFont="1" applyBorder="1" applyAlignment="1">
      <alignment horizontal="left" vertical="top"/>
    </xf>
    <xf numFmtId="49" fontId="1" fillId="0" borderId="1" xfId="0" applyNumberFormat="1" applyFont="1" applyBorder="1" applyAlignment="1">
      <alignment horizontal="left" vertical="top" wrapText="1"/>
    </xf>
    <xf numFmtId="49" fontId="1" fillId="0" borderId="1" xfId="0" applyNumberFormat="1" applyFont="1" applyBorder="1" applyAlignment="1">
      <alignment horizontal="left" vertical="top"/>
    </xf>
    <xf numFmtId="49" fontId="1" fillId="0" borderId="31" xfId="0" applyNumberFormat="1" applyFont="1" applyBorder="1" applyAlignment="1">
      <alignment vertical="top" wrapText="1"/>
    </xf>
    <xf numFmtId="49" fontId="1" fillId="0" borderId="32" xfId="0" applyNumberFormat="1" applyFont="1" applyBorder="1" applyAlignment="1">
      <alignment vertical="top" wrapText="1"/>
    </xf>
    <xf numFmtId="49" fontId="1" fillId="0" borderId="33" xfId="0" applyNumberFormat="1" applyFont="1" applyBorder="1" applyAlignment="1">
      <alignment vertical="top" wrapText="1"/>
    </xf>
    <xf numFmtId="0" fontId="1" fillId="0" borderId="12" xfId="0" applyFont="1" applyBorder="1" applyAlignment="1">
      <alignment horizontal="left" vertical="top" wrapText="1"/>
    </xf>
    <xf numFmtId="0" fontId="1" fillId="0" borderId="12" xfId="0" applyFont="1" applyBorder="1" applyAlignment="1">
      <alignment horizontal="left" vertical="top"/>
    </xf>
    <xf numFmtId="0" fontId="4" fillId="2" borderId="0" xfId="0" applyFont="1" applyFill="1" applyAlignment="1">
      <alignment horizontal="center" vertical="center"/>
    </xf>
    <xf numFmtId="0" fontId="2" fillId="0" borderId="0" xfId="0" applyFont="1" applyAlignment="1">
      <alignment horizontal="left" vertical="center"/>
    </xf>
    <xf numFmtId="0" fontId="1" fillId="0" borderId="0" xfId="0" applyFont="1" applyAlignment="1">
      <alignment horizontal="left" vertical="center"/>
    </xf>
    <xf numFmtId="0" fontId="20" fillId="4" borderId="0" xfId="0" applyFont="1" applyFill="1" applyAlignment="1">
      <alignment horizontal="left" vertical="center"/>
    </xf>
    <xf numFmtId="0" fontId="19" fillId="0" borderId="1" xfId="0" applyFont="1" applyBorder="1" applyAlignment="1">
      <alignment horizontal="left" vertical="center" wrapText="1"/>
    </xf>
    <xf numFmtId="0" fontId="26" fillId="0" borderId="5" xfId="0" applyFont="1" applyBorder="1" applyAlignment="1">
      <alignment horizontal="left" vertical="center" wrapText="1"/>
    </xf>
    <xf numFmtId="0" fontId="20" fillId="0" borderId="1" xfId="0" applyFont="1" applyBorder="1" applyAlignment="1">
      <alignment horizontal="left" vertical="center"/>
    </xf>
    <xf numFmtId="0" fontId="19" fillId="0" borderId="0" xfId="0" applyFont="1" applyAlignment="1">
      <alignment horizontal="left" vertical="center"/>
    </xf>
    <xf numFmtId="0" fontId="2" fillId="0" borderId="5" xfId="0" applyFont="1" applyBorder="1" applyAlignment="1">
      <alignment horizontal="center" vertical="center"/>
    </xf>
    <xf numFmtId="0" fontId="2" fillId="0" borderId="2" xfId="0" applyFont="1" applyBorder="1" applyAlignment="1">
      <alignment horizontal="center" vertical="center"/>
    </xf>
    <xf numFmtId="0" fontId="2" fillId="0" borderId="6" xfId="0" applyFont="1" applyBorder="1" applyAlignment="1">
      <alignment horizontal="center" vertical="center"/>
    </xf>
    <xf numFmtId="0" fontId="2" fillId="0" borderId="1" xfId="0" applyFont="1" applyBorder="1" applyAlignment="1">
      <alignment horizontal="center" vertical="center"/>
    </xf>
    <xf numFmtId="0" fontId="19" fillId="0" borderId="1" xfId="0" applyFont="1" applyBorder="1" applyAlignment="1">
      <alignment horizontal="left" vertical="center"/>
    </xf>
    <xf numFmtId="0" fontId="19" fillId="0" borderId="5" xfId="0" applyFont="1" applyBorder="1" applyAlignment="1">
      <alignment horizontal="left" vertical="center"/>
    </xf>
    <xf numFmtId="0" fontId="19" fillId="0" borderId="2" xfId="0" applyFont="1" applyBorder="1" applyAlignment="1">
      <alignment horizontal="left" vertical="center"/>
    </xf>
    <xf numFmtId="0" fontId="19" fillId="0" borderId="6" xfId="0" applyFont="1" applyBorder="1" applyAlignment="1">
      <alignment horizontal="left" vertical="center"/>
    </xf>
  </cellXfs>
  <cellStyles count="2">
    <cellStyle name="Normal" xfId="0" builtinId="0"/>
    <cellStyle name="Porcentaje" xfId="1" builtinId="5"/>
  </cellStyles>
  <dxfs count="0"/>
  <tableStyles count="0" defaultTableStyle="TableStyleMedium2" defaultPivotStyle="PivotStyleLight16"/>
  <colors>
    <mruColors>
      <color rgb="FF003876"/>
      <color rgb="FF606060"/>
      <color rgb="FFC2C2C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person displayName="Benny Galan R." id="{DE6AC398-0E67-4735-877E-6861D72F8D6D}" userId="S::bgalan@digepres.gob.do::ca2e81ca-ba1b-478f-8cd0-62576ab1e5f5" providerId="AD"/>
  <person displayName="Gisselle Lisselotte Beras Vasquez" id="{44C8524C-716B-4AF0-9BC3-DC2083B3CB69}" userId="S::gberas@digepres.gob.do::6383c229-a533-4e80-87a1-026e10c84d28" providerId="AD"/>
  <person displayName="Karina Suero Ruiz" id="{C91808DA-8E53-4305-82E2-D356C8967B15}" userId="S::ksuero@digepres.gob.do::ab1422c3-faf2-4fd4-a23d-3ccc667fa8a2" providerId="AD"/>
  <person displayName="Cristal Thalia Martes Paulino" id="{75F35936-7DCE-44A2-B540-52181E58C434}" userId="S::cmartes@digepres.gob.do::c7fda985-7c33-468d-b8f7-fed2d47951c0"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9" dT="2022-10-27T14:44:21.80" personId="{44C8524C-716B-4AF0-9BC3-DC2083B3CB69}" id="{0350DF66-2EAA-4FCF-BB3F-B2EBC4D646D2}">
    <text>Esto sería el presupuesto histórico o del año donde se hace la evaluación?</text>
  </threadedComment>
  <threadedComment ref="D9" dT="2022-11-03T13:12:07.96" personId="{44C8524C-716B-4AF0-9BC3-DC2083B3CB69}" id="{2FC0AA91-74D9-4BF2-9C7E-EA8654FAB6B4}" parentId="{0350DF66-2EAA-4FCF-BB3F-B2EBC4D646D2}">
    <text>Para programas vigentes que sea el último año y para nuevos que sea presupuesto solicitado</text>
  </threadedComment>
  <threadedComment ref="E9" dT="2026-05-27T18:37:53.65" personId="{DE6AC398-0E67-4735-877E-6861D72F8D6D}" id="{38084207-5F52-43DA-87DA-B624A3F1D66F}">
    <text xml:space="preserve"> Se colocó el presupuesto formulado para el 2026</text>
  </threadedComment>
  <threadedComment ref="B44" dT="2026-05-19T12:45:09.11" personId="{DE6AC398-0E67-4735-877E-6861D72F8D6D}" id="{2E00CF25-E15A-4B36-A3F3-01AB3DB49830}" done="1">
    <text xml:space="preserve">Karina lo debe revisar. </text>
  </threadedComment>
  <threadedComment ref="B44" dT="2026-05-28T11:56:20.08" personId="{C91808DA-8E53-4305-82E2-D356C8967B15}" id="{B5F3B805-011B-4AC9-9F18-7F6DFA8A474F}" parentId="{2E00CF25-E15A-4B36-A3F3-01AB3DB49830}">
    <text>Listo</text>
  </threadedComment>
</ThreadedComments>
</file>

<file path=xl/threadedComments/threadedComment2.xml><?xml version="1.0" encoding="utf-8"?>
<ThreadedComments xmlns="http://schemas.microsoft.com/office/spreadsheetml/2018/threadedcomments" xmlns:x="http://schemas.openxmlformats.org/spreadsheetml/2006/main">
  <threadedComment ref="G9" dT="2026-07-08T15:48:23.21" personId="{C91808DA-8E53-4305-82E2-D356C8967B15}" id="{383BD42B-A168-44E6-AA9D-87676A24A8EE}">
    <text>Se realizo el ajuste en la narrativa</text>
  </threadedComment>
  <threadedComment ref="G9" dT="2026-07-14T16:46:35.66" personId="{C91808DA-8E53-4305-82E2-D356C8967B15}" id="{D10EE2E0-45C9-48C0-B381-75B6544646CA}" parentId="{383BD42B-A168-44E6-AA9D-87676A24A8EE}">
    <text>De 3 a 4 se modifico</text>
  </threadedComment>
  <threadedComment ref="G11" dT="2026-07-08T15:48:34.33" personId="{C91808DA-8E53-4305-82E2-D356C8967B15}" id="{4A61B417-DF03-491F-B8A0-50BC948F6838}">
    <text>No realizaron cambios en esta parte.</text>
  </threadedComment>
  <threadedComment ref="G24" dT="2026-07-14T12:07:28.19" personId="{C91808DA-8E53-4305-82E2-D356C8967B15}" id="{8992F4FE-AFCE-4505-A22D-8A1F21BD70C2}">
    <text>Se cambio de 3 a 2</text>
  </threadedComment>
  <threadedComment ref="G28" dT="2026-07-08T16:06:21.50" personId="{C91808DA-8E53-4305-82E2-D356C8967B15}" id="{28914841-5BDD-42DF-91D1-58F3E9535A7A}">
    <text>Se cambio de 3 a 4. Realizaron los ajustes de las observaciones indicadas.</text>
  </threadedComment>
  <threadedComment ref="G37" dT="2026-07-08T19:00:28.05" personId="{C91808DA-8E53-4305-82E2-D356C8967B15}" id="{90044825-9F67-4C78-AA36-BDF6AD653A06}">
    <text>Se ajustó de 3 a 4, debido a que acogieron la eliminación del producto de acompañamiento</text>
  </threadedComment>
  <threadedComment ref="G48" dT="2026-07-09T16:34:09.67" personId="{C91808DA-8E53-4305-82E2-D356C8967B15}" id="{09DFE172-8A2E-4F90-9B77-65132C075ED2}">
    <text>Se modificó de 1 a 3</text>
  </threadedComment>
  <threadedComment ref="G61" dT="2026-07-08T13:49:49.68" personId="{DE6AC398-0E67-4735-877E-6861D72F8D6D}" id="{DC585BDA-1833-4462-8F55-1D22888BBB3F}">
    <text xml:space="preserve"> Se cambio la calificación </text>
  </threadedComment>
  <threadedComment ref="B77" dT="2026-07-06T19:01:44.60" personId="{75F35936-7DCE-44A2-B540-52181E58C434}" id="{D295C3DB-E4BA-43FB-8208-BA31D61EE4BB}">
    <text xml:space="preserve">Confirmar los resultados repetidos </text>
  </threadedComment>
  <threadedComment ref="B79" dT="2026-07-06T19:12:29.97" personId="{75F35936-7DCE-44A2-B540-52181E58C434}" id="{6BC527B3-7C50-4FA1-9F64-03F257CAE0D8}">
    <text xml:space="preserve">Para el producto del SNS la recomendación fue que fuese eliminado </text>
  </threadedComment>
  <threadedComment ref="G79" dT="2026-07-06T19:12:51.09" personId="{75F35936-7DCE-44A2-B540-52181E58C434}" id="{0DEFBB91-142F-4CE4-B806-7F5A38D86136}">
    <text>Cambio la calificación de 2 a 4</text>
  </threadedComment>
  <threadedComment ref="G85" dT="2026-07-08T19:25:58.82" personId="{C91808DA-8E53-4305-82E2-D356C8967B15}" id="{2E4EB466-5CAC-4E1A-9D72-12C5F9FC43FA}">
    <text>Se cambio de 3 a 4.</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322A24-BB24-4344-8A45-0D50078B4053}">
  <dimension ref="A1:F67"/>
  <sheetViews>
    <sheetView showGridLines="0" topLeftCell="A60" zoomScale="130" zoomScaleNormal="130" workbookViewId="0">
      <selection activeCell="B62" sqref="B62:E62"/>
    </sheetView>
  </sheetViews>
  <sheetFormatPr baseColWidth="10" defaultColWidth="0" defaultRowHeight="18" customHeight="1" zeroHeight="1" x14ac:dyDescent="0.3"/>
  <cols>
    <col min="1" max="1" width="3.33203125" style="1" customWidth="1"/>
    <col min="2" max="2" width="26.6640625" style="1" bestFit="1" customWidth="1"/>
    <col min="3" max="3" width="33.33203125" style="1" customWidth="1"/>
    <col min="4" max="4" width="35.44140625" style="1" bestFit="1" customWidth="1"/>
    <col min="5" max="5" width="33.33203125" style="1" customWidth="1"/>
    <col min="6" max="6" width="3.33203125" style="1" customWidth="1"/>
    <col min="7" max="48" width="11.5546875" style="1" hidden="1" customWidth="1"/>
    <col min="49" max="16384" width="11.5546875" style="1" hidden="1"/>
  </cols>
  <sheetData>
    <row r="1" spans="2:5" ht="4.95" customHeight="1" x14ac:dyDescent="0.3"/>
    <row r="2" spans="2:5" ht="33" customHeight="1" x14ac:dyDescent="0.3">
      <c r="B2" s="64" t="s">
        <v>0</v>
      </c>
      <c r="C2" s="64"/>
      <c r="D2" s="64"/>
      <c r="E2" s="64"/>
    </row>
    <row r="3" spans="2:5" ht="4.95" customHeight="1" x14ac:dyDescent="0.3"/>
    <row r="4" spans="2:5" ht="24" customHeight="1" x14ac:dyDescent="0.3">
      <c r="B4" s="65" t="s">
        <v>1</v>
      </c>
      <c r="C4" s="65"/>
      <c r="D4" s="65"/>
      <c r="E4" s="65"/>
    </row>
    <row r="5" spans="2:5" ht="4.95" customHeight="1" x14ac:dyDescent="0.3"/>
    <row r="6" spans="2:5" ht="18" customHeight="1" x14ac:dyDescent="0.3">
      <c r="B6" s="16" t="s">
        <v>2</v>
      </c>
      <c r="C6" s="107" t="s">
        <v>3</v>
      </c>
      <c r="D6" s="107"/>
      <c r="E6" s="108"/>
    </row>
    <row r="7" spans="2:5" ht="18" customHeight="1" x14ac:dyDescent="0.3">
      <c r="B7" s="17" t="s">
        <v>4</v>
      </c>
      <c r="C7" s="107" t="s">
        <v>5</v>
      </c>
      <c r="D7" s="107"/>
      <c r="E7" s="108"/>
    </row>
    <row r="8" spans="2:5" ht="42" customHeight="1" x14ac:dyDescent="0.3">
      <c r="B8" s="18" t="s">
        <v>6</v>
      </c>
      <c r="C8" s="20" t="s">
        <v>7</v>
      </c>
      <c r="D8" s="33" t="s">
        <v>8</v>
      </c>
      <c r="E8" s="19" t="s">
        <v>9</v>
      </c>
    </row>
    <row r="9" spans="2:5" ht="18" customHeight="1" x14ac:dyDescent="0.3">
      <c r="B9" s="17" t="s">
        <v>10</v>
      </c>
      <c r="C9" s="19">
        <v>2027</v>
      </c>
      <c r="D9" s="51" t="s">
        <v>11</v>
      </c>
      <c r="E9" s="39" t="s">
        <v>12</v>
      </c>
    </row>
    <row r="10" spans="2:5" ht="18" customHeight="1" x14ac:dyDescent="0.3">
      <c r="B10" s="101" t="s">
        <v>13</v>
      </c>
      <c r="C10" s="102"/>
      <c r="D10" s="102"/>
      <c r="E10" s="103"/>
    </row>
    <row r="11" spans="2:5" ht="30" customHeight="1" x14ac:dyDescent="0.3">
      <c r="B11" s="104" t="s">
        <v>14</v>
      </c>
      <c r="C11" s="105"/>
      <c r="D11" s="105"/>
      <c r="E11" s="106"/>
    </row>
    <row r="12" spans="2:5" ht="18" customHeight="1" x14ac:dyDescent="0.3">
      <c r="B12" s="101" t="s">
        <v>15</v>
      </c>
      <c r="C12" s="102"/>
      <c r="D12" s="102"/>
      <c r="E12" s="103"/>
    </row>
    <row r="13" spans="2:5" ht="60" customHeight="1" x14ac:dyDescent="0.3">
      <c r="B13" s="109" t="s">
        <v>16</v>
      </c>
      <c r="C13" s="107"/>
      <c r="D13" s="107"/>
      <c r="E13" s="110"/>
    </row>
    <row r="14" spans="2:5" ht="4.95" customHeight="1" x14ac:dyDescent="0.3"/>
    <row r="15" spans="2:5" ht="24" customHeight="1" x14ac:dyDescent="0.3">
      <c r="B15" s="65" t="s">
        <v>17</v>
      </c>
      <c r="C15" s="65"/>
      <c r="D15" s="65"/>
      <c r="E15" s="65"/>
    </row>
    <row r="16" spans="2:5" ht="4.95" customHeight="1" x14ac:dyDescent="0.3"/>
    <row r="17" spans="2:5" ht="18" customHeight="1" x14ac:dyDescent="0.3">
      <c r="B17" s="69" t="s">
        <v>18</v>
      </c>
      <c r="C17" s="69"/>
      <c r="D17" s="69"/>
      <c r="E17" s="69"/>
    </row>
    <row r="18" spans="2:5" ht="72.599999999999994" customHeight="1" x14ac:dyDescent="0.3">
      <c r="B18" s="83" t="s">
        <v>19</v>
      </c>
      <c r="C18" s="84"/>
      <c r="D18" s="84"/>
      <c r="E18" s="85"/>
    </row>
    <row r="19" spans="2:5" ht="11.25" customHeight="1" x14ac:dyDescent="0.3">
      <c r="B19" s="89" t="s">
        <v>20</v>
      </c>
      <c r="C19" s="90"/>
      <c r="D19" s="90"/>
      <c r="E19" s="91"/>
    </row>
    <row r="20" spans="2:5" ht="273.75" customHeight="1" x14ac:dyDescent="0.3">
      <c r="B20" s="83" t="s">
        <v>21</v>
      </c>
      <c r="C20" s="84"/>
      <c r="D20" s="84"/>
      <c r="E20" s="85"/>
    </row>
    <row r="21" spans="2:5" ht="18" customHeight="1" x14ac:dyDescent="0.3">
      <c r="B21" s="89" t="s">
        <v>22</v>
      </c>
      <c r="C21" s="90"/>
      <c r="D21" s="90"/>
      <c r="E21" s="91"/>
    </row>
    <row r="22" spans="2:5" ht="130.5" customHeight="1" x14ac:dyDescent="0.3">
      <c r="B22" s="92" t="s">
        <v>23</v>
      </c>
      <c r="C22" s="87"/>
      <c r="D22" s="87"/>
      <c r="E22" s="88"/>
    </row>
    <row r="23" spans="2:5" ht="18" customHeight="1" x14ac:dyDescent="0.3">
      <c r="B23" s="89" t="s">
        <v>24</v>
      </c>
      <c r="C23" s="90"/>
      <c r="D23" s="90"/>
      <c r="E23" s="91"/>
    </row>
    <row r="24" spans="2:5" ht="88.5" customHeight="1" x14ac:dyDescent="0.3">
      <c r="B24" s="92" t="s">
        <v>25</v>
      </c>
      <c r="C24" s="87"/>
      <c r="D24" s="87"/>
      <c r="E24" s="88"/>
    </row>
    <row r="25" spans="2:5" ht="18" customHeight="1" x14ac:dyDescent="0.3">
      <c r="B25" s="69" t="s">
        <v>26</v>
      </c>
      <c r="C25" s="69"/>
      <c r="D25" s="69"/>
      <c r="E25" s="69"/>
    </row>
    <row r="26" spans="2:5" ht="210" customHeight="1" x14ac:dyDescent="0.3">
      <c r="B26" s="100" t="s">
        <v>27</v>
      </c>
      <c r="C26" s="84"/>
      <c r="D26" s="84"/>
      <c r="E26" s="85"/>
    </row>
    <row r="27" spans="2:5" ht="33" customHeight="1" x14ac:dyDescent="0.3">
      <c r="B27" s="97" t="s">
        <v>28</v>
      </c>
      <c r="C27" s="98"/>
      <c r="D27" s="98"/>
      <c r="E27" s="99"/>
    </row>
    <row r="28" spans="2:5" ht="202.95" customHeight="1" x14ac:dyDescent="0.3">
      <c r="B28" s="83" t="s">
        <v>29</v>
      </c>
      <c r="C28" s="84"/>
      <c r="D28" s="84"/>
      <c r="E28" s="85"/>
    </row>
    <row r="29" spans="2:5" ht="18" customHeight="1" x14ac:dyDescent="0.3">
      <c r="B29" s="89" t="s">
        <v>30</v>
      </c>
      <c r="C29" s="90"/>
      <c r="D29" s="90"/>
      <c r="E29" s="91"/>
    </row>
    <row r="30" spans="2:5" ht="158.25" customHeight="1" x14ac:dyDescent="0.3">
      <c r="B30" s="83" t="s">
        <v>31</v>
      </c>
      <c r="C30" s="84"/>
      <c r="D30" s="84"/>
      <c r="E30" s="85"/>
    </row>
    <row r="31" spans="2:5" ht="4.95" customHeight="1" x14ac:dyDescent="0.3"/>
    <row r="32" spans="2:5" ht="24" customHeight="1" x14ac:dyDescent="0.3">
      <c r="B32" s="65" t="s">
        <v>32</v>
      </c>
      <c r="C32" s="65"/>
      <c r="D32" s="65"/>
      <c r="E32" s="65"/>
    </row>
    <row r="33" spans="2:5" ht="4.95" customHeight="1" x14ac:dyDescent="0.3"/>
    <row r="34" spans="2:5" ht="18" customHeight="1" x14ac:dyDescent="0.3">
      <c r="B34" s="69" t="s">
        <v>33</v>
      </c>
      <c r="C34" s="69"/>
      <c r="D34" s="69"/>
      <c r="E34" s="69"/>
    </row>
    <row r="35" spans="2:5" ht="75" customHeight="1" x14ac:dyDescent="0.3">
      <c r="B35" s="86" t="s">
        <v>34</v>
      </c>
      <c r="C35" s="87"/>
      <c r="D35" s="87"/>
      <c r="E35" s="88"/>
    </row>
    <row r="36" spans="2:5" ht="18" customHeight="1" x14ac:dyDescent="0.3">
      <c r="B36" s="89" t="s">
        <v>35</v>
      </c>
      <c r="C36" s="90"/>
      <c r="D36" s="90"/>
      <c r="E36" s="91"/>
    </row>
    <row r="37" spans="2:5" ht="106.95" customHeight="1" x14ac:dyDescent="0.3">
      <c r="B37" s="92" t="s">
        <v>36</v>
      </c>
      <c r="C37" s="87"/>
      <c r="D37" s="87"/>
      <c r="E37" s="88"/>
    </row>
    <row r="38" spans="2:5" ht="4.95" customHeight="1" x14ac:dyDescent="0.3"/>
    <row r="39" spans="2:5" ht="24" customHeight="1" x14ac:dyDescent="0.3">
      <c r="B39" s="65" t="s">
        <v>37</v>
      </c>
      <c r="C39" s="65"/>
      <c r="D39" s="65"/>
      <c r="E39" s="65"/>
    </row>
    <row r="40" spans="2:5" ht="4.95" customHeight="1" x14ac:dyDescent="0.3"/>
    <row r="41" spans="2:5" ht="36" customHeight="1" x14ac:dyDescent="0.3">
      <c r="B41" s="71" t="s">
        <v>38</v>
      </c>
      <c r="C41" s="71"/>
      <c r="D41" s="71"/>
      <c r="E41" s="71"/>
    </row>
    <row r="42" spans="2:5" ht="201.75" customHeight="1" x14ac:dyDescent="0.3">
      <c r="B42" s="93" t="s">
        <v>39</v>
      </c>
      <c r="C42" s="94"/>
      <c r="D42" s="94"/>
      <c r="E42" s="95"/>
    </row>
    <row r="43" spans="2:5" ht="18" customHeight="1" x14ac:dyDescent="0.3">
      <c r="B43" s="69" t="s">
        <v>40</v>
      </c>
      <c r="C43" s="69"/>
      <c r="D43" s="69"/>
      <c r="E43" s="69"/>
    </row>
    <row r="44" spans="2:5" ht="199.95" customHeight="1" x14ac:dyDescent="0.3">
      <c r="B44" s="70" t="s">
        <v>41</v>
      </c>
      <c r="C44" s="70"/>
      <c r="D44" s="70"/>
      <c r="E44" s="70"/>
    </row>
    <row r="45" spans="2:5" ht="36" customHeight="1" x14ac:dyDescent="0.3">
      <c r="B45" s="71" t="s">
        <v>42</v>
      </c>
      <c r="C45" s="71"/>
      <c r="D45" s="71"/>
      <c r="E45" s="71"/>
    </row>
    <row r="46" spans="2:5" ht="154.5" customHeight="1" x14ac:dyDescent="0.3">
      <c r="B46" s="70" t="s">
        <v>43</v>
      </c>
      <c r="C46" s="68"/>
      <c r="D46" s="68"/>
      <c r="E46" s="68"/>
    </row>
    <row r="47" spans="2:5" ht="36" customHeight="1" x14ac:dyDescent="0.3">
      <c r="B47" s="71" t="s">
        <v>44</v>
      </c>
      <c r="C47" s="71"/>
      <c r="D47" s="71"/>
      <c r="E47" s="71"/>
    </row>
    <row r="48" spans="2:5" ht="174.75" customHeight="1" x14ac:dyDescent="0.3">
      <c r="B48" s="96" t="s">
        <v>45</v>
      </c>
      <c r="C48" s="68"/>
      <c r="D48" s="68"/>
      <c r="E48" s="68"/>
    </row>
    <row r="49" spans="2:5" ht="18" customHeight="1" x14ac:dyDescent="0.3">
      <c r="B49" s="69" t="s">
        <v>46</v>
      </c>
      <c r="C49" s="69"/>
      <c r="D49" s="69"/>
      <c r="E49" s="69"/>
    </row>
    <row r="50" spans="2:5" ht="195" customHeight="1" x14ac:dyDescent="0.3">
      <c r="B50" s="74" t="s">
        <v>47</v>
      </c>
      <c r="C50" s="77"/>
      <c r="D50" s="77"/>
      <c r="E50" s="78"/>
    </row>
    <row r="51" spans="2:5" ht="18" customHeight="1" x14ac:dyDescent="0.3">
      <c r="B51" s="79" t="s">
        <v>48</v>
      </c>
      <c r="C51" s="80"/>
      <c r="D51" s="80"/>
      <c r="E51" s="81"/>
    </row>
    <row r="52" spans="2:5" ht="131.25" customHeight="1" x14ac:dyDescent="0.3">
      <c r="B52" s="72" t="s">
        <v>49</v>
      </c>
      <c r="C52" s="73"/>
      <c r="D52" s="73"/>
      <c r="E52" s="73"/>
    </row>
    <row r="53" spans="2:5" ht="18" customHeight="1" x14ac:dyDescent="0.3">
      <c r="B53" s="69" t="s">
        <v>50</v>
      </c>
      <c r="C53" s="69"/>
      <c r="D53" s="69"/>
      <c r="E53" s="69"/>
    </row>
    <row r="54" spans="2:5" ht="87.75" customHeight="1" x14ac:dyDescent="0.3">
      <c r="B54" s="82" t="s">
        <v>51</v>
      </c>
      <c r="C54" s="73"/>
      <c r="D54" s="73"/>
      <c r="E54" s="73"/>
    </row>
    <row r="55" spans="2:5" ht="18" customHeight="1" x14ac:dyDescent="0.3">
      <c r="B55" s="69" t="s">
        <v>52</v>
      </c>
      <c r="C55" s="69"/>
      <c r="D55" s="69"/>
      <c r="E55" s="69"/>
    </row>
    <row r="56" spans="2:5" ht="269.25" customHeight="1" x14ac:dyDescent="0.3">
      <c r="B56" s="72" t="s">
        <v>53</v>
      </c>
      <c r="C56" s="73"/>
      <c r="D56" s="73"/>
      <c r="E56" s="73"/>
    </row>
    <row r="57" spans="2:5" ht="18" customHeight="1" x14ac:dyDescent="0.3">
      <c r="B57" s="69" t="s">
        <v>54</v>
      </c>
      <c r="C57" s="69"/>
      <c r="D57" s="69"/>
      <c r="E57" s="69"/>
    </row>
    <row r="58" spans="2:5" ht="265.5" customHeight="1" x14ac:dyDescent="0.3">
      <c r="B58" s="74" t="s">
        <v>55</v>
      </c>
      <c r="C58" s="75"/>
      <c r="D58" s="75"/>
      <c r="E58" s="76"/>
    </row>
    <row r="59" spans="2:5" ht="18" customHeight="1" x14ac:dyDescent="0.3">
      <c r="B59" s="69" t="s">
        <v>56</v>
      </c>
      <c r="C59" s="69"/>
      <c r="D59" s="69"/>
      <c r="E59" s="69"/>
    </row>
    <row r="60" spans="2:5" ht="409.6" customHeight="1" x14ac:dyDescent="0.3">
      <c r="B60" s="70" t="s">
        <v>57</v>
      </c>
      <c r="C60" s="70"/>
      <c r="D60" s="70"/>
      <c r="E60" s="70"/>
    </row>
    <row r="61" spans="2:5" ht="18" customHeight="1" x14ac:dyDescent="0.3">
      <c r="B61" s="69" t="s">
        <v>58</v>
      </c>
      <c r="C61" s="69"/>
      <c r="D61" s="69"/>
      <c r="E61" s="69"/>
    </row>
    <row r="62" spans="2:5" ht="342.75" customHeight="1" x14ac:dyDescent="0.3">
      <c r="B62" s="67" t="s">
        <v>59</v>
      </c>
      <c r="C62" s="68"/>
      <c r="D62" s="68"/>
      <c r="E62" s="68"/>
    </row>
    <row r="63" spans="2:5" ht="18" customHeight="1" x14ac:dyDescent="0.3"/>
    <row r="64" spans="2:5" ht="18" customHeight="1" x14ac:dyDescent="0.3"/>
    <row r="65" s="1" customFormat="1" ht="18" customHeight="1" x14ac:dyDescent="0.3"/>
    <row r="66" s="1" customFormat="1" ht="18" hidden="1" customHeight="1" x14ac:dyDescent="0.3"/>
    <row r="67" s="1" customFormat="1" ht="18" hidden="1" customHeight="1" x14ac:dyDescent="0.3"/>
  </sheetData>
  <mergeCells count="51">
    <mergeCell ref="B17:E17"/>
    <mergeCell ref="C6:E6"/>
    <mergeCell ref="C7:E7"/>
    <mergeCell ref="B19:E19"/>
    <mergeCell ref="B21:E21"/>
    <mergeCell ref="B12:E12"/>
    <mergeCell ref="B13:E13"/>
    <mergeCell ref="B2:E2"/>
    <mergeCell ref="B4:E4"/>
    <mergeCell ref="B10:E10"/>
    <mergeCell ref="B11:E11"/>
    <mergeCell ref="B15:E15"/>
    <mergeCell ref="B27:E27"/>
    <mergeCell ref="B29:E29"/>
    <mergeCell ref="B18:E18"/>
    <mergeCell ref="B20:E20"/>
    <mergeCell ref="B22:E22"/>
    <mergeCell ref="B24:E24"/>
    <mergeCell ref="B26:E26"/>
    <mergeCell ref="B28:E28"/>
    <mergeCell ref="B23:E23"/>
    <mergeCell ref="B25:E25"/>
    <mergeCell ref="B54:E54"/>
    <mergeCell ref="B55:E55"/>
    <mergeCell ref="B49:E49"/>
    <mergeCell ref="B30:E30"/>
    <mergeCell ref="B32:E32"/>
    <mergeCell ref="B34:E34"/>
    <mergeCell ref="B35:E35"/>
    <mergeCell ref="B36:E36"/>
    <mergeCell ref="B37:E37"/>
    <mergeCell ref="B39:E39"/>
    <mergeCell ref="B41:E41"/>
    <mergeCell ref="B42:E42"/>
    <mergeCell ref="B48:E48"/>
    <mergeCell ref="B62:E62"/>
    <mergeCell ref="B43:E43"/>
    <mergeCell ref="B44:E44"/>
    <mergeCell ref="B45:E45"/>
    <mergeCell ref="B46:E46"/>
    <mergeCell ref="B47:E47"/>
    <mergeCell ref="B56:E56"/>
    <mergeCell ref="B57:E57"/>
    <mergeCell ref="B58:E58"/>
    <mergeCell ref="B59:E59"/>
    <mergeCell ref="B60:E60"/>
    <mergeCell ref="B61:E61"/>
    <mergeCell ref="B50:E50"/>
    <mergeCell ref="B51:E51"/>
    <mergeCell ref="B52:E52"/>
    <mergeCell ref="B53:E53"/>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55B2A-8347-4547-97F4-C47ED6E1FB73}">
  <dimension ref="A1:K95"/>
  <sheetViews>
    <sheetView showGridLines="0" zoomScaleNormal="100" workbookViewId="0">
      <selection activeCell="B7" sqref="B7:E7"/>
    </sheetView>
  </sheetViews>
  <sheetFormatPr baseColWidth="10" defaultColWidth="0" defaultRowHeight="18" customHeight="1" zeroHeight="1" x14ac:dyDescent="0.3"/>
  <cols>
    <col min="1" max="1" width="3.33203125" style="1" customWidth="1"/>
    <col min="2" max="2" width="36.5546875" style="1" bestFit="1" customWidth="1"/>
    <col min="3" max="3" width="33.33203125" style="1" customWidth="1"/>
    <col min="4" max="4" width="35.44140625" style="1" bestFit="1" customWidth="1"/>
    <col min="5" max="5" width="33.33203125" style="1" customWidth="1"/>
    <col min="6" max="6" width="3.33203125" style="1" customWidth="1"/>
    <col min="7" max="7" width="14" style="1" bestFit="1" customWidth="1"/>
    <col min="8" max="8" width="12.6640625" style="1" bestFit="1" customWidth="1"/>
    <col min="9" max="9" width="3.33203125" style="1" customWidth="1"/>
    <col min="10" max="10" width="123.109375" style="1" customWidth="1"/>
    <col min="11" max="11" width="3.33203125" style="1" customWidth="1"/>
    <col min="12" max="16384" width="11.5546875" style="1" hidden="1"/>
  </cols>
  <sheetData>
    <row r="1" spans="2:10" ht="4.95" customHeight="1" x14ac:dyDescent="0.3"/>
    <row r="2" spans="2:10" ht="33" customHeight="1" x14ac:dyDescent="0.3">
      <c r="B2" s="64" t="s">
        <v>60</v>
      </c>
      <c r="C2" s="64"/>
      <c r="D2" s="64"/>
      <c r="E2" s="64"/>
    </row>
    <row r="3" spans="2:10" ht="4.95" customHeight="1" x14ac:dyDescent="0.3"/>
    <row r="4" spans="2:10" ht="24" customHeight="1" x14ac:dyDescent="0.3">
      <c r="B4" s="65" t="s">
        <v>61</v>
      </c>
      <c r="C4" s="65"/>
      <c r="D4" s="65"/>
      <c r="E4" s="65"/>
      <c r="G4" s="2">
        <f>IFERROR(IF(COUNTIFS($G$6:$G$15,"N/A")=COUNTA($B$6:$E$15),"N/A",SUM($G$6:$G$15)/(COUNTIFS($G$6:$G$15,"&lt;&gt;N/A",$G$6:$G$15,"&lt;&gt;"&amp;"")*4)),"No evaluado")</f>
        <v>0.95</v>
      </c>
      <c r="H4" s="2" t="str">
        <f>IF($G4="No evaluado","",IF($G4="N/A","",IF($G4&gt;=0.8,"Muy bueno",IF($G4&gt;=0.6,"Bueno",IF($G4&gt;=0.4,"Regular",IF($G4&gt;=0,"Malo",))))))</f>
        <v>Muy bueno</v>
      </c>
      <c r="J4" s="2"/>
    </row>
    <row r="5" spans="2:10" ht="4.95" customHeight="1" x14ac:dyDescent="0.3"/>
    <row r="6" spans="2:10" ht="18" customHeight="1" x14ac:dyDescent="0.3">
      <c r="B6" s="132" t="s">
        <v>62</v>
      </c>
      <c r="C6" s="133"/>
      <c r="D6" s="133"/>
      <c r="E6" s="134"/>
    </row>
    <row r="7" spans="2:10" ht="302.25" customHeight="1" x14ac:dyDescent="0.3">
      <c r="B7" s="131" t="s">
        <v>63</v>
      </c>
      <c r="C7" s="131"/>
      <c r="D7" s="131"/>
      <c r="E7" s="131"/>
      <c r="F7" s="36"/>
      <c r="G7" s="126">
        <v>4</v>
      </c>
      <c r="H7" s="127"/>
      <c r="J7" s="15" t="s">
        <v>64</v>
      </c>
    </row>
    <row r="8" spans="2:10" ht="18" customHeight="1" x14ac:dyDescent="0.3">
      <c r="B8" s="130" t="s">
        <v>65</v>
      </c>
      <c r="C8" s="130"/>
      <c r="D8" s="130"/>
      <c r="E8" s="130"/>
    </row>
    <row r="9" spans="2:10" ht="390" customHeight="1" x14ac:dyDescent="0.3">
      <c r="B9" s="82" t="s">
        <v>66</v>
      </c>
      <c r="C9" s="73"/>
      <c r="D9" s="73"/>
      <c r="E9" s="73"/>
      <c r="G9" s="128">
        <v>4</v>
      </c>
      <c r="H9" s="129"/>
      <c r="J9" s="32" t="s">
        <v>67</v>
      </c>
    </row>
    <row r="10" spans="2:10" ht="18" customHeight="1" x14ac:dyDescent="0.3">
      <c r="B10" s="69" t="s">
        <v>68</v>
      </c>
      <c r="C10" s="69"/>
      <c r="D10" s="69"/>
      <c r="E10" s="69"/>
    </row>
    <row r="11" spans="2:10" ht="409.5" customHeight="1" x14ac:dyDescent="0.3">
      <c r="B11" s="135" t="s">
        <v>69</v>
      </c>
      <c r="C11" s="75"/>
      <c r="D11" s="75"/>
      <c r="E11" s="76"/>
      <c r="G11" s="128">
        <v>3</v>
      </c>
      <c r="H11" s="129"/>
      <c r="J11" s="15" t="s">
        <v>70</v>
      </c>
    </row>
    <row r="12" spans="2:10" ht="36" customHeight="1" x14ac:dyDescent="0.3">
      <c r="B12" s="119" t="s">
        <v>71</v>
      </c>
      <c r="C12" s="120"/>
      <c r="D12" s="120"/>
      <c r="E12" s="121"/>
    </row>
    <row r="13" spans="2:10" ht="231.75" customHeight="1" x14ac:dyDescent="0.3">
      <c r="B13" s="135" t="s">
        <v>72</v>
      </c>
      <c r="C13" s="75"/>
      <c r="D13" s="75"/>
      <c r="E13" s="76"/>
      <c r="G13" s="126">
        <v>4</v>
      </c>
      <c r="H13" s="127"/>
      <c r="J13" s="32" t="s">
        <v>73</v>
      </c>
    </row>
    <row r="14" spans="2:10" ht="18" customHeight="1" x14ac:dyDescent="0.3">
      <c r="B14" s="79" t="s">
        <v>74</v>
      </c>
      <c r="C14" s="80"/>
      <c r="D14" s="80"/>
      <c r="E14" s="81"/>
      <c r="J14" s="32" t="s">
        <v>73</v>
      </c>
    </row>
    <row r="15" spans="2:10" ht="183.75" customHeight="1" x14ac:dyDescent="0.3">
      <c r="B15" s="74" t="s">
        <v>75</v>
      </c>
      <c r="C15" s="136"/>
      <c r="D15" s="136"/>
      <c r="E15" s="137"/>
      <c r="G15" s="126">
        <v>4</v>
      </c>
      <c r="H15" s="127"/>
      <c r="J15" s="38" t="s">
        <v>76</v>
      </c>
    </row>
    <row r="16" spans="2:10" ht="4.95" customHeight="1" x14ac:dyDescent="0.3"/>
    <row r="17" spans="2:10" ht="24" customHeight="1" x14ac:dyDescent="0.3">
      <c r="B17" s="65" t="s">
        <v>77</v>
      </c>
      <c r="C17" s="65"/>
      <c r="D17" s="65"/>
      <c r="E17" s="65"/>
      <c r="G17" s="2">
        <f>IFERROR(IF(COUNTIFS($G$21:$G$39,"N/A")=COUNTA($B$21:$E$32,$B$36:$E$39),"N/A",SUM($G$21:$G$39)/(COUNTIFS($G$21:$G$39,"&lt;&gt;N/A",$G$21:$G$39,"&lt;&gt;"&amp;"")*4)),"No evaluado")</f>
        <v>0.9375</v>
      </c>
      <c r="H17" s="2" t="str">
        <f>IF($G17="No evaluado","",IF($G17="N/A","",IF($G17&gt;=0.8,"Muy bueno",IF($G17&gt;=0.6,"Bueno",IF($G17&gt;=0.4,"Regular",IF($G17&gt;=0,"Malo",))))))</f>
        <v>Muy bueno</v>
      </c>
    </row>
    <row r="18" spans="2:10" ht="4.95" customHeight="1" x14ac:dyDescent="0.3"/>
    <row r="19" spans="2:10" ht="18" customHeight="1" x14ac:dyDescent="0.3">
      <c r="B19" s="125" t="s">
        <v>78</v>
      </c>
      <c r="C19" s="125"/>
      <c r="D19" s="125"/>
      <c r="E19" s="125"/>
    </row>
    <row r="20" spans="2:10" ht="4.95" customHeight="1" x14ac:dyDescent="0.3"/>
    <row r="21" spans="2:10" ht="36" customHeight="1" x14ac:dyDescent="0.3">
      <c r="B21" s="119" t="s">
        <v>79</v>
      </c>
      <c r="C21" s="120"/>
      <c r="D21" s="120"/>
      <c r="E21" s="121"/>
    </row>
    <row r="22" spans="2:10" ht="302.39999999999998" x14ac:dyDescent="0.3">
      <c r="B22" s="135" t="s">
        <v>80</v>
      </c>
      <c r="C22" s="75"/>
      <c r="D22" s="75"/>
      <c r="E22" s="76"/>
      <c r="G22" s="126">
        <v>4</v>
      </c>
      <c r="H22" s="127"/>
      <c r="J22" s="15" t="s">
        <v>81</v>
      </c>
    </row>
    <row r="23" spans="2:10" ht="36" customHeight="1" x14ac:dyDescent="0.3">
      <c r="B23" s="119" t="s">
        <v>82</v>
      </c>
      <c r="C23" s="120"/>
      <c r="D23" s="120"/>
      <c r="E23" s="121"/>
    </row>
    <row r="24" spans="2:10" ht="353.25" customHeight="1" x14ac:dyDescent="0.3">
      <c r="B24" s="122" t="s">
        <v>83</v>
      </c>
      <c r="C24" s="123"/>
      <c r="D24" s="123"/>
      <c r="E24" s="124"/>
      <c r="G24" s="128">
        <v>2</v>
      </c>
      <c r="H24" s="129"/>
      <c r="J24" s="32" t="s">
        <v>84</v>
      </c>
    </row>
    <row r="25" spans="2:10" ht="36" customHeight="1" x14ac:dyDescent="0.3">
      <c r="B25" s="71" t="s">
        <v>85</v>
      </c>
      <c r="C25" s="71"/>
      <c r="D25" s="71"/>
      <c r="E25" s="71"/>
    </row>
    <row r="26" spans="2:10" ht="408.75" customHeight="1" x14ac:dyDescent="0.3">
      <c r="B26" s="72" t="s">
        <v>86</v>
      </c>
      <c r="C26" s="73"/>
      <c r="D26" s="73"/>
      <c r="E26" s="73"/>
      <c r="G26" s="126">
        <v>4</v>
      </c>
      <c r="H26" s="127"/>
      <c r="J26" s="15" t="s">
        <v>87</v>
      </c>
    </row>
    <row r="27" spans="2:10" ht="36" customHeight="1" x14ac:dyDescent="0.3">
      <c r="B27" s="71" t="s">
        <v>88</v>
      </c>
      <c r="C27" s="71"/>
      <c r="D27" s="71"/>
      <c r="E27" s="71"/>
    </row>
    <row r="28" spans="2:10" ht="368.25" customHeight="1" x14ac:dyDescent="0.3">
      <c r="B28" s="67" t="s">
        <v>89</v>
      </c>
      <c r="C28" s="68"/>
      <c r="D28" s="68"/>
      <c r="E28" s="68"/>
      <c r="G28" s="128">
        <v>4</v>
      </c>
      <c r="H28" s="129"/>
      <c r="J28" s="32" t="s">
        <v>90</v>
      </c>
    </row>
    <row r="29" spans="2:10" ht="36" customHeight="1" x14ac:dyDescent="0.3">
      <c r="B29" s="71" t="s">
        <v>91</v>
      </c>
      <c r="C29" s="71"/>
      <c r="D29" s="71"/>
      <c r="E29" s="71"/>
    </row>
    <row r="30" spans="2:10" ht="409.5" customHeight="1" x14ac:dyDescent="0.3">
      <c r="B30" s="74" t="s">
        <v>92</v>
      </c>
      <c r="C30" s="75"/>
      <c r="D30" s="75"/>
      <c r="E30" s="76"/>
      <c r="G30" s="126">
        <v>4</v>
      </c>
      <c r="H30" s="127"/>
      <c r="J30" s="15" t="s">
        <v>93</v>
      </c>
    </row>
    <row r="31" spans="2:10" ht="36" customHeight="1" x14ac:dyDescent="0.3">
      <c r="B31" s="119" t="s">
        <v>94</v>
      </c>
      <c r="C31" s="120"/>
      <c r="D31" s="120"/>
      <c r="E31" s="121"/>
    </row>
    <row r="32" spans="2:10" ht="408" customHeight="1" x14ac:dyDescent="0.3">
      <c r="B32" s="74" t="s">
        <v>95</v>
      </c>
      <c r="C32" s="75"/>
      <c r="D32" s="75"/>
      <c r="E32" s="76"/>
      <c r="G32" s="126">
        <v>4</v>
      </c>
      <c r="H32" s="127"/>
      <c r="J32" s="15" t="s">
        <v>96</v>
      </c>
    </row>
    <row r="33" spans="1:11" ht="4.95" customHeight="1" x14ac:dyDescent="0.3"/>
    <row r="34" spans="1:11" ht="18" customHeight="1" x14ac:dyDescent="0.3">
      <c r="B34" s="125" t="s">
        <v>97</v>
      </c>
      <c r="C34" s="125"/>
      <c r="D34" s="125"/>
      <c r="E34" s="125"/>
    </row>
    <row r="35" spans="1:11" ht="4.95" customHeight="1" x14ac:dyDescent="0.3"/>
    <row r="36" spans="1:11" ht="51.75" customHeight="1" x14ac:dyDescent="0.3">
      <c r="B36" s="71" t="s">
        <v>98</v>
      </c>
      <c r="C36" s="71"/>
      <c r="D36" s="71"/>
      <c r="E36" s="71"/>
    </row>
    <row r="37" spans="1:11" ht="388.8" x14ac:dyDescent="0.3">
      <c r="A37" s="37"/>
      <c r="B37" s="82" t="s">
        <v>99</v>
      </c>
      <c r="C37" s="73"/>
      <c r="D37" s="73"/>
      <c r="E37" s="73"/>
      <c r="G37" s="128">
        <v>4</v>
      </c>
      <c r="H37" s="129"/>
      <c r="J37" s="32" t="s">
        <v>100</v>
      </c>
    </row>
    <row r="38" spans="1:11" ht="18" customHeight="1" x14ac:dyDescent="0.3">
      <c r="B38" s="69" t="s">
        <v>101</v>
      </c>
      <c r="C38" s="69"/>
      <c r="D38" s="69"/>
      <c r="E38" s="69"/>
    </row>
    <row r="39" spans="1:11" ht="308.25" customHeight="1" x14ac:dyDescent="0.3">
      <c r="B39" s="82" t="s">
        <v>102</v>
      </c>
      <c r="C39" s="73"/>
      <c r="D39" s="73"/>
      <c r="E39" s="73"/>
      <c r="G39" s="126">
        <v>4</v>
      </c>
      <c r="H39" s="127"/>
      <c r="J39" s="32" t="s">
        <v>103</v>
      </c>
    </row>
    <row r="40" spans="1:11" ht="4.95" customHeight="1" x14ac:dyDescent="0.3"/>
    <row r="41" spans="1:11" ht="24" customHeight="1" x14ac:dyDescent="0.3">
      <c r="B41" s="65" t="s">
        <v>104</v>
      </c>
      <c r="C41" s="65"/>
      <c r="D41" s="65"/>
      <c r="E41" s="65"/>
      <c r="G41" s="2">
        <f>IFERROR(IF(COUNTIFS($G$43:$G$50,"N/A")=COUNTA($B$43:$E$50),"N/A",SUM($G$43:$G$50)/(COUNTIFS($G$43:$G$50,"&lt;&gt;N/A",$G$43:$G$50,"&lt;&gt;"&amp;"")*4)),"No evaluado")</f>
        <v>0.6875</v>
      </c>
      <c r="H41" s="2" t="str">
        <f>IF($G41="No evaluado","",IF($G41="N/A","",IF($G41&gt;=0.8,"Muy bueno",IF($G41&gt;=0.6,"Bueno",IF($G41&gt;=0.4,"Regular",IF($G41&gt;=0,"Malo",))))))</f>
        <v>Bueno</v>
      </c>
    </row>
    <row r="42" spans="1:11" ht="4.95" customHeight="1" x14ac:dyDescent="0.3"/>
    <row r="43" spans="1:11" ht="36" customHeight="1" x14ac:dyDescent="0.3">
      <c r="B43" s="71" t="s">
        <v>105</v>
      </c>
      <c r="C43" s="71"/>
      <c r="D43" s="71"/>
      <c r="E43" s="71"/>
    </row>
    <row r="44" spans="1:11" ht="261" customHeight="1" x14ac:dyDescent="0.3">
      <c r="B44" s="67" t="s">
        <v>106</v>
      </c>
      <c r="C44" s="70"/>
      <c r="D44" s="70"/>
      <c r="E44" s="70"/>
      <c r="G44" s="128">
        <v>1</v>
      </c>
      <c r="H44" s="129"/>
      <c r="J44" s="32" t="s">
        <v>107</v>
      </c>
    </row>
    <row r="45" spans="1:11" ht="18" customHeight="1" x14ac:dyDescent="0.3">
      <c r="B45" s="69" t="s">
        <v>108</v>
      </c>
      <c r="C45" s="69"/>
      <c r="D45" s="69"/>
      <c r="E45" s="69"/>
    </row>
    <row r="46" spans="1:11" ht="171.75" customHeight="1" x14ac:dyDescent="0.3">
      <c r="B46" s="96" t="s">
        <v>109</v>
      </c>
      <c r="C46" s="116"/>
      <c r="D46" s="116"/>
      <c r="E46" s="116"/>
      <c r="G46" s="128">
        <v>3</v>
      </c>
      <c r="H46" s="129"/>
      <c r="J46" s="15" t="s">
        <v>110</v>
      </c>
    </row>
    <row r="47" spans="1:11" ht="18" customHeight="1" x14ac:dyDescent="0.3">
      <c r="B47" s="69" t="s">
        <v>111</v>
      </c>
      <c r="C47" s="69"/>
      <c r="D47" s="69"/>
      <c r="E47" s="69"/>
    </row>
    <row r="48" spans="1:11" ht="291" customHeight="1" x14ac:dyDescent="0.3">
      <c r="B48" s="70" t="s">
        <v>112</v>
      </c>
      <c r="C48" s="68"/>
      <c r="D48" s="68"/>
      <c r="E48" s="68"/>
      <c r="G48" s="128">
        <v>3</v>
      </c>
      <c r="H48" s="129"/>
      <c r="J48" s="32" t="s">
        <v>113</v>
      </c>
      <c r="K48" s="32" t="s">
        <v>113</v>
      </c>
    </row>
    <row r="49" spans="2:10" ht="37.5" customHeight="1" x14ac:dyDescent="0.3">
      <c r="B49" s="97" t="s">
        <v>114</v>
      </c>
      <c r="C49" s="98"/>
      <c r="D49" s="98"/>
      <c r="E49" s="99"/>
    </row>
    <row r="50" spans="2:10" ht="258.75" customHeight="1" x14ac:dyDescent="0.3">
      <c r="B50" s="82" t="s">
        <v>115</v>
      </c>
      <c r="C50" s="73"/>
      <c r="D50" s="73"/>
      <c r="E50" s="73"/>
      <c r="G50" s="126">
        <v>4</v>
      </c>
      <c r="H50" s="127"/>
      <c r="J50" s="15" t="s">
        <v>116</v>
      </c>
    </row>
    <row r="51" spans="2:10" ht="4.95" customHeight="1" x14ac:dyDescent="0.3">
      <c r="B51" s="35">
        <v>2</v>
      </c>
      <c r="C51" s="35" t="s">
        <v>117</v>
      </c>
    </row>
    <row r="52" spans="2:10" ht="24" customHeight="1" x14ac:dyDescent="0.35">
      <c r="B52" s="117" t="s">
        <v>118</v>
      </c>
      <c r="C52" s="117"/>
      <c r="D52" s="117"/>
      <c r="E52" s="117"/>
      <c r="G52" s="2">
        <f>IFERROR(IF(COUNTIFS($G$54:$G$63,"N/A")=COUNTA($B$54:$E$63),"N/A",SUM($G$54:$G$63)/(COUNTIFS($G$54:$G$63,"&lt;&gt;N/A",$G$54:$G$63,"&lt;&gt;"&amp;"")*4)),"No evaluado")</f>
        <v>0.85</v>
      </c>
      <c r="H52" s="2" t="str">
        <f>IF($G52="No evaluado","",IF($G52="N/A","",IF($G52&gt;=0.8,"Muy bueno",IF($G52&gt;=0.6,"Bueno",IF($G52&gt;=0.4,"Regular",IF($G52&gt;=0,"Malo",))))))</f>
        <v>Muy bueno</v>
      </c>
    </row>
    <row r="53" spans="2:10" ht="4.95" customHeight="1" x14ac:dyDescent="0.3">
      <c r="B53" s="35">
        <v>4</v>
      </c>
      <c r="C53" s="35" t="s">
        <v>119</v>
      </c>
    </row>
    <row r="54" spans="2:10" ht="18" customHeight="1" x14ac:dyDescent="0.3">
      <c r="B54" s="69" t="s">
        <v>120</v>
      </c>
      <c r="C54" s="69"/>
      <c r="D54" s="69"/>
      <c r="E54" s="69"/>
    </row>
    <row r="55" spans="2:10" ht="288" x14ac:dyDescent="0.3">
      <c r="B55" s="67" t="s">
        <v>121</v>
      </c>
      <c r="C55" s="70"/>
      <c r="D55" s="70"/>
      <c r="E55" s="70"/>
      <c r="F55" s="57"/>
      <c r="G55" s="128">
        <v>3</v>
      </c>
      <c r="H55" s="129"/>
      <c r="J55" s="32" t="s">
        <v>122</v>
      </c>
    </row>
    <row r="56" spans="2:10" ht="18" customHeight="1" x14ac:dyDescent="0.3">
      <c r="B56" s="69" t="s">
        <v>123</v>
      </c>
      <c r="C56" s="69"/>
      <c r="D56" s="69"/>
      <c r="E56" s="69"/>
    </row>
    <row r="57" spans="2:10" ht="216" x14ac:dyDescent="0.3">
      <c r="B57" s="82" t="s">
        <v>124</v>
      </c>
      <c r="C57" s="73"/>
      <c r="D57" s="73"/>
      <c r="E57" s="73"/>
      <c r="G57" s="128">
        <v>4</v>
      </c>
      <c r="H57" s="129"/>
      <c r="J57" s="32" t="s">
        <v>125</v>
      </c>
    </row>
    <row r="58" spans="2:10" ht="18" customHeight="1" x14ac:dyDescent="0.3">
      <c r="B58" s="69" t="s">
        <v>126</v>
      </c>
      <c r="C58" s="69"/>
      <c r="D58" s="69"/>
      <c r="E58" s="69"/>
    </row>
    <row r="59" spans="2:10" ht="230.4" x14ac:dyDescent="0.3">
      <c r="B59" s="82" t="s">
        <v>127</v>
      </c>
      <c r="C59" s="73"/>
      <c r="D59" s="73"/>
      <c r="E59" s="73"/>
      <c r="G59" s="126">
        <v>4</v>
      </c>
      <c r="H59" s="127"/>
      <c r="J59" s="15" t="s">
        <v>128</v>
      </c>
    </row>
    <row r="60" spans="2:10" ht="36" customHeight="1" x14ac:dyDescent="0.3">
      <c r="B60" s="71" t="s">
        <v>129</v>
      </c>
      <c r="C60" s="71"/>
      <c r="D60" s="71"/>
      <c r="E60" s="71"/>
    </row>
    <row r="61" spans="2:10" ht="279" customHeight="1" x14ac:dyDescent="0.3">
      <c r="B61" s="72" t="s">
        <v>130</v>
      </c>
      <c r="C61" s="73"/>
      <c r="D61" s="73"/>
      <c r="E61" s="73"/>
      <c r="G61" s="126">
        <v>2</v>
      </c>
      <c r="H61" s="127"/>
      <c r="J61" s="15" t="s">
        <v>131</v>
      </c>
    </row>
    <row r="62" spans="2:10" ht="18" customHeight="1" x14ac:dyDescent="0.3">
      <c r="B62" s="71" t="s">
        <v>132</v>
      </c>
      <c r="C62" s="71"/>
      <c r="D62" s="71"/>
      <c r="E62" s="71"/>
    </row>
    <row r="63" spans="2:10" ht="288" x14ac:dyDescent="0.3">
      <c r="B63" s="118" t="s">
        <v>133</v>
      </c>
      <c r="C63" s="94"/>
      <c r="D63" s="94"/>
      <c r="E63" s="95"/>
      <c r="G63" s="126">
        <v>4</v>
      </c>
      <c r="H63" s="127"/>
      <c r="J63" s="34" t="s">
        <v>134</v>
      </c>
    </row>
    <row r="64" spans="2:10" ht="4.95" customHeight="1" x14ac:dyDescent="0.3"/>
    <row r="65" spans="2:10" ht="24" customHeight="1" x14ac:dyDescent="0.3">
      <c r="B65" s="65" t="s">
        <v>135</v>
      </c>
      <c r="C65" s="65"/>
      <c r="D65" s="65"/>
      <c r="E65" s="65"/>
      <c r="G65" s="2">
        <f>IFERROR(IF(COUNTIFS($G$67:$G$72,"N/A")=COUNTA($B$67:$E$72),"N/A",SUM($G$67:$G$72)/(COUNTIFS($G$67:$G$72,"&lt;&gt;N/A",$G$67:$G$72,"&lt;&gt;"&amp;"")*4)),"No evaluado")</f>
        <v>1</v>
      </c>
      <c r="H65" s="2" t="str">
        <f>IF($G65="No evaluado","",IF($G65="N/A","",IF($G65&gt;=0.8,"Muy bueno",IF($G65&gt;=0.6,"Bueno",IF($G65&gt;=0.4,"Regular",IF($G65&gt;=0,"Malo",))))))</f>
        <v>Muy bueno</v>
      </c>
    </row>
    <row r="66" spans="2:10" ht="4.95" customHeight="1" x14ac:dyDescent="0.3"/>
    <row r="67" spans="2:10" ht="45.6" customHeight="1" x14ac:dyDescent="0.3">
      <c r="B67" s="71" t="s">
        <v>136</v>
      </c>
      <c r="C67" s="71"/>
      <c r="D67" s="71"/>
      <c r="E67" s="71"/>
    </row>
    <row r="68" spans="2:10" ht="360" x14ac:dyDescent="0.3">
      <c r="B68" s="67" t="s">
        <v>137</v>
      </c>
      <c r="C68" s="68"/>
      <c r="D68" s="68"/>
      <c r="E68" s="68"/>
      <c r="G68" s="126">
        <v>4</v>
      </c>
      <c r="H68" s="127"/>
      <c r="J68" s="15" t="s">
        <v>138</v>
      </c>
    </row>
    <row r="69" spans="2:10" ht="18" customHeight="1" x14ac:dyDescent="0.3">
      <c r="B69" s="69" t="s">
        <v>139</v>
      </c>
      <c r="C69" s="69"/>
      <c r="D69" s="69"/>
      <c r="E69" s="69"/>
    </row>
    <row r="70" spans="2:10" ht="201.6" x14ac:dyDescent="0.3">
      <c r="B70" s="82" t="s">
        <v>140</v>
      </c>
      <c r="C70" s="73"/>
      <c r="D70" s="73"/>
      <c r="E70" s="73"/>
      <c r="G70" s="126">
        <v>4</v>
      </c>
      <c r="H70" s="127"/>
      <c r="J70" s="32" t="s">
        <v>141</v>
      </c>
    </row>
    <row r="71" spans="2:10" ht="36" customHeight="1" x14ac:dyDescent="0.3">
      <c r="B71" s="71" t="s">
        <v>142</v>
      </c>
      <c r="C71" s="71"/>
      <c r="D71" s="71"/>
      <c r="E71" s="71"/>
    </row>
    <row r="72" spans="2:10" ht="348" x14ac:dyDescent="0.3">
      <c r="B72" s="82" t="s">
        <v>143</v>
      </c>
      <c r="C72" s="73"/>
      <c r="D72" s="73"/>
      <c r="E72" s="73"/>
      <c r="G72" s="126">
        <v>4</v>
      </c>
      <c r="H72" s="127"/>
      <c r="J72" s="15" t="s">
        <v>144</v>
      </c>
    </row>
    <row r="73" spans="2:10" ht="4.95" customHeight="1" x14ac:dyDescent="0.3"/>
    <row r="74" spans="2:10" ht="24" customHeight="1" x14ac:dyDescent="0.3">
      <c r="B74" s="65" t="s">
        <v>145</v>
      </c>
      <c r="C74" s="65"/>
      <c r="D74" s="65"/>
      <c r="E74" s="65"/>
      <c r="G74" s="2">
        <f>IFERROR(IF(COUNTIFS($G$76:$G$85,"N/A")=COUNTA($B$76:$E$85),"N/A",SUM($G$76:$G$85)/(COUNTIFS($G$76:$G$85,"&lt;&gt;N/A",$G$76:$G$85,"&lt;&gt;"&amp;"")*4)),"No evaluado")</f>
        <v>0.95</v>
      </c>
      <c r="H74" s="2" t="str">
        <f>IF($G74="No evaluado","",IF($G74="N/A","",IF($G74&gt;=0.8,"Muy bueno",IF($G74&gt;=0.6,"Bueno",IF($G74&gt;=0.4,"Regular",IF($G74&gt;=0,"Malo",))))))</f>
        <v>Muy bueno</v>
      </c>
    </row>
    <row r="75" spans="2:10" ht="6" customHeight="1" x14ac:dyDescent="0.3"/>
    <row r="76" spans="2:10" ht="19.5" customHeight="1" x14ac:dyDescent="0.3">
      <c r="B76" s="71" t="s">
        <v>146</v>
      </c>
      <c r="C76" s="71"/>
      <c r="D76" s="71"/>
      <c r="E76" s="71"/>
    </row>
    <row r="77" spans="2:10" ht="289.5" customHeight="1" x14ac:dyDescent="0.3">
      <c r="B77" s="67" t="s">
        <v>147</v>
      </c>
      <c r="C77" s="68"/>
      <c r="D77" s="68"/>
      <c r="E77" s="68"/>
      <c r="G77" s="128">
        <v>4</v>
      </c>
      <c r="H77" s="129"/>
      <c r="J77" s="15" t="s">
        <v>148</v>
      </c>
    </row>
    <row r="78" spans="2:10" ht="32.4" customHeight="1" x14ac:dyDescent="0.3">
      <c r="B78" s="71" t="s">
        <v>149</v>
      </c>
      <c r="C78" s="71"/>
      <c r="D78" s="71"/>
      <c r="E78" s="71"/>
    </row>
    <row r="79" spans="2:10" ht="408.75" customHeight="1" x14ac:dyDescent="0.3">
      <c r="B79" s="67" t="s">
        <v>150</v>
      </c>
      <c r="C79" s="70"/>
      <c r="D79" s="70"/>
      <c r="E79" s="70"/>
      <c r="F79" s="57"/>
      <c r="G79" s="128">
        <v>4</v>
      </c>
      <c r="H79" s="129"/>
      <c r="J79" s="15" t="s">
        <v>151</v>
      </c>
    </row>
    <row r="80" spans="2:10" ht="18" customHeight="1" x14ac:dyDescent="0.3">
      <c r="B80" s="71" t="s">
        <v>152</v>
      </c>
      <c r="C80" s="71"/>
      <c r="D80" s="71"/>
      <c r="E80" s="71"/>
    </row>
    <row r="81" spans="2:10" ht="201.6" x14ac:dyDescent="0.3">
      <c r="B81" s="72" t="s">
        <v>153</v>
      </c>
      <c r="C81" s="111"/>
      <c r="D81" s="111"/>
      <c r="E81" s="111"/>
      <c r="G81" s="126">
        <v>4</v>
      </c>
      <c r="H81" s="127"/>
      <c r="J81" s="32" t="s">
        <v>154</v>
      </c>
    </row>
    <row r="82" spans="2:10" ht="43.95" customHeight="1" x14ac:dyDescent="0.3">
      <c r="B82" s="71" t="s">
        <v>155</v>
      </c>
      <c r="C82" s="71"/>
      <c r="D82" s="71"/>
      <c r="E82" s="71"/>
    </row>
    <row r="83" spans="2:10" ht="259.2" x14ac:dyDescent="0.3">
      <c r="B83" s="82" t="s">
        <v>156</v>
      </c>
      <c r="C83" s="82"/>
      <c r="D83" s="82"/>
      <c r="E83" s="82"/>
      <c r="G83" s="128">
        <v>4</v>
      </c>
      <c r="H83" s="129"/>
      <c r="J83" s="34" t="s">
        <v>157</v>
      </c>
    </row>
    <row r="84" spans="2:10" ht="36" customHeight="1" x14ac:dyDescent="0.3">
      <c r="B84" s="71" t="s">
        <v>158</v>
      </c>
      <c r="C84" s="71"/>
      <c r="D84" s="71"/>
      <c r="E84" s="71"/>
      <c r="G84" s="29"/>
      <c r="H84" s="29"/>
    </row>
    <row r="85" spans="2:10" ht="273.60000000000002" x14ac:dyDescent="0.3">
      <c r="B85" s="82" t="s">
        <v>159</v>
      </c>
      <c r="C85" s="82"/>
      <c r="D85" s="82"/>
      <c r="E85" s="115"/>
      <c r="G85" s="128">
        <v>3</v>
      </c>
      <c r="H85" s="129"/>
      <c r="J85" s="32" t="s">
        <v>160</v>
      </c>
    </row>
    <row r="86" spans="2:10" ht="4.95" customHeight="1" x14ac:dyDescent="0.3"/>
    <row r="87" spans="2:10" ht="24" customHeight="1" x14ac:dyDescent="0.3">
      <c r="B87" s="65" t="s">
        <v>161</v>
      </c>
      <c r="C87" s="65"/>
      <c r="D87" s="65"/>
      <c r="E87" s="65"/>
      <c r="G87" s="2">
        <f>IFERROR(IF(COUNTIFS($G$89:$G$92,"N/A")=COUNTA($B$89:$E$92),"N/A",SUM($G$89:$G$92)/(COUNTIFS($G$89:$G$92,"&lt;&gt;N/A",$G$89:$G$92,"&lt;&gt;"&amp;"")*4)),"No evaluado")</f>
        <v>1</v>
      </c>
      <c r="H87" s="2" t="str">
        <f>IF($G87="No evaluado","",IF($G87="N/A","",IF($G87&gt;=0.8,"Muy bueno",IF($G87&gt;=0.6,"Bueno",IF($G87&gt;=0.4,"Regular",IF($G87&gt;=0,"Malo",))))))</f>
        <v>Muy bueno</v>
      </c>
    </row>
    <row r="88" spans="2:10" ht="4.95" customHeight="1" x14ac:dyDescent="0.3"/>
    <row r="89" spans="2:10" ht="61.2" customHeight="1" x14ac:dyDescent="0.3">
      <c r="B89" s="71" t="s">
        <v>162</v>
      </c>
      <c r="C89" s="71"/>
      <c r="D89" s="71"/>
      <c r="E89" s="71"/>
    </row>
    <row r="90" spans="2:10" ht="377.25" customHeight="1" x14ac:dyDescent="0.3">
      <c r="B90" s="93" t="s">
        <v>163</v>
      </c>
      <c r="C90" s="94"/>
      <c r="D90" s="94"/>
      <c r="E90" s="95"/>
      <c r="G90" s="126">
        <v>4</v>
      </c>
      <c r="H90" s="127"/>
      <c r="J90" s="15" t="s">
        <v>164</v>
      </c>
    </row>
    <row r="91" spans="2:10" ht="36" customHeight="1" x14ac:dyDescent="0.3">
      <c r="B91" s="71" t="s">
        <v>165</v>
      </c>
      <c r="C91" s="71"/>
      <c r="D91" s="71"/>
      <c r="E91" s="71"/>
    </row>
    <row r="92" spans="2:10" ht="216" x14ac:dyDescent="0.3">
      <c r="B92" s="112" t="s">
        <v>166</v>
      </c>
      <c r="C92" s="113"/>
      <c r="D92" s="113"/>
      <c r="E92" s="114"/>
      <c r="G92" s="126">
        <v>4</v>
      </c>
      <c r="H92" s="127"/>
      <c r="J92" s="15" t="s">
        <v>167</v>
      </c>
    </row>
    <row r="93" spans="2:10" ht="18" customHeight="1" x14ac:dyDescent="0.3"/>
    <row r="94" spans="2:10" ht="18" customHeight="1" x14ac:dyDescent="0.3"/>
    <row r="95" spans="2:10" ht="18" customHeight="1" x14ac:dyDescent="0.3"/>
  </sheetData>
  <mergeCells count="106">
    <mergeCell ref="G77:H77"/>
    <mergeCell ref="G92:H92"/>
    <mergeCell ref="G63:H63"/>
    <mergeCell ref="G79:H79"/>
    <mergeCell ref="G81:H81"/>
    <mergeCell ref="G83:H83"/>
    <mergeCell ref="G85:H85"/>
    <mergeCell ref="G90:H90"/>
    <mergeCell ref="G48:H48"/>
    <mergeCell ref="G50:H50"/>
    <mergeCell ref="G55:H55"/>
    <mergeCell ref="G57:H57"/>
    <mergeCell ref="G59:H59"/>
    <mergeCell ref="G61:H61"/>
    <mergeCell ref="G68:H68"/>
    <mergeCell ref="G70:H70"/>
    <mergeCell ref="G72:H72"/>
    <mergeCell ref="G37:H37"/>
    <mergeCell ref="G39:H39"/>
    <mergeCell ref="G44:H44"/>
    <mergeCell ref="G46:H46"/>
    <mergeCell ref="G24:H24"/>
    <mergeCell ref="G26:H26"/>
    <mergeCell ref="G28:H28"/>
    <mergeCell ref="G30:H30"/>
    <mergeCell ref="G32:H32"/>
    <mergeCell ref="G15:H15"/>
    <mergeCell ref="G22:H22"/>
    <mergeCell ref="B11:E11"/>
    <mergeCell ref="B12:E12"/>
    <mergeCell ref="B13:E13"/>
    <mergeCell ref="B14:E14"/>
    <mergeCell ref="B15:E15"/>
    <mergeCell ref="B21:E21"/>
    <mergeCell ref="B22:E22"/>
    <mergeCell ref="B17:E17"/>
    <mergeCell ref="B19:E19"/>
    <mergeCell ref="B10:E10"/>
    <mergeCell ref="B2:E2"/>
    <mergeCell ref="G7:H7"/>
    <mergeCell ref="G9:H9"/>
    <mergeCell ref="B4:E4"/>
    <mergeCell ref="B8:E8"/>
    <mergeCell ref="B9:E9"/>
    <mergeCell ref="G11:H11"/>
    <mergeCell ref="G13:H13"/>
    <mergeCell ref="B7:E7"/>
    <mergeCell ref="B6:E6"/>
    <mergeCell ref="B31:E31"/>
    <mergeCell ref="B32:E32"/>
    <mergeCell ref="B36:E36"/>
    <mergeCell ref="B37:E37"/>
    <mergeCell ref="B38:E38"/>
    <mergeCell ref="B23:E23"/>
    <mergeCell ref="B25:E25"/>
    <mergeCell ref="B26:E26"/>
    <mergeCell ref="B27:E27"/>
    <mergeCell ref="B28:E28"/>
    <mergeCell ref="B29:E29"/>
    <mergeCell ref="B30:E30"/>
    <mergeCell ref="B24:E24"/>
    <mergeCell ref="B34:E34"/>
    <mergeCell ref="B55:E55"/>
    <mergeCell ref="B56:E56"/>
    <mergeCell ref="B57:E57"/>
    <mergeCell ref="B58:E58"/>
    <mergeCell ref="B59:E59"/>
    <mergeCell ref="B60:E60"/>
    <mergeCell ref="B61:E61"/>
    <mergeCell ref="B62:E62"/>
    <mergeCell ref="B63:E63"/>
    <mergeCell ref="B54:E54"/>
    <mergeCell ref="B39:E39"/>
    <mergeCell ref="B43:E43"/>
    <mergeCell ref="B44:E44"/>
    <mergeCell ref="B45:E45"/>
    <mergeCell ref="B46:E46"/>
    <mergeCell ref="B47:E47"/>
    <mergeCell ref="B48:E48"/>
    <mergeCell ref="B50:E50"/>
    <mergeCell ref="B49:E49"/>
    <mergeCell ref="B52:E52"/>
    <mergeCell ref="B41:E41"/>
    <mergeCell ref="B65:E65"/>
    <mergeCell ref="B67:E67"/>
    <mergeCell ref="B69:E69"/>
    <mergeCell ref="B70:E70"/>
    <mergeCell ref="B71:E71"/>
    <mergeCell ref="B72:E72"/>
    <mergeCell ref="B74:E74"/>
    <mergeCell ref="B78:E78"/>
    <mergeCell ref="B79:E79"/>
    <mergeCell ref="B77:E77"/>
    <mergeCell ref="B76:E76"/>
    <mergeCell ref="B68:E68"/>
    <mergeCell ref="B80:E80"/>
    <mergeCell ref="B81:E81"/>
    <mergeCell ref="B82:E82"/>
    <mergeCell ref="B89:E89"/>
    <mergeCell ref="B90:E90"/>
    <mergeCell ref="B91:E91"/>
    <mergeCell ref="B92:E92"/>
    <mergeCell ref="B87:E87"/>
    <mergeCell ref="B83:E83"/>
    <mergeCell ref="B84:E84"/>
    <mergeCell ref="B85:E85"/>
  </mergeCells>
  <dataValidations count="1">
    <dataValidation type="list" allowBlank="1" showInputMessage="1" showErrorMessage="1" sqref="G7 G63 G13 G9 G28 G22 G11 G24 G26 G30 G32 G37 G39 G44 G46 G48 G50 G55 G57 G59 G61 G68 G70 G72 G77 G79 G81 G83 G85 G92 G15 G90" xr:uid="{7E13A554-404C-48C7-82C0-4EDD7C7EA07D}">
      <formula1>"4,3,2,1,0,N/A"</formula1>
    </dataValidation>
  </dataValidation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BF0AF-5E17-40DA-A0D8-8C5BA40B81A6}">
  <dimension ref="A1:J82"/>
  <sheetViews>
    <sheetView showGridLines="0" topLeftCell="A24" zoomScaleNormal="100" workbookViewId="0">
      <selection activeCell="B68" sqref="B68:E68"/>
    </sheetView>
  </sheetViews>
  <sheetFormatPr baseColWidth="10" defaultColWidth="0" defaultRowHeight="18" customHeight="1" zeroHeight="1" outlineLevelRow="1" x14ac:dyDescent="0.3"/>
  <cols>
    <col min="1" max="1" width="3.33203125" style="1" customWidth="1"/>
    <col min="2" max="4" width="12.5546875" style="1" customWidth="1"/>
    <col min="5" max="5" width="27.5546875" style="1" customWidth="1"/>
    <col min="6" max="8" width="12.5546875" style="1" customWidth="1"/>
    <col min="9" max="9" width="30.5546875" style="1" customWidth="1"/>
    <col min="10" max="10" width="3.33203125" style="1" customWidth="1"/>
    <col min="11" max="16384" width="11.5546875" style="1" hidden="1"/>
  </cols>
  <sheetData>
    <row r="1" spans="2:9" ht="4.95" customHeight="1" x14ac:dyDescent="0.3"/>
    <row r="2" spans="2:9" ht="33" customHeight="1" x14ac:dyDescent="0.3">
      <c r="B2" s="64" t="s">
        <v>168</v>
      </c>
      <c r="C2" s="64"/>
      <c r="D2" s="64"/>
      <c r="E2" s="64"/>
      <c r="F2" s="64"/>
      <c r="G2" s="64"/>
      <c r="H2" s="64"/>
      <c r="I2" s="64"/>
    </row>
    <row r="3" spans="2:9" ht="4.95" customHeight="1" x14ac:dyDescent="0.3"/>
    <row r="4" spans="2:9" ht="24" customHeight="1" x14ac:dyDescent="0.3">
      <c r="B4" s="65" t="s">
        <v>61</v>
      </c>
      <c r="C4" s="65"/>
      <c r="D4" s="5" t="s">
        <v>169</v>
      </c>
      <c r="E4" s="12">
        <f>VLOOKUP($B4,'Recálculo ponderaciones'!$B:$G,6,0)</f>
        <v>0.2</v>
      </c>
      <c r="F4" s="140" t="s">
        <v>170</v>
      </c>
      <c r="G4" s="140"/>
      <c r="H4" s="139">
        <f>IF(OR('Ficha 2'!$G$4="No evaluado",'Ficha 2'!$G$4="N/A"),'Ficha 2'!$G$4,$E4*'Ficha 2'!G$4)</f>
        <v>0.19</v>
      </c>
      <c r="I4" s="139"/>
    </row>
    <row r="5" spans="2:9" ht="4.95" customHeight="1" thickBot="1" x14ac:dyDescent="0.35"/>
    <row r="6" spans="2:9" ht="18" customHeight="1" thickBot="1" x14ac:dyDescent="0.35">
      <c r="B6" s="3" t="s">
        <v>171</v>
      </c>
      <c r="C6" s="40" t="str">
        <f>IF(VLOOKUP($B4,'Ficha 2'!$B:$H,7,0)=B6,"ü","")</f>
        <v>ü</v>
      </c>
      <c r="D6" s="3" t="s">
        <v>172</v>
      </c>
      <c r="E6" s="40" t="str">
        <f>IF(VLOOKUP($B4,'Ficha 2'!$B:$H,7,0)=D6,"ü","")</f>
        <v/>
      </c>
      <c r="F6" s="3" t="s">
        <v>173</v>
      </c>
      <c r="G6" s="40" t="str">
        <f>IF(VLOOKUP($B4,'Ficha 2'!$B:$H,7,0)=F6,"ü","")</f>
        <v/>
      </c>
      <c r="H6" s="3" t="s">
        <v>174</v>
      </c>
      <c r="I6" s="40" t="str">
        <f>IF(VLOOKUP($B4,'Ficha 2'!$B:$H,7,0)=H6,"ü","")</f>
        <v/>
      </c>
    </row>
    <row r="7" spans="2:9" ht="4.95" customHeight="1" x14ac:dyDescent="0.3"/>
    <row r="8" spans="2:9" ht="18" customHeight="1" outlineLevel="1" x14ac:dyDescent="0.3">
      <c r="B8" s="141" t="s">
        <v>175</v>
      </c>
      <c r="C8" s="141"/>
      <c r="D8" s="141"/>
      <c r="E8" s="141"/>
      <c r="F8" s="141"/>
      <c r="G8" s="141"/>
      <c r="H8" s="141"/>
      <c r="I8" s="141"/>
    </row>
    <row r="9" spans="2:9" ht="375" customHeight="1" outlineLevel="1" x14ac:dyDescent="0.3">
      <c r="B9" s="142" t="s">
        <v>176</v>
      </c>
      <c r="C9" s="143"/>
      <c r="D9" s="143"/>
      <c r="E9" s="143"/>
      <c r="F9" s="143"/>
      <c r="G9" s="143"/>
      <c r="H9" s="143"/>
      <c r="I9" s="143"/>
    </row>
    <row r="10" spans="2:9" ht="4.95" customHeight="1" outlineLevel="1" x14ac:dyDescent="0.3"/>
    <row r="11" spans="2:9" ht="18" customHeight="1" outlineLevel="1" x14ac:dyDescent="0.3">
      <c r="B11" s="141" t="s">
        <v>177</v>
      </c>
      <c r="C11" s="141"/>
      <c r="D11" s="141"/>
      <c r="E11" s="141"/>
      <c r="F11" s="141"/>
      <c r="G11" s="141"/>
      <c r="H11" s="141"/>
      <c r="I11" s="141"/>
    </row>
    <row r="12" spans="2:9" ht="18" customHeight="1" outlineLevel="1" x14ac:dyDescent="0.3">
      <c r="B12" s="138" t="s">
        <v>178</v>
      </c>
      <c r="C12" s="138"/>
      <c r="D12" s="138"/>
      <c r="E12" s="138"/>
      <c r="F12" s="138" t="s">
        <v>179</v>
      </c>
      <c r="G12" s="138"/>
      <c r="H12" s="138"/>
      <c r="I12" s="138"/>
    </row>
    <row r="13" spans="2:9" ht="218.25" customHeight="1" outlineLevel="1" x14ac:dyDescent="0.3">
      <c r="B13" s="142" t="s">
        <v>180</v>
      </c>
      <c r="C13" s="143"/>
      <c r="D13" s="143"/>
      <c r="E13" s="143"/>
      <c r="F13" s="142" t="s">
        <v>181</v>
      </c>
      <c r="G13" s="143"/>
      <c r="H13" s="143"/>
      <c r="I13" s="143"/>
    </row>
    <row r="14" spans="2:9" ht="4.95" customHeight="1" x14ac:dyDescent="0.3"/>
    <row r="15" spans="2:9" ht="24" customHeight="1" x14ac:dyDescent="0.3">
      <c r="B15" s="65" t="s">
        <v>77</v>
      </c>
      <c r="C15" s="65"/>
      <c r="D15" s="5" t="s">
        <v>169</v>
      </c>
      <c r="E15" s="12">
        <f>VLOOKUP($B15,'Recálculo ponderaciones'!$B:$G,6,0)</f>
        <v>0.2</v>
      </c>
      <c r="F15" s="140" t="s">
        <v>170</v>
      </c>
      <c r="G15" s="140"/>
      <c r="H15" s="139">
        <f>IF(OR('Ficha 2'!$G$17="No evaluado",'Ficha 2'!$G$17="N/A"),'Ficha 2'!$G$17,$E15*'Ficha 2'!$G$17)</f>
        <v>0.1875</v>
      </c>
      <c r="I15" s="139"/>
    </row>
    <row r="16" spans="2:9" ht="4.95" customHeight="1" thickBot="1" x14ac:dyDescent="0.35"/>
    <row r="17" spans="2:9" ht="18" customHeight="1" thickBot="1" x14ac:dyDescent="0.35">
      <c r="B17" s="3" t="s">
        <v>171</v>
      </c>
      <c r="C17" s="40" t="str">
        <f>IF(VLOOKUP($B15,'Ficha 2'!$B:$H,7,0)=B17,"ü","")</f>
        <v>ü</v>
      </c>
      <c r="D17" s="3" t="s">
        <v>172</v>
      </c>
      <c r="E17" s="40" t="str">
        <f>IF(VLOOKUP($B15,'Ficha 2'!$B:$H,7,0)=D17,"ü","")</f>
        <v/>
      </c>
      <c r="F17" s="3" t="s">
        <v>173</v>
      </c>
      <c r="G17" s="40" t="str">
        <f>IF(VLOOKUP($B15,'Ficha 2'!$B:$H,7,0)=F17,"ü","")</f>
        <v/>
      </c>
      <c r="H17" s="3" t="s">
        <v>174</v>
      </c>
      <c r="I17" s="40" t="str">
        <f>IF(VLOOKUP($B15,'Ficha 2'!$B:$H,7,0)=H17,"ü","")</f>
        <v/>
      </c>
    </row>
    <row r="18" spans="2:9" ht="4.95" customHeight="1" x14ac:dyDescent="0.3"/>
    <row r="19" spans="2:9" ht="18" customHeight="1" outlineLevel="1" x14ac:dyDescent="0.3">
      <c r="B19" s="141" t="s">
        <v>175</v>
      </c>
      <c r="C19" s="141"/>
      <c r="D19" s="141"/>
      <c r="E19" s="141"/>
      <c r="F19" s="141"/>
      <c r="G19" s="141"/>
      <c r="H19" s="141"/>
      <c r="I19" s="141"/>
    </row>
    <row r="20" spans="2:9" ht="107.25" customHeight="1" outlineLevel="1" x14ac:dyDescent="0.3">
      <c r="B20" s="142" t="s">
        <v>182</v>
      </c>
      <c r="C20" s="143"/>
      <c r="D20" s="143"/>
      <c r="E20" s="143"/>
      <c r="F20" s="143"/>
      <c r="G20" s="143"/>
      <c r="H20" s="143"/>
      <c r="I20" s="143"/>
    </row>
    <row r="21" spans="2:9" ht="3.75" customHeight="1" outlineLevel="1" x14ac:dyDescent="0.3"/>
    <row r="22" spans="2:9" ht="18" customHeight="1" outlineLevel="1" x14ac:dyDescent="0.3">
      <c r="B22" s="141" t="s">
        <v>177</v>
      </c>
      <c r="C22" s="141"/>
      <c r="D22" s="141"/>
      <c r="E22" s="141"/>
      <c r="F22" s="141"/>
      <c r="G22" s="141"/>
      <c r="H22" s="141"/>
      <c r="I22" s="141"/>
    </row>
    <row r="23" spans="2:9" ht="18" customHeight="1" outlineLevel="1" x14ac:dyDescent="0.3">
      <c r="B23" s="138" t="s">
        <v>178</v>
      </c>
      <c r="C23" s="138"/>
      <c r="D23" s="138"/>
      <c r="E23" s="138"/>
      <c r="F23" s="138" t="s">
        <v>179</v>
      </c>
      <c r="G23" s="138"/>
      <c r="H23" s="138"/>
      <c r="I23" s="138"/>
    </row>
    <row r="24" spans="2:9" ht="120.6" customHeight="1" outlineLevel="1" x14ac:dyDescent="0.3">
      <c r="B24" s="142" t="s">
        <v>183</v>
      </c>
      <c r="C24" s="142"/>
      <c r="D24" s="142"/>
      <c r="E24" s="142"/>
      <c r="F24" s="142" t="s">
        <v>184</v>
      </c>
      <c r="G24" s="142"/>
      <c r="H24" s="142"/>
      <c r="I24" s="142"/>
    </row>
    <row r="25" spans="2:9" ht="4.95" customHeight="1" x14ac:dyDescent="0.3">
      <c r="B25" s="37" t="s">
        <v>177</v>
      </c>
    </row>
    <row r="26" spans="2:9" ht="24" customHeight="1" x14ac:dyDescent="0.3">
      <c r="B26" s="65" t="s">
        <v>104</v>
      </c>
      <c r="C26" s="65"/>
      <c r="D26" s="5" t="s">
        <v>169</v>
      </c>
      <c r="E26" s="12">
        <f>VLOOKUP($B26,'Recálculo ponderaciones'!$B:$G,6,0)</f>
        <v>0.1</v>
      </c>
      <c r="F26" s="140" t="s">
        <v>170</v>
      </c>
      <c r="G26" s="140"/>
      <c r="H26" s="139">
        <f>IF(OR('Ficha 2'!$G$41="No evaluado",'Ficha 2'!$G$41="N/A"),'Ficha 2'!$G$41,$E26*'Ficha 2'!$G$41)</f>
        <v>6.8750000000000006E-2</v>
      </c>
      <c r="I26" s="139"/>
    </row>
    <row r="27" spans="2:9" ht="4.95" customHeight="1" thickBot="1" x14ac:dyDescent="0.35"/>
    <row r="28" spans="2:9" ht="18" customHeight="1" thickBot="1" x14ac:dyDescent="0.35">
      <c r="B28" s="3" t="s">
        <v>171</v>
      </c>
      <c r="C28" s="40" t="str">
        <f>IF(VLOOKUP($B26,'Ficha 2'!$B:$H,7,0)=B28,"ü","")</f>
        <v/>
      </c>
      <c r="D28" s="3" t="s">
        <v>172</v>
      </c>
      <c r="E28" s="40" t="str">
        <f>IF(VLOOKUP($B26,'Ficha 2'!$B:$H,7,0)=D28,"ü","")</f>
        <v>ü</v>
      </c>
      <c r="F28" s="3" t="s">
        <v>173</v>
      </c>
      <c r="G28" s="40" t="str">
        <f>IF(VLOOKUP($B26,'Ficha 2'!$B:$H,7,0)=F28,"ü","")</f>
        <v/>
      </c>
      <c r="H28" s="3" t="s">
        <v>174</v>
      </c>
      <c r="I28" s="40" t="str">
        <f>IF(VLOOKUP($B26,'Ficha 2'!$B:$H,7,0)=H28,"ü","")</f>
        <v/>
      </c>
    </row>
    <row r="29" spans="2:9" ht="4.95" customHeight="1" x14ac:dyDescent="0.3"/>
    <row r="30" spans="2:9" ht="18" customHeight="1" outlineLevel="1" x14ac:dyDescent="0.3">
      <c r="B30" s="141" t="s">
        <v>175</v>
      </c>
      <c r="C30" s="141"/>
      <c r="D30" s="141"/>
      <c r="E30" s="141"/>
      <c r="F30" s="141"/>
      <c r="G30" s="141"/>
      <c r="H30" s="141"/>
      <c r="I30" s="141"/>
    </row>
    <row r="31" spans="2:9" ht="78" customHeight="1" outlineLevel="1" x14ac:dyDescent="0.3">
      <c r="B31" s="146" t="s">
        <v>185</v>
      </c>
      <c r="C31" s="147"/>
      <c r="D31" s="147"/>
      <c r="E31" s="147"/>
      <c r="F31" s="147"/>
      <c r="G31" s="147"/>
      <c r="H31" s="147"/>
      <c r="I31" s="148"/>
    </row>
    <row r="32" spans="2:9" ht="4.95" customHeight="1" outlineLevel="1" x14ac:dyDescent="0.3"/>
    <row r="33" spans="2:9" ht="18" customHeight="1" outlineLevel="1" x14ac:dyDescent="0.3">
      <c r="B33" s="141" t="s">
        <v>177</v>
      </c>
      <c r="C33" s="141"/>
      <c r="D33" s="141"/>
      <c r="E33" s="141"/>
      <c r="F33" s="141"/>
      <c r="G33" s="141"/>
      <c r="H33" s="141"/>
      <c r="I33" s="141"/>
    </row>
    <row r="34" spans="2:9" ht="18" customHeight="1" outlineLevel="1" x14ac:dyDescent="0.3">
      <c r="B34" s="138" t="s">
        <v>178</v>
      </c>
      <c r="C34" s="138"/>
      <c r="D34" s="138"/>
      <c r="E34" s="138"/>
      <c r="F34" s="138" t="s">
        <v>179</v>
      </c>
      <c r="G34" s="138"/>
      <c r="H34" s="138"/>
      <c r="I34" s="138"/>
    </row>
    <row r="35" spans="2:9" ht="94.5" customHeight="1" outlineLevel="1" x14ac:dyDescent="0.3">
      <c r="B35" s="142" t="s">
        <v>186</v>
      </c>
      <c r="C35" s="143"/>
      <c r="D35" s="143"/>
      <c r="E35" s="143"/>
      <c r="F35" s="142" t="s">
        <v>187</v>
      </c>
      <c r="G35" s="143"/>
      <c r="H35" s="143"/>
      <c r="I35" s="143"/>
    </row>
    <row r="36" spans="2:9" ht="4.95" customHeight="1" x14ac:dyDescent="0.3"/>
    <row r="37" spans="2:9" ht="24" customHeight="1" x14ac:dyDescent="0.3">
      <c r="B37" s="65" t="s">
        <v>118</v>
      </c>
      <c r="C37" s="65"/>
      <c r="D37" s="5" t="s">
        <v>169</v>
      </c>
      <c r="E37" s="12">
        <f>VLOOKUP($B37,'Recálculo ponderaciones'!$B:$G,6,0)</f>
        <v>0.1</v>
      </c>
      <c r="F37" s="140" t="s">
        <v>170</v>
      </c>
      <c r="G37" s="140"/>
      <c r="H37" s="139">
        <f>IF(OR('Ficha 2'!$G$52="No evaluado",'Ficha 2'!$G$52="N/A"),'Ficha 2'!$G$52,$E37*'Ficha 2'!$G$52)</f>
        <v>8.5000000000000006E-2</v>
      </c>
      <c r="I37" s="139"/>
    </row>
    <row r="38" spans="2:9" ht="4.95" customHeight="1" thickBot="1" x14ac:dyDescent="0.35"/>
    <row r="39" spans="2:9" ht="18" customHeight="1" thickBot="1" x14ac:dyDescent="0.35">
      <c r="B39" s="3" t="s">
        <v>171</v>
      </c>
      <c r="C39" s="40" t="str">
        <f>IF(VLOOKUP($B37,'Ficha 2'!$B:$H,7,0)=B39,"ü","")</f>
        <v>ü</v>
      </c>
      <c r="D39" s="3" t="s">
        <v>172</v>
      </c>
      <c r="E39" s="40" t="str">
        <f>IF(VLOOKUP($B37,'Ficha 2'!$B:$H,7,0)=D39,"ü","")</f>
        <v/>
      </c>
      <c r="F39" s="3" t="s">
        <v>173</v>
      </c>
      <c r="G39" s="40" t="str">
        <f>IF(VLOOKUP($B37,'Ficha 2'!$B:$H,7,0)=F39,"ü","")</f>
        <v/>
      </c>
      <c r="H39" s="3" t="s">
        <v>174</v>
      </c>
      <c r="I39" s="40" t="str">
        <f>IF(VLOOKUP($B37,'Ficha 2'!$B:$H,7,0)=H39,"ü","")</f>
        <v/>
      </c>
    </row>
    <row r="40" spans="2:9" ht="4.95" customHeight="1" x14ac:dyDescent="0.3"/>
    <row r="41" spans="2:9" ht="18" customHeight="1" outlineLevel="1" x14ac:dyDescent="0.3">
      <c r="B41" s="141" t="s">
        <v>175</v>
      </c>
      <c r="C41" s="141"/>
      <c r="D41" s="141"/>
      <c r="E41" s="141"/>
      <c r="F41" s="141"/>
      <c r="G41" s="141"/>
      <c r="H41" s="141"/>
      <c r="I41" s="141"/>
    </row>
    <row r="42" spans="2:9" ht="168" customHeight="1" outlineLevel="1" x14ac:dyDescent="0.3">
      <c r="B42" s="149" t="s">
        <v>188</v>
      </c>
      <c r="C42" s="150"/>
      <c r="D42" s="150"/>
      <c r="E42" s="150"/>
      <c r="F42" s="150"/>
      <c r="G42" s="150"/>
      <c r="H42" s="150"/>
      <c r="I42" s="150"/>
    </row>
    <row r="43" spans="2:9" ht="4.95" customHeight="1" outlineLevel="1" x14ac:dyDescent="0.3"/>
    <row r="44" spans="2:9" ht="18" customHeight="1" outlineLevel="1" x14ac:dyDescent="0.3">
      <c r="B44" s="141" t="s">
        <v>177</v>
      </c>
      <c r="C44" s="141"/>
      <c r="D44" s="141"/>
      <c r="E44" s="141"/>
      <c r="F44" s="141"/>
      <c r="G44" s="141"/>
      <c r="H44" s="141"/>
      <c r="I44" s="141"/>
    </row>
    <row r="45" spans="2:9" ht="18" customHeight="1" outlineLevel="1" x14ac:dyDescent="0.3">
      <c r="B45" s="138" t="s">
        <v>178</v>
      </c>
      <c r="C45" s="138"/>
      <c r="D45" s="138"/>
      <c r="E45" s="138"/>
      <c r="F45" s="138" t="s">
        <v>179</v>
      </c>
      <c r="G45" s="138"/>
      <c r="H45" s="138"/>
      <c r="I45" s="138"/>
    </row>
    <row r="46" spans="2:9" ht="111" customHeight="1" outlineLevel="1" x14ac:dyDescent="0.3">
      <c r="B46" s="142" t="s">
        <v>189</v>
      </c>
      <c r="C46" s="143"/>
      <c r="D46" s="143"/>
      <c r="E46" s="143"/>
      <c r="F46" s="142" t="s">
        <v>190</v>
      </c>
      <c r="G46" s="143"/>
      <c r="H46" s="143"/>
      <c r="I46" s="143"/>
    </row>
    <row r="47" spans="2:9" ht="4.95" customHeight="1" x14ac:dyDescent="0.3"/>
    <row r="48" spans="2:9" ht="24" customHeight="1" x14ac:dyDescent="0.3">
      <c r="B48" s="65" t="s">
        <v>135</v>
      </c>
      <c r="C48" s="65"/>
      <c r="D48" s="5" t="s">
        <v>169</v>
      </c>
      <c r="E48" s="12">
        <f>VLOOKUP($B48,'Recálculo ponderaciones'!$B:$G,6,0)</f>
        <v>0.1</v>
      </c>
      <c r="F48" s="140" t="s">
        <v>170</v>
      </c>
      <c r="G48" s="140"/>
      <c r="H48" s="139">
        <f>IF(OR('Ficha 2'!$G$65="No evaluado",'Ficha 2'!$G$65="N/A"),'Ficha 2'!$G$65,$E48*'Ficha 2'!$G$65)</f>
        <v>0.1</v>
      </c>
      <c r="I48" s="139"/>
    </row>
    <row r="49" spans="2:9" ht="4.95" customHeight="1" thickBot="1" x14ac:dyDescent="0.35"/>
    <row r="50" spans="2:9" ht="18" customHeight="1" thickBot="1" x14ac:dyDescent="0.35">
      <c r="B50" s="3" t="s">
        <v>171</v>
      </c>
      <c r="C50" s="6" t="str">
        <f>IF(VLOOKUP($B48,'Ficha 2'!$B:$H,7,0)=B50,"ü","")</f>
        <v>ü</v>
      </c>
      <c r="D50" s="3" t="s">
        <v>172</v>
      </c>
      <c r="E50" s="6" t="str">
        <f>IF(VLOOKUP($B48,'Ficha 2'!$B:$H,7,0)=D50,"ü","")</f>
        <v/>
      </c>
      <c r="F50" s="3" t="s">
        <v>173</v>
      </c>
      <c r="G50" s="6" t="str">
        <f>IF(VLOOKUP($B48,'Ficha 2'!$B:$H,7,0)=F50,"ü","")</f>
        <v/>
      </c>
      <c r="H50" s="3" t="s">
        <v>174</v>
      </c>
      <c r="I50" s="6" t="str">
        <f>IF(VLOOKUP($B48,'Ficha 2'!$B:$H,7,0)=H50,"ü","")</f>
        <v/>
      </c>
    </row>
    <row r="51" spans="2:9" ht="4.95" customHeight="1" x14ac:dyDescent="0.3"/>
    <row r="52" spans="2:9" ht="18" customHeight="1" outlineLevel="1" x14ac:dyDescent="0.3">
      <c r="B52" s="141" t="s">
        <v>175</v>
      </c>
      <c r="C52" s="141"/>
      <c r="D52" s="141"/>
      <c r="E52" s="141"/>
      <c r="F52" s="141"/>
      <c r="G52" s="141"/>
      <c r="H52" s="141"/>
      <c r="I52" s="141"/>
    </row>
    <row r="53" spans="2:9" ht="168.75" customHeight="1" outlineLevel="1" x14ac:dyDescent="0.3">
      <c r="B53" s="142" t="s">
        <v>191</v>
      </c>
      <c r="C53" s="143"/>
      <c r="D53" s="143"/>
      <c r="E53" s="143"/>
      <c r="F53" s="143"/>
      <c r="G53" s="143"/>
      <c r="H53" s="143"/>
      <c r="I53" s="143"/>
    </row>
    <row r="54" spans="2:9" ht="4.95" customHeight="1" outlineLevel="1" x14ac:dyDescent="0.3"/>
    <row r="55" spans="2:9" ht="18" customHeight="1" outlineLevel="1" x14ac:dyDescent="0.3">
      <c r="B55" s="141" t="s">
        <v>177</v>
      </c>
      <c r="C55" s="141"/>
      <c r="D55" s="141"/>
      <c r="E55" s="141"/>
      <c r="F55" s="141"/>
      <c r="G55" s="141"/>
      <c r="H55" s="141"/>
      <c r="I55" s="141"/>
    </row>
    <row r="56" spans="2:9" ht="18" customHeight="1" outlineLevel="1" x14ac:dyDescent="0.3">
      <c r="B56" s="138" t="s">
        <v>178</v>
      </c>
      <c r="C56" s="138"/>
      <c r="D56" s="138"/>
      <c r="E56" s="138"/>
      <c r="F56" s="138" t="s">
        <v>179</v>
      </c>
      <c r="G56" s="138"/>
      <c r="H56" s="138"/>
      <c r="I56" s="138"/>
    </row>
    <row r="57" spans="2:9" ht="88.5" customHeight="1" outlineLevel="1" x14ac:dyDescent="0.3">
      <c r="B57" s="142" t="s">
        <v>192</v>
      </c>
      <c r="C57" s="143"/>
      <c r="D57" s="143"/>
      <c r="E57" s="143"/>
      <c r="F57" s="142" t="s">
        <v>193</v>
      </c>
      <c r="G57" s="143"/>
      <c r="H57" s="143"/>
      <c r="I57" s="143"/>
    </row>
    <row r="58" spans="2:9" ht="4.95" customHeight="1" x14ac:dyDescent="0.3"/>
    <row r="59" spans="2:9" ht="24" customHeight="1" x14ac:dyDescent="0.3">
      <c r="B59" s="65" t="s">
        <v>145</v>
      </c>
      <c r="C59" s="65"/>
      <c r="D59" s="5" t="s">
        <v>169</v>
      </c>
      <c r="E59" s="12">
        <f>VLOOKUP($B59,'Recálculo ponderaciones'!$B:$G,6,0)</f>
        <v>0.2</v>
      </c>
      <c r="F59" s="140" t="s">
        <v>170</v>
      </c>
      <c r="G59" s="140"/>
      <c r="H59" s="139">
        <f>IF(OR('Ficha 2'!$G$74="No evaluado",'Ficha 2'!$G$74="N/A"),'Ficha 2'!$G$74,$E59*'Ficha 2'!$G$74)</f>
        <v>0.19</v>
      </c>
      <c r="I59" s="139"/>
    </row>
    <row r="60" spans="2:9" ht="4.95" customHeight="1" thickBot="1" x14ac:dyDescent="0.35"/>
    <row r="61" spans="2:9" ht="18" customHeight="1" thickBot="1" x14ac:dyDescent="0.35">
      <c r="B61" s="3" t="s">
        <v>171</v>
      </c>
      <c r="C61" s="6" t="str">
        <f>IF(VLOOKUP($B59,'Ficha 2'!$B:$H,7,0)=B61,"ü","")</f>
        <v>ü</v>
      </c>
      <c r="D61" s="3" t="s">
        <v>172</v>
      </c>
      <c r="E61" s="6" t="str">
        <f>IF(VLOOKUP($B59,'Ficha 2'!$B:$H,7,0)=D61,"ü","")</f>
        <v/>
      </c>
      <c r="F61" s="3" t="s">
        <v>173</v>
      </c>
      <c r="G61" s="40" t="str">
        <f>IF(VLOOKUP($B59,'Ficha 2'!$B:$H,7,0)=F61,"ü","")</f>
        <v/>
      </c>
      <c r="H61" s="3" t="s">
        <v>174</v>
      </c>
      <c r="I61" s="6" t="str">
        <f>IF(VLOOKUP($B59,'Ficha 2'!$B:$H,7,0)=H61,"ü","")</f>
        <v/>
      </c>
    </row>
    <row r="62" spans="2:9" ht="4.95" customHeight="1" x14ac:dyDescent="0.3"/>
    <row r="63" spans="2:9" ht="18" customHeight="1" outlineLevel="1" x14ac:dyDescent="0.3">
      <c r="B63" s="141" t="s">
        <v>175</v>
      </c>
      <c r="C63" s="141"/>
      <c r="D63" s="141"/>
      <c r="E63" s="141"/>
      <c r="F63" s="141"/>
      <c r="G63" s="141"/>
      <c r="H63" s="141"/>
      <c r="I63" s="141"/>
    </row>
    <row r="64" spans="2:9" ht="78" customHeight="1" outlineLevel="1" x14ac:dyDescent="0.3">
      <c r="B64" s="142" t="s">
        <v>194</v>
      </c>
      <c r="C64" s="143"/>
      <c r="D64" s="143"/>
      <c r="E64" s="143"/>
      <c r="F64" s="143"/>
      <c r="G64" s="143"/>
      <c r="H64" s="143"/>
      <c r="I64" s="143"/>
    </row>
    <row r="65" spans="2:9" ht="4.95" customHeight="1" outlineLevel="1" x14ac:dyDescent="0.3"/>
    <row r="66" spans="2:9" ht="18" customHeight="1" outlineLevel="1" x14ac:dyDescent="0.3">
      <c r="B66" s="141" t="s">
        <v>177</v>
      </c>
      <c r="C66" s="141"/>
      <c r="D66" s="141"/>
      <c r="E66" s="141"/>
      <c r="F66" s="141"/>
      <c r="G66" s="141"/>
      <c r="H66" s="141"/>
      <c r="I66" s="141"/>
    </row>
    <row r="67" spans="2:9" ht="18" customHeight="1" outlineLevel="1" x14ac:dyDescent="0.3">
      <c r="B67" s="138" t="s">
        <v>178</v>
      </c>
      <c r="C67" s="138"/>
      <c r="D67" s="138"/>
      <c r="E67" s="138"/>
      <c r="F67" s="138" t="s">
        <v>179</v>
      </c>
      <c r="G67" s="138"/>
      <c r="H67" s="138"/>
      <c r="I67" s="138"/>
    </row>
    <row r="68" spans="2:9" ht="78" customHeight="1" outlineLevel="1" x14ac:dyDescent="0.3">
      <c r="B68" s="144"/>
      <c r="C68" s="145"/>
      <c r="D68" s="145"/>
      <c r="E68" s="145"/>
      <c r="F68" s="144" t="s">
        <v>195</v>
      </c>
      <c r="G68" s="145"/>
      <c r="H68" s="145"/>
      <c r="I68" s="145"/>
    </row>
    <row r="69" spans="2:9" ht="4.95" customHeight="1" x14ac:dyDescent="0.3"/>
    <row r="70" spans="2:9" ht="24" customHeight="1" x14ac:dyDescent="0.3">
      <c r="B70" s="65" t="s">
        <v>161</v>
      </c>
      <c r="C70" s="65"/>
      <c r="D70" s="5" t="s">
        <v>169</v>
      </c>
      <c r="E70" s="12">
        <f>VLOOKUP($B70,'Recálculo ponderaciones'!$B:$G,6,0)</f>
        <v>0.1</v>
      </c>
      <c r="F70" s="140" t="s">
        <v>170</v>
      </c>
      <c r="G70" s="140"/>
      <c r="H70" s="139">
        <f>IF(OR('Ficha 2'!$G$87="No evaluado",'Ficha 2'!$G$87="N/A"),'Ficha 2'!$G$87,$E70*'Ficha 2'!$G$87)</f>
        <v>0.1</v>
      </c>
      <c r="I70" s="139"/>
    </row>
    <row r="71" spans="2:9" ht="4.95" customHeight="1" thickBot="1" x14ac:dyDescent="0.35"/>
    <row r="72" spans="2:9" ht="18" customHeight="1" thickBot="1" x14ac:dyDescent="0.35">
      <c r="B72" s="3" t="s">
        <v>171</v>
      </c>
      <c r="C72" s="6" t="str">
        <f>IF(VLOOKUP($B70,'Ficha 2'!$B:$H,7,0)=B72,"ü","")</f>
        <v>ü</v>
      </c>
      <c r="D72" s="3" t="s">
        <v>172</v>
      </c>
      <c r="E72" s="6" t="str">
        <f>IF(VLOOKUP($B70,'Ficha 2'!$B:$H,7,0)=D72,"ü","")</f>
        <v/>
      </c>
      <c r="F72" s="3" t="s">
        <v>173</v>
      </c>
      <c r="G72" s="6" t="str">
        <f>IF(VLOOKUP($B70,'Ficha 2'!$B:$H,7,0)=F72,"ü","")</f>
        <v/>
      </c>
      <c r="H72" s="3" t="s">
        <v>174</v>
      </c>
      <c r="I72" s="6" t="str">
        <f>IF(VLOOKUP($B70,'Ficha 2'!$B:$H,7,0)=H72,"ü","")</f>
        <v/>
      </c>
    </row>
    <row r="73" spans="2:9" ht="4.95" customHeight="1" x14ac:dyDescent="0.3"/>
    <row r="74" spans="2:9" ht="18" customHeight="1" outlineLevel="1" x14ac:dyDescent="0.3">
      <c r="B74" s="141" t="s">
        <v>175</v>
      </c>
      <c r="C74" s="141"/>
      <c r="D74" s="141"/>
      <c r="E74" s="141"/>
      <c r="F74" s="141"/>
      <c r="G74" s="141"/>
      <c r="H74" s="141"/>
      <c r="I74" s="141"/>
    </row>
    <row r="75" spans="2:9" ht="90.75" customHeight="1" outlineLevel="1" x14ac:dyDescent="0.3">
      <c r="B75" s="142" t="s">
        <v>196</v>
      </c>
      <c r="C75" s="142"/>
      <c r="D75" s="142"/>
      <c r="E75" s="142"/>
      <c r="F75" s="142"/>
      <c r="G75" s="142"/>
      <c r="H75" s="142"/>
      <c r="I75" s="142"/>
    </row>
    <row r="76" spans="2:9" ht="4.95" customHeight="1" outlineLevel="1" x14ac:dyDescent="0.3"/>
    <row r="77" spans="2:9" ht="18" customHeight="1" outlineLevel="1" x14ac:dyDescent="0.3">
      <c r="B77" s="141" t="s">
        <v>177</v>
      </c>
      <c r="C77" s="141"/>
      <c r="D77" s="141"/>
      <c r="E77" s="141"/>
      <c r="F77" s="141"/>
      <c r="G77" s="141"/>
      <c r="H77" s="141"/>
      <c r="I77" s="141"/>
    </row>
    <row r="78" spans="2:9" ht="18" customHeight="1" outlineLevel="1" x14ac:dyDescent="0.3">
      <c r="B78" s="138" t="s">
        <v>178</v>
      </c>
      <c r="C78" s="138"/>
      <c r="D78" s="138"/>
      <c r="E78" s="138"/>
      <c r="F78" s="138" t="s">
        <v>179</v>
      </c>
      <c r="G78" s="138"/>
      <c r="H78" s="138"/>
      <c r="I78" s="138"/>
    </row>
    <row r="79" spans="2:9" ht="78" customHeight="1" outlineLevel="1" x14ac:dyDescent="0.3">
      <c r="B79" s="150"/>
      <c r="C79" s="150"/>
      <c r="D79" s="150"/>
      <c r="E79" s="150"/>
      <c r="F79" s="142" t="s">
        <v>197</v>
      </c>
      <c r="G79" s="142"/>
      <c r="H79" s="142"/>
      <c r="I79" s="142"/>
    </row>
    <row r="80" spans="2:9" ht="4.95" customHeight="1" x14ac:dyDescent="0.3"/>
    <row r="81" spans="2:9" ht="24" customHeight="1" x14ac:dyDescent="0.3">
      <c r="B81" s="151" t="s">
        <v>198</v>
      </c>
      <c r="C81" s="151"/>
      <c r="D81" s="139">
        <f>SUM(H4,H15,H26,H37,H48,H59,H70)</f>
        <v>0.92125000000000001</v>
      </c>
      <c r="E81" s="139"/>
      <c r="F81" s="65" t="str">
        <f>IF($D$81&gt;=0.9,"Consistente",IF($D$81&gt;=0.6,"Consistente con observaciones","Inconsistente"))</f>
        <v>Consistente</v>
      </c>
      <c r="G81" s="65"/>
      <c r="H81" s="65"/>
      <c r="I81" s="65"/>
    </row>
    <row r="82" spans="2:9" ht="18" customHeight="1" x14ac:dyDescent="0.3"/>
  </sheetData>
  <mergeCells count="74">
    <mergeCell ref="B81:C81"/>
    <mergeCell ref="D81:E81"/>
    <mergeCell ref="F81:I81"/>
    <mergeCell ref="H37:I37"/>
    <mergeCell ref="H48:I48"/>
    <mergeCell ref="H59:I59"/>
    <mergeCell ref="H70:I70"/>
    <mergeCell ref="B74:I74"/>
    <mergeCell ref="B75:I75"/>
    <mergeCell ref="B77:I77"/>
    <mergeCell ref="B78:E78"/>
    <mergeCell ref="F78:I78"/>
    <mergeCell ref="B79:E79"/>
    <mergeCell ref="F79:I79"/>
    <mergeCell ref="B57:E57"/>
    <mergeCell ref="F70:G70"/>
    <mergeCell ref="B24:E24"/>
    <mergeCell ref="F56:I56"/>
    <mergeCell ref="F57:I57"/>
    <mergeCell ref="B41:I41"/>
    <mergeCell ref="B42:I42"/>
    <mergeCell ref="B44:I44"/>
    <mergeCell ref="B45:E45"/>
    <mergeCell ref="F45:I45"/>
    <mergeCell ref="B46:E46"/>
    <mergeCell ref="F46:I46"/>
    <mergeCell ref="B56:E56"/>
    <mergeCell ref="F34:I34"/>
    <mergeCell ref="H26:I26"/>
    <mergeCell ref="B26:C26"/>
    <mergeCell ref="F59:G59"/>
    <mergeCell ref="B15:C15"/>
    <mergeCell ref="B12:E12"/>
    <mergeCell ref="F26:G26"/>
    <mergeCell ref="F37:G37"/>
    <mergeCell ref="F48:G48"/>
    <mergeCell ref="B30:I30"/>
    <mergeCell ref="B31:I31"/>
    <mergeCell ref="B35:E35"/>
    <mergeCell ref="F35:I35"/>
    <mergeCell ref="B19:I19"/>
    <mergeCell ref="B20:I20"/>
    <mergeCell ref="B22:I22"/>
    <mergeCell ref="F23:I23"/>
    <mergeCell ref="F24:I24"/>
    <mergeCell ref="B34:E34"/>
    <mergeCell ref="B2:I2"/>
    <mergeCell ref="B33:I33"/>
    <mergeCell ref="B59:C59"/>
    <mergeCell ref="B70:C70"/>
    <mergeCell ref="B37:C37"/>
    <mergeCell ref="B48:C48"/>
    <mergeCell ref="B63:I63"/>
    <mergeCell ref="B64:I64"/>
    <mergeCell ref="B66:I66"/>
    <mergeCell ref="B67:E67"/>
    <mergeCell ref="F67:I67"/>
    <mergeCell ref="B68:E68"/>
    <mergeCell ref="F68:I68"/>
    <mergeCell ref="B52:I52"/>
    <mergeCell ref="B53:I53"/>
    <mergeCell ref="B55:I55"/>
    <mergeCell ref="B23:E23"/>
    <mergeCell ref="H4:I4"/>
    <mergeCell ref="F4:G4"/>
    <mergeCell ref="B4:C4"/>
    <mergeCell ref="F15:G15"/>
    <mergeCell ref="H15:I15"/>
    <mergeCell ref="B8:I8"/>
    <mergeCell ref="B11:I11"/>
    <mergeCell ref="F12:I12"/>
    <mergeCell ref="B9:I9"/>
    <mergeCell ref="F13:I13"/>
    <mergeCell ref="B13:E13"/>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DDF470-7612-40C6-9745-F76E2579F392}">
  <dimension ref="A1:H10"/>
  <sheetViews>
    <sheetView showGridLines="0" tabSelected="1" zoomScaleNormal="100" workbookViewId="0">
      <selection activeCell="B10" sqref="B10"/>
    </sheetView>
  </sheetViews>
  <sheetFormatPr baseColWidth="10" defaultColWidth="0" defaultRowHeight="0" customHeight="1" zeroHeight="1" x14ac:dyDescent="0.3"/>
  <cols>
    <col min="1" max="1" width="3.33203125" style="1" customWidth="1"/>
    <col min="2" max="2" width="17.6640625" style="1" customWidth="1"/>
    <col min="3" max="3" width="12.5546875" style="1" customWidth="1"/>
    <col min="4" max="4" width="17.6640625" style="1" customWidth="1"/>
    <col min="5" max="5" width="12.5546875" style="1" customWidth="1"/>
    <col min="6" max="6" width="17.6640625" style="1" customWidth="1"/>
    <col min="7" max="7" width="12.5546875" style="1" customWidth="1"/>
    <col min="8" max="8" width="3.33203125" style="1" customWidth="1"/>
    <col min="9" max="16384" width="11.5546875" style="1" hidden="1"/>
  </cols>
  <sheetData>
    <row r="1" spans="2:7" ht="4.95" customHeight="1" x14ac:dyDescent="0.3"/>
    <row r="2" spans="2:7" ht="33" customHeight="1" x14ac:dyDescent="0.3">
      <c r="B2" s="64" t="s">
        <v>199</v>
      </c>
      <c r="C2" s="64"/>
      <c r="D2" s="64"/>
      <c r="E2" s="64"/>
      <c r="F2" s="64"/>
      <c r="G2" s="64"/>
    </row>
    <row r="3" spans="2:7" ht="4.95" customHeight="1" x14ac:dyDescent="0.3"/>
    <row r="4" spans="2:7" ht="24" customHeight="1" x14ac:dyDescent="0.3">
      <c r="B4" s="65" t="s">
        <v>200</v>
      </c>
      <c r="C4" s="65"/>
      <c r="D4" s="140" t="s">
        <v>170</v>
      </c>
      <c r="E4" s="140"/>
      <c r="F4" s="139">
        <f>+'Ficha 3'!$D$81</f>
        <v>0.92125000000000001</v>
      </c>
      <c r="G4" s="139"/>
    </row>
    <row r="5" spans="2:7" ht="4.95" customHeight="1" thickBot="1" x14ac:dyDescent="0.35"/>
    <row r="6" spans="2:7" ht="24" customHeight="1" thickBot="1" x14ac:dyDescent="0.35">
      <c r="B6" s="7" t="s">
        <v>201</v>
      </c>
      <c r="C6" s="6" t="str">
        <f>IF('Ficha 3'!$F$81=B6,"ü","")</f>
        <v>ü</v>
      </c>
      <c r="D6" s="7" t="s">
        <v>202</v>
      </c>
      <c r="E6" s="6" t="str">
        <f>IF('Ficha 3'!$F$81=D6,"ü","")</f>
        <v/>
      </c>
      <c r="F6" s="7" t="s">
        <v>203</v>
      </c>
      <c r="G6" s="6" t="str">
        <f>IF('Ficha 3'!$F$81=F6,"ü","")</f>
        <v/>
      </c>
    </row>
    <row r="7" spans="2:7" ht="4.95" customHeight="1" x14ac:dyDescent="0.3"/>
    <row r="8" spans="2:7" ht="18" customHeight="1" x14ac:dyDescent="0.3">
      <c r="B8" s="141" t="s">
        <v>204</v>
      </c>
      <c r="C8" s="141"/>
      <c r="D8" s="141"/>
      <c r="E8" s="141"/>
      <c r="F8" s="141"/>
      <c r="G8" s="141"/>
    </row>
    <row r="9" spans="2:7" ht="349.5" customHeight="1" x14ac:dyDescent="0.3">
      <c r="B9" s="149" t="s">
        <v>205</v>
      </c>
      <c r="C9" s="150"/>
      <c r="D9" s="150"/>
      <c r="E9" s="150"/>
      <c r="F9" s="150"/>
      <c r="G9" s="150"/>
    </row>
    <row r="10" spans="2:7" ht="14.4" x14ac:dyDescent="0.3"/>
  </sheetData>
  <mergeCells count="6">
    <mergeCell ref="B9:G9"/>
    <mergeCell ref="B2:G2"/>
    <mergeCell ref="B4:C4"/>
    <mergeCell ref="D4:E4"/>
    <mergeCell ref="F4:G4"/>
    <mergeCell ref="B8:G8"/>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E75C9-6E76-446B-A32A-D1F5D193AA15}">
  <dimension ref="A1:U125"/>
  <sheetViews>
    <sheetView showGridLines="0" topLeftCell="C1" zoomScale="85" zoomScaleNormal="85" workbookViewId="0">
      <selection activeCell="B21" sqref="B1:Q21"/>
    </sheetView>
  </sheetViews>
  <sheetFormatPr baseColWidth="10" defaultColWidth="0" defaultRowHeight="0" customHeight="1" zeroHeight="1" x14ac:dyDescent="0.3"/>
  <cols>
    <col min="1" max="1" width="3.33203125" style="1" customWidth="1"/>
    <col min="2" max="2" width="14.33203125" style="1" customWidth="1"/>
    <col min="3" max="3" width="34.6640625" style="1" bestFit="1" customWidth="1"/>
    <col min="4" max="4" width="30.109375" style="1" bestFit="1" customWidth="1"/>
    <col min="5" max="5" width="15.109375" style="1" bestFit="1" customWidth="1"/>
    <col min="6" max="6" width="12.88671875" style="1" bestFit="1" customWidth="1"/>
    <col min="7" max="7" width="16.33203125" style="1" bestFit="1" customWidth="1"/>
    <col min="8" max="8" width="14.88671875" style="1" bestFit="1" customWidth="1"/>
    <col min="9" max="9" width="14.5546875" style="1" bestFit="1" customWidth="1"/>
    <col min="10" max="10" width="19.6640625" style="1" bestFit="1" customWidth="1"/>
    <col min="11" max="11" width="15" style="1" bestFit="1" customWidth="1"/>
    <col min="12" max="12" width="17.44140625" style="1" bestFit="1" customWidth="1"/>
    <col min="13" max="13" width="18.44140625" style="1" bestFit="1" customWidth="1"/>
    <col min="14" max="14" width="18.44140625" style="1" customWidth="1"/>
    <col min="15" max="15" width="12.109375" style="1" bestFit="1" customWidth="1"/>
    <col min="16" max="16" width="19.6640625" style="1" bestFit="1" customWidth="1"/>
    <col min="17" max="17" width="17.33203125" style="1" bestFit="1" customWidth="1"/>
    <col min="18" max="18" width="3.33203125" style="1" customWidth="1"/>
    <col min="19" max="19" width="11.5546875" style="1" hidden="1" customWidth="1"/>
    <col min="20" max="21" width="0" style="1" hidden="1" customWidth="1"/>
    <col min="22" max="16384" width="11.5546875" style="1" hidden="1"/>
  </cols>
  <sheetData>
    <row r="1" spans="2:17" ht="4.95" customHeight="1" x14ac:dyDescent="0.3"/>
    <row r="2" spans="2:17" ht="33" customHeight="1" x14ac:dyDescent="0.3">
      <c r="B2" s="64" t="s">
        <v>206</v>
      </c>
      <c r="C2" s="64"/>
      <c r="D2" s="64"/>
      <c r="E2" s="64"/>
      <c r="F2" s="64"/>
      <c r="G2" s="64"/>
      <c r="H2" s="64"/>
      <c r="I2" s="64"/>
      <c r="J2" s="64"/>
      <c r="K2" s="64"/>
      <c r="L2" s="64"/>
      <c r="M2" s="64"/>
      <c r="N2" s="64"/>
      <c r="O2" s="64"/>
      <c r="P2" s="64"/>
      <c r="Q2" s="64"/>
    </row>
    <row r="3" spans="2:17" ht="4.95" customHeight="1" x14ac:dyDescent="0.3"/>
    <row r="4" spans="2:17" ht="24" customHeight="1" x14ac:dyDescent="0.3">
      <c r="B4" s="65" t="s">
        <v>1</v>
      </c>
      <c r="C4" s="65"/>
      <c r="D4" s="65"/>
      <c r="E4" s="65"/>
      <c r="F4" s="65"/>
      <c r="G4" s="65"/>
      <c r="H4" s="65"/>
      <c r="I4" s="65"/>
      <c r="J4" s="65"/>
      <c r="K4" s="65"/>
      <c r="L4" s="65"/>
      <c r="M4" s="65"/>
      <c r="N4" s="65"/>
      <c r="O4" s="65"/>
      <c r="P4" s="65"/>
      <c r="Q4" s="65"/>
    </row>
    <row r="5" spans="2:17" ht="4.95" customHeight="1" x14ac:dyDescent="0.3"/>
    <row r="6" spans="2:17" ht="18" customHeight="1" x14ac:dyDescent="0.3">
      <c r="B6" s="59" t="s">
        <v>2</v>
      </c>
      <c r="C6" s="59"/>
      <c r="D6" s="66" t="s">
        <v>207</v>
      </c>
      <c r="E6" s="66"/>
      <c r="F6" s="66"/>
      <c r="G6" s="66"/>
      <c r="H6" s="66"/>
      <c r="I6" s="66"/>
      <c r="J6" s="66"/>
      <c r="K6" s="66"/>
      <c r="L6" s="66"/>
      <c r="M6" s="66"/>
      <c r="N6" s="66"/>
      <c r="O6" s="66"/>
      <c r="P6" s="66"/>
      <c r="Q6" s="66"/>
    </row>
    <row r="7" spans="2:17" ht="18" customHeight="1" x14ac:dyDescent="0.3">
      <c r="B7" s="59" t="s">
        <v>208</v>
      </c>
      <c r="C7" s="59"/>
      <c r="D7" s="66" t="s">
        <v>209</v>
      </c>
      <c r="E7" s="66"/>
      <c r="F7" s="66"/>
      <c r="G7" s="66"/>
      <c r="H7" s="66"/>
      <c r="I7" s="66"/>
      <c r="J7" s="66"/>
      <c r="K7" s="66"/>
      <c r="L7" s="66"/>
      <c r="M7" s="66"/>
      <c r="N7" s="66"/>
      <c r="O7" s="66"/>
      <c r="P7" s="66"/>
      <c r="Q7" s="66"/>
    </row>
    <row r="8" spans="2:17" ht="18" customHeight="1" x14ac:dyDescent="0.3">
      <c r="B8" s="59" t="s">
        <v>4</v>
      </c>
      <c r="C8" s="59"/>
      <c r="D8" s="66" t="s">
        <v>210</v>
      </c>
      <c r="E8" s="66"/>
      <c r="F8" s="66"/>
      <c r="G8" s="66"/>
      <c r="H8" s="66"/>
      <c r="I8" s="66"/>
      <c r="J8" s="66"/>
      <c r="K8" s="66"/>
      <c r="L8" s="66"/>
      <c r="M8" s="66"/>
      <c r="N8" s="66"/>
      <c r="O8" s="66"/>
      <c r="P8" s="66"/>
      <c r="Q8" s="66"/>
    </row>
    <row r="9" spans="2:17" ht="18" customHeight="1" x14ac:dyDescent="0.3">
      <c r="B9" s="59" t="s">
        <v>211</v>
      </c>
      <c r="C9" s="59"/>
      <c r="D9" s="66" t="s">
        <v>212</v>
      </c>
      <c r="E9" s="66"/>
      <c r="F9" s="66"/>
      <c r="G9" s="66"/>
      <c r="H9" s="66"/>
      <c r="I9" s="66"/>
      <c r="J9" s="59" t="s">
        <v>213</v>
      </c>
      <c r="K9" s="59"/>
      <c r="L9" s="66">
        <v>2026</v>
      </c>
      <c r="M9" s="66"/>
      <c r="N9" s="66"/>
      <c r="O9" s="66"/>
      <c r="P9" s="66"/>
      <c r="Q9" s="66"/>
    </row>
    <row r="10" spans="2:17" ht="4.95" customHeight="1" x14ac:dyDescent="0.3"/>
    <row r="11" spans="2:17" s="9" customFormat="1" ht="42" customHeight="1" x14ac:dyDescent="0.3">
      <c r="B11" s="8" t="s">
        <v>214</v>
      </c>
      <c r="C11" s="8" t="s">
        <v>215</v>
      </c>
      <c r="D11" s="8" t="s">
        <v>216</v>
      </c>
      <c r="E11" s="8" t="s">
        <v>217</v>
      </c>
      <c r="F11" s="8" t="s">
        <v>218</v>
      </c>
      <c r="G11" s="8" t="s">
        <v>219</v>
      </c>
      <c r="H11" s="8" t="s">
        <v>220</v>
      </c>
      <c r="I11" s="8" t="s">
        <v>221</v>
      </c>
      <c r="J11" s="8" t="s">
        <v>222</v>
      </c>
      <c r="K11" s="8" t="s">
        <v>223</v>
      </c>
      <c r="L11" s="8" t="s">
        <v>224</v>
      </c>
      <c r="M11" s="8" t="s">
        <v>225</v>
      </c>
      <c r="N11" s="8" t="s">
        <v>226</v>
      </c>
      <c r="O11" s="8" t="s">
        <v>227</v>
      </c>
      <c r="P11" s="8" t="s">
        <v>228</v>
      </c>
      <c r="Q11" s="8" t="s">
        <v>229</v>
      </c>
    </row>
    <row r="12" spans="2:17" ht="4.95" customHeight="1" x14ac:dyDescent="0.3"/>
    <row r="13" spans="2:17" s="9" customFormat="1" ht="135.75" customHeight="1" x14ac:dyDescent="0.3">
      <c r="B13" s="10" t="s">
        <v>230</v>
      </c>
      <c r="C13" s="10" t="s">
        <v>231</v>
      </c>
      <c r="D13" s="10" t="s">
        <v>232</v>
      </c>
      <c r="E13" s="10" t="s">
        <v>233</v>
      </c>
      <c r="F13" s="10" t="s">
        <v>233</v>
      </c>
      <c r="G13" s="10" t="s">
        <v>233</v>
      </c>
      <c r="H13" s="10" t="s">
        <v>233</v>
      </c>
      <c r="I13" s="10" t="s">
        <v>233</v>
      </c>
      <c r="J13" s="10" t="s">
        <v>233</v>
      </c>
      <c r="K13" s="10" t="s">
        <v>233</v>
      </c>
      <c r="L13" s="10" t="s">
        <v>233</v>
      </c>
      <c r="M13" s="10" t="s">
        <v>233</v>
      </c>
      <c r="N13" s="10" t="s">
        <v>233</v>
      </c>
      <c r="O13" s="10" t="s">
        <v>233</v>
      </c>
      <c r="P13" s="10" t="s">
        <v>233</v>
      </c>
      <c r="Q13" s="10" t="s">
        <v>234</v>
      </c>
    </row>
    <row r="14" spans="2:17" s="9" customFormat="1" ht="135.75" customHeight="1" x14ac:dyDescent="0.3">
      <c r="B14" s="10" t="s">
        <v>230</v>
      </c>
      <c r="C14" s="10" t="s">
        <v>235</v>
      </c>
      <c r="D14" s="10" t="s">
        <v>236</v>
      </c>
      <c r="E14" s="10" t="s">
        <v>233</v>
      </c>
      <c r="F14" s="10" t="s">
        <v>233</v>
      </c>
      <c r="G14" s="10" t="s">
        <v>233</v>
      </c>
      <c r="H14" s="10" t="s">
        <v>233</v>
      </c>
      <c r="I14" s="10" t="s">
        <v>233</v>
      </c>
      <c r="J14" s="10" t="s">
        <v>233</v>
      </c>
      <c r="K14" s="10" t="s">
        <v>233</v>
      </c>
      <c r="L14" s="10" t="s">
        <v>233</v>
      </c>
      <c r="M14" s="10" t="s">
        <v>233</v>
      </c>
      <c r="N14" s="10" t="s">
        <v>233</v>
      </c>
      <c r="O14" s="10" t="s">
        <v>233</v>
      </c>
      <c r="P14" s="10" t="s">
        <v>233</v>
      </c>
      <c r="Q14" s="10" t="s">
        <v>234</v>
      </c>
    </row>
    <row r="15" spans="2:17" s="9" customFormat="1" ht="135.75" customHeight="1" x14ac:dyDescent="0.3">
      <c r="B15" s="10" t="s">
        <v>237</v>
      </c>
      <c r="C15" s="10" t="s">
        <v>238</v>
      </c>
      <c r="D15" s="10" t="s">
        <v>239</v>
      </c>
      <c r="E15" s="10" t="s">
        <v>233</v>
      </c>
      <c r="F15" s="10" t="s">
        <v>233</v>
      </c>
      <c r="G15" s="10" t="s">
        <v>233</v>
      </c>
      <c r="H15" s="10" t="s">
        <v>233</v>
      </c>
      <c r="I15" s="10" t="s">
        <v>233</v>
      </c>
      <c r="J15" s="10" t="s">
        <v>233</v>
      </c>
      <c r="K15" s="10" t="s">
        <v>233</v>
      </c>
      <c r="L15" s="10" t="s">
        <v>233</v>
      </c>
      <c r="M15" s="10" t="s">
        <v>233</v>
      </c>
      <c r="N15" s="10" t="s">
        <v>233</v>
      </c>
      <c r="O15" s="10" t="s">
        <v>233</v>
      </c>
      <c r="P15" s="10" t="s">
        <v>233</v>
      </c>
      <c r="Q15" s="10" t="s">
        <v>234</v>
      </c>
    </row>
    <row r="16" spans="2:17" s="9" customFormat="1" ht="135.75" customHeight="1" x14ac:dyDescent="0.3">
      <c r="B16" s="10" t="s">
        <v>237</v>
      </c>
      <c r="C16" s="23" t="s">
        <v>240</v>
      </c>
      <c r="D16" s="23" t="s">
        <v>239</v>
      </c>
      <c r="E16" s="10" t="s">
        <v>233</v>
      </c>
      <c r="F16" s="10" t="s">
        <v>233</v>
      </c>
      <c r="G16" s="10" t="s">
        <v>233</v>
      </c>
      <c r="H16" s="10" t="s">
        <v>233</v>
      </c>
      <c r="I16" s="10" t="s">
        <v>233</v>
      </c>
      <c r="J16" s="10" t="s">
        <v>233</v>
      </c>
      <c r="K16" s="10" t="s">
        <v>233</v>
      </c>
      <c r="L16" s="10" t="s">
        <v>233</v>
      </c>
      <c r="M16" s="10" t="s">
        <v>233</v>
      </c>
      <c r="N16" s="10" t="s">
        <v>233</v>
      </c>
      <c r="O16" s="10" t="s">
        <v>233</v>
      </c>
      <c r="P16" s="10" t="s">
        <v>233</v>
      </c>
      <c r="Q16" s="10" t="s">
        <v>234</v>
      </c>
    </row>
    <row r="17" spans="2:17" s="9" customFormat="1" ht="135.75" customHeight="1" x14ac:dyDescent="0.3">
      <c r="B17" s="10" t="s">
        <v>237</v>
      </c>
      <c r="C17" s="23" t="s">
        <v>241</v>
      </c>
      <c r="D17" s="10" t="s">
        <v>242</v>
      </c>
      <c r="E17" s="10" t="s">
        <v>233</v>
      </c>
      <c r="F17" s="10" t="s">
        <v>233</v>
      </c>
      <c r="G17" s="10" t="s">
        <v>233</v>
      </c>
      <c r="H17" s="10" t="s">
        <v>233</v>
      </c>
      <c r="I17" s="10" t="s">
        <v>233</v>
      </c>
      <c r="J17" s="10" t="s">
        <v>233</v>
      </c>
      <c r="K17" s="10" t="s">
        <v>233</v>
      </c>
      <c r="L17" s="10" t="s">
        <v>233</v>
      </c>
      <c r="M17" s="10" t="s">
        <v>233</v>
      </c>
      <c r="N17" s="10" t="s">
        <v>233</v>
      </c>
      <c r="O17" s="10" t="s">
        <v>233</v>
      </c>
      <c r="P17" s="10" t="s">
        <v>233</v>
      </c>
      <c r="Q17" s="10" t="s">
        <v>234</v>
      </c>
    </row>
    <row r="18" spans="2:17" s="9" customFormat="1" ht="135.75" customHeight="1" x14ac:dyDescent="0.3">
      <c r="B18" s="10" t="s">
        <v>237</v>
      </c>
      <c r="C18" s="23" t="s">
        <v>243</v>
      </c>
      <c r="D18" s="10" t="s">
        <v>244</v>
      </c>
      <c r="E18" s="10" t="s">
        <v>233</v>
      </c>
      <c r="F18" s="10" t="s">
        <v>233</v>
      </c>
      <c r="G18" s="10" t="s">
        <v>233</v>
      </c>
      <c r="H18" s="10" t="s">
        <v>233</v>
      </c>
      <c r="I18" s="10" t="s">
        <v>233</v>
      </c>
      <c r="J18" s="10" t="s">
        <v>233</v>
      </c>
      <c r="K18" s="10" t="s">
        <v>233</v>
      </c>
      <c r="L18" s="10" t="s">
        <v>233</v>
      </c>
      <c r="M18" s="10" t="s">
        <v>233</v>
      </c>
      <c r="N18" s="10" t="s">
        <v>233</v>
      </c>
      <c r="O18" s="10" t="s">
        <v>233</v>
      </c>
      <c r="P18" s="10" t="s">
        <v>233</v>
      </c>
      <c r="Q18" s="10" t="s">
        <v>234</v>
      </c>
    </row>
    <row r="19" spans="2:17" s="9" customFormat="1" ht="135.75" customHeight="1" x14ac:dyDescent="0.3">
      <c r="B19" s="10" t="s">
        <v>245</v>
      </c>
      <c r="C19" s="53" t="s">
        <v>246</v>
      </c>
      <c r="D19" s="31" t="s">
        <v>247</v>
      </c>
      <c r="E19" s="10" t="s">
        <v>233</v>
      </c>
      <c r="F19" s="10" t="s">
        <v>233</v>
      </c>
      <c r="G19" s="10" t="s">
        <v>233</v>
      </c>
      <c r="H19" s="10" t="s">
        <v>233</v>
      </c>
      <c r="I19" s="10" t="s">
        <v>233</v>
      </c>
      <c r="J19" s="10" t="s">
        <v>233</v>
      </c>
      <c r="K19" s="10" t="s">
        <v>233</v>
      </c>
      <c r="L19" s="10" t="s">
        <v>233</v>
      </c>
      <c r="M19" s="10" t="s">
        <v>233</v>
      </c>
      <c r="N19" s="10" t="s">
        <v>233</v>
      </c>
      <c r="O19" s="10" t="s">
        <v>233</v>
      </c>
      <c r="P19" s="10" t="s">
        <v>233</v>
      </c>
      <c r="Q19" s="10" t="s">
        <v>248</v>
      </c>
    </row>
    <row r="20" spans="2:17" s="9" customFormat="1" ht="135.75" customHeight="1" x14ac:dyDescent="0.3">
      <c r="B20" s="10" t="s">
        <v>245</v>
      </c>
      <c r="C20" s="23" t="s">
        <v>249</v>
      </c>
      <c r="D20" s="31" t="s">
        <v>250</v>
      </c>
      <c r="E20" s="10" t="s">
        <v>233</v>
      </c>
      <c r="F20" s="10" t="s">
        <v>233</v>
      </c>
      <c r="G20" s="10" t="s">
        <v>233</v>
      </c>
      <c r="H20" s="10" t="s">
        <v>233</v>
      </c>
      <c r="I20" s="10" t="s">
        <v>233</v>
      </c>
      <c r="J20" s="10" t="s">
        <v>233</v>
      </c>
      <c r="K20" s="10" t="s">
        <v>233</v>
      </c>
      <c r="L20" s="10" t="s">
        <v>233</v>
      </c>
      <c r="M20" s="10" t="s">
        <v>233</v>
      </c>
      <c r="N20" s="10" t="s">
        <v>233</v>
      </c>
      <c r="O20" s="10" t="s">
        <v>233</v>
      </c>
      <c r="P20" s="10" t="s">
        <v>233</v>
      </c>
      <c r="Q20" s="10" t="s">
        <v>248</v>
      </c>
    </row>
    <row r="21" spans="2:17" s="9" customFormat="1" ht="135.75" customHeight="1" x14ac:dyDescent="0.3">
      <c r="B21" s="31" t="s">
        <v>245</v>
      </c>
      <c r="C21" s="53" t="s">
        <v>251</v>
      </c>
      <c r="D21" s="31" t="s">
        <v>252</v>
      </c>
      <c r="E21" s="10" t="s">
        <v>233</v>
      </c>
      <c r="F21" s="10" t="s">
        <v>233</v>
      </c>
      <c r="G21" s="10" t="s">
        <v>233</v>
      </c>
      <c r="H21" s="10" t="s">
        <v>233</v>
      </c>
      <c r="I21" s="10" t="s">
        <v>233</v>
      </c>
      <c r="J21" s="10" t="s">
        <v>233</v>
      </c>
      <c r="K21" s="10" t="s">
        <v>233</v>
      </c>
      <c r="L21" s="10" t="s">
        <v>233</v>
      </c>
      <c r="M21" s="10" t="s">
        <v>233</v>
      </c>
      <c r="N21" s="10" t="s">
        <v>233</v>
      </c>
      <c r="O21" s="10" t="s">
        <v>253</v>
      </c>
      <c r="P21" s="10" t="s">
        <v>233</v>
      </c>
      <c r="Q21" s="10" t="s">
        <v>248</v>
      </c>
    </row>
    <row r="22" spans="2:17" ht="4.95" customHeight="1" x14ac:dyDescent="0.3"/>
    <row r="23" spans="2:17" ht="18" customHeight="1" x14ac:dyDescent="0.3"/>
    <row r="24" spans="2:17" ht="18" customHeight="1" x14ac:dyDescent="0.3">
      <c r="B24" s="152" t="s">
        <v>254</v>
      </c>
      <c r="C24" s="152"/>
      <c r="D24" s="152"/>
      <c r="E24" s="152"/>
      <c r="F24" s="152"/>
      <c r="G24" s="152"/>
      <c r="H24" s="152"/>
      <c r="I24" s="152"/>
      <c r="J24" s="152"/>
      <c r="K24" s="152"/>
      <c r="L24" s="152"/>
      <c r="M24" s="152"/>
      <c r="N24" s="152"/>
      <c r="O24" s="152"/>
      <c r="P24" s="152"/>
      <c r="Q24" s="152"/>
    </row>
    <row r="25" spans="2:17" ht="18" customHeight="1" x14ac:dyDescent="0.3">
      <c r="B25" s="153" t="s">
        <v>255</v>
      </c>
      <c r="C25" s="153"/>
      <c r="D25" s="153"/>
      <c r="E25" s="153"/>
      <c r="F25" s="153"/>
      <c r="G25" s="153"/>
      <c r="H25" s="153"/>
      <c r="I25" s="153"/>
      <c r="J25" s="153"/>
      <c r="K25" s="153"/>
      <c r="L25" s="153"/>
      <c r="M25" s="153"/>
      <c r="N25" s="153"/>
      <c r="O25" s="153"/>
      <c r="P25" s="153"/>
      <c r="Q25" s="153"/>
    </row>
    <row r="26" spans="2:17" ht="18" customHeight="1" x14ac:dyDescent="0.3">
      <c r="B26" s="153" t="s">
        <v>256</v>
      </c>
      <c r="C26" s="153"/>
      <c r="D26" s="153"/>
      <c r="E26" s="153"/>
      <c r="F26" s="153"/>
      <c r="G26" s="153"/>
      <c r="H26" s="153"/>
      <c r="I26" s="153"/>
      <c r="J26" s="153"/>
      <c r="K26" s="153"/>
      <c r="L26" s="153"/>
      <c r="M26" s="153"/>
      <c r="N26" s="153"/>
      <c r="O26" s="153"/>
      <c r="P26" s="153"/>
      <c r="Q26" s="153"/>
    </row>
    <row r="27" spans="2:17" ht="18" customHeight="1" x14ac:dyDescent="0.3">
      <c r="B27" s="153" t="s">
        <v>257</v>
      </c>
      <c r="C27" s="153"/>
      <c r="D27" s="153"/>
      <c r="E27" s="153"/>
      <c r="F27" s="153"/>
      <c r="G27" s="153"/>
      <c r="H27" s="153"/>
      <c r="I27" s="153"/>
      <c r="J27" s="153"/>
      <c r="K27" s="153"/>
      <c r="L27" s="153"/>
      <c r="M27" s="153"/>
      <c r="N27" s="153"/>
      <c r="O27" s="153"/>
      <c r="P27" s="153"/>
      <c r="Q27" s="153"/>
    </row>
    <row r="28" spans="2:17" ht="18" customHeight="1" x14ac:dyDescent="0.3">
      <c r="B28" s="153" t="s">
        <v>258</v>
      </c>
      <c r="C28" s="153"/>
      <c r="D28" s="153"/>
      <c r="E28" s="153"/>
      <c r="F28" s="153"/>
      <c r="G28" s="153"/>
      <c r="H28" s="153"/>
      <c r="I28" s="153"/>
      <c r="J28" s="153"/>
      <c r="K28" s="153"/>
      <c r="L28" s="153"/>
      <c r="M28" s="153"/>
      <c r="N28" s="153"/>
      <c r="O28" s="153"/>
      <c r="P28" s="153"/>
      <c r="Q28" s="153"/>
    </row>
    <row r="29" spans="2:17" ht="18" customHeight="1" x14ac:dyDescent="0.3">
      <c r="B29" s="153" t="s">
        <v>259</v>
      </c>
      <c r="C29" s="153"/>
      <c r="D29" s="153"/>
      <c r="E29" s="153"/>
      <c r="F29" s="153"/>
      <c r="G29" s="153"/>
      <c r="H29" s="153"/>
      <c r="I29" s="153"/>
      <c r="J29" s="153"/>
      <c r="K29" s="153"/>
      <c r="L29" s="153"/>
      <c r="M29" s="153"/>
      <c r="N29" s="153"/>
      <c r="O29" s="153"/>
      <c r="P29" s="153"/>
      <c r="Q29" s="153"/>
    </row>
    <row r="30" spans="2:17" ht="18" customHeight="1" x14ac:dyDescent="0.3">
      <c r="B30" s="153" t="s">
        <v>260</v>
      </c>
      <c r="C30" s="153"/>
      <c r="D30" s="153"/>
      <c r="E30" s="153"/>
      <c r="F30" s="153"/>
      <c r="G30" s="153"/>
      <c r="H30" s="153"/>
      <c r="I30" s="153"/>
      <c r="J30" s="153"/>
      <c r="K30" s="153"/>
      <c r="L30" s="153"/>
      <c r="M30" s="153"/>
      <c r="N30" s="153"/>
      <c r="O30" s="153"/>
      <c r="P30" s="153"/>
      <c r="Q30" s="153"/>
    </row>
    <row r="31" spans="2:17" ht="18" customHeight="1" x14ac:dyDescent="0.3">
      <c r="B31" s="153" t="s">
        <v>261</v>
      </c>
      <c r="C31" s="153"/>
      <c r="D31" s="153"/>
      <c r="E31" s="153"/>
      <c r="F31" s="153"/>
      <c r="G31" s="153"/>
      <c r="H31" s="153"/>
      <c r="I31" s="153"/>
      <c r="J31" s="153"/>
      <c r="K31" s="153"/>
      <c r="L31" s="153"/>
      <c r="M31" s="153"/>
      <c r="N31" s="153"/>
      <c r="O31" s="153"/>
      <c r="P31" s="153"/>
      <c r="Q31" s="153"/>
    </row>
    <row r="32" spans="2:17" ht="18" customHeight="1" x14ac:dyDescent="0.3">
      <c r="B32" s="153" t="s">
        <v>262</v>
      </c>
      <c r="C32" s="153"/>
      <c r="D32" s="153"/>
      <c r="E32" s="153"/>
      <c r="F32" s="153"/>
      <c r="G32" s="153"/>
      <c r="H32" s="153"/>
      <c r="I32" s="153"/>
      <c r="J32" s="153"/>
      <c r="K32" s="153"/>
      <c r="L32" s="153"/>
      <c r="M32" s="153"/>
      <c r="N32" s="153"/>
      <c r="O32" s="153"/>
      <c r="P32" s="153"/>
      <c r="Q32" s="153"/>
    </row>
    <row r="33" spans="2:17" ht="18" customHeight="1" x14ac:dyDescent="0.3">
      <c r="B33" s="153" t="s">
        <v>263</v>
      </c>
      <c r="C33" s="153"/>
      <c r="D33" s="153"/>
      <c r="E33" s="153"/>
      <c r="F33" s="153"/>
      <c r="G33" s="153"/>
      <c r="H33" s="153"/>
      <c r="I33" s="153"/>
      <c r="J33" s="153"/>
      <c r="K33" s="153"/>
      <c r="L33" s="153"/>
      <c r="M33" s="153"/>
      <c r="N33" s="153"/>
      <c r="O33" s="153"/>
      <c r="P33" s="153"/>
      <c r="Q33" s="153"/>
    </row>
    <row r="34" spans="2:17" ht="18" customHeight="1" x14ac:dyDescent="0.3">
      <c r="B34" s="153" t="s">
        <v>264</v>
      </c>
      <c r="C34" s="153"/>
      <c r="D34" s="153"/>
      <c r="E34" s="153"/>
      <c r="F34" s="153"/>
      <c r="G34" s="153"/>
      <c r="H34" s="153"/>
      <c r="I34" s="153"/>
      <c r="J34" s="153"/>
      <c r="K34" s="153"/>
      <c r="L34" s="153"/>
      <c r="M34" s="153"/>
      <c r="N34" s="153"/>
      <c r="O34" s="153"/>
      <c r="P34" s="153"/>
      <c r="Q34" s="153"/>
    </row>
    <row r="35" spans="2:17" ht="18" customHeight="1" x14ac:dyDescent="0.3">
      <c r="B35" s="153" t="s">
        <v>265</v>
      </c>
      <c r="C35" s="153"/>
      <c r="D35" s="153"/>
      <c r="E35" s="153"/>
      <c r="F35" s="153"/>
      <c r="G35" s="153"/>
      <c r="H35" s="153"/>
      <c r="I35" s="153"/>
      <c r="J35" s="153"/>
      <c r="K35" s="153"/>
      <c r="L35" s="153"/>
      <c r="M35" s="153"/>
      <c r="N35" s="153"/>
      <c r="O35" s="153"/>
      <c r="P35" s="153"/>
      <c r="Q35" s="153"/>
    </row>
    <row r="36" spans="2:17" ht="18" customHeight="1" x14ac:dyDescent="0.3">
      <c r="B36" s="153" t="s">
        <v>266</v>
      </c>
      <c r="C36" s="153"/>
      <c r="D36" s="153"/>
      <c r="E36" s="153"/>
      <c r="F36" s="153"/>
      <c r="G36" s="153"/>
      <c r="H36" s="153"/>
      <c r="I36" s="153"/>
      <c r="J36" s="153"/>
      <c r="K36" s="153"/>
      <c r="L36" s="153"/>
      <c r="M36" s="153"/>
      <c r="N36" s="153"/>
      <c r="O36" s="153"/>
      <c r="P36" s="153"/>
      <c r="Q36" s="153"/>
    </row>
    <row r="37" spans="2:17" ht="18" customHeight="1" x14ac:dyDescent="0.3"/>
    <row r="38" spans="2:17" ht="18" customHeight="1" x14ac:dyDescent="0.3">
      <c r="B38" s="133" t="s">
        <v>267</v>
      </c>
      <c r="C38" s="133"/>
      <c r="D38" s="133"/>
      <c r="E38" s="133"/>
      <c r="F38" s="133"/>
      <c r="G38" s="133"/>
      <c r="H38" s="133"/>
      <c r="I38" s="133"/>
      <c r="J38" s="133"/>
      <c r="K38" s="133"/>
      <c r="L38" s="133"/>
      <c r="M38" s="133"/>
      <c r="N38" s="133"/>
      <c r="O38" s="133"/>
      <c r="P38" s="133"/>
      <c r="Q38" s="133"/>
    </row>
    <row r="39" spans="2:17" ht="18" customHeight="1" x14ac:dyDescent="0.3"/>
    <row r="40" spans="2:17" ht="18" customHeight="1" x14ac:dyDescent="0.3">
      <c r="E40" s="11"/>
    </row>
    <row r="41" spans="2:17" ht="18" customHeight="1" x14ac:dyDescent="0.3"/>
    <row r="42" spans="2:17" ht="18" customHeight="1" x14ac:dyDescent="0.3"/>
    <row r="43" spans="2:17" ht="18" customHeight="1" x14ac:dyDescent="0.3"/>
    <row r="44" spans="2:17" ht="18" customHeight="1" x14ac:dyDescent="0.3"/>
    <row r="45" spans="2:17" ht="18" customHeight="1" x14ac:dyDescent="0.3"/>
    <row r="46" spans="2:17" ht="18" customHeight="1" x14ac:dyDescent="0.3"/>
    <row r="47" spans="2:17" ht="18" customHeight="1" x14ac:dyDescent="0.3"/>
    <row r="48" spans="2:17" ht="18" customHeight="1" x14ac:dyDescent="0.3"/>
    <row r="49" ht="18" customHeight="1" x14ac:dyDescent="0.3"/>
    <row r="50" ht="18" customHeight="1" x14ac:dyDescent="0.3"/>
    <row r="51" ht="18" customHeight="1" x14ac:dyDescent="0.3"/>
    <row r="52" ht="18" customHeight="1" x14ac:dyDescent="0.3"/>
    <row r="53" ht="18" customHeight="1" x14ac:dyDescent="0.3"/>
    <row r="54" ht="18" customHeight="1" x14ac:dyDescent="0.3"/>
    <row r="55" ht="18" customHeight="1" x14ac:dyDescent="0.3"/>
    <row r="56" ht="18" customHeight="1" x14ac:dyDescent="0.3"/>
    <row r="57" ht="18" customHeight="1" x14ac:dyDescent="0.3"/>
    <row r="58" ht="18" customHeight="1" x14ac:dyDescent="0.3"/>
    <row r="59" ht="18" customHeight="1" x14ac:dyDescent="0.3"/>
    <row r="60" ht="18" customHeight="1" x14ac:dyDescent="0.3"/>
    <row r="61" ht="18" customHeight="1" x14ac:dyDescent="0.3"/>
    <row r="62" ht="18" customHeight="1" x14ac:dyDescent="0.3"/>
    <row r="63" ht="18" customHeight="1" x14ac:dyDescent="0.3"/>
    <row r="64" ht="18" customHeight="1" x14ac:dyDescent="0.3"/>
    <row r="65" ht="18" customHeight="1" x14ac:dyDescent="0.3"/>
    <row r="66" ht="18" customHeight="1" x14ac:dyDescent="0.3"/>
    <row r="67" ht="18" customHeight="1" x14ac:dyDescent="0.3"/>
    <row r="68" ht="18" customHeight="1" x14ac:dyDescent="0.3"/>
    <row r="69" ht="18" customHeight="1" x14ac:dyDescent="0.3"/>
    <row r="70" ht="18" customHeight="1" x14ac:dyDescent="0.3"/>
    <row r="71" ht="18" customHeight="1" x14ac:dyDescent="0.3"/>
    <row r="72" ht="18" customHeight="1" x14ac:dyDescent="0.3"/>
    <row r="73" ht="18" customHeight="1" x14ac:dyDescent="0.3"/>
    <row r="74" ht="18" customHeight="1" x14ac:dyDescent="0.3"/>
    <row r="75" ht="18" customHeight="1" x14ac:dyDescent="0.3"/>
    <row r="76" ht="18" customHeight="1" x14ac:dyDescent="0.3"/>
    <row r="77" ht="18" customHeight="1" x14ac:dyDescent="0.3"/>
    <row r="78" ht="18" customHeight="1" x14ac:dyDescent="0.3"/>
    <row r="79" ht="18" customHeight="1" x14ac:dyDescent="0.3"/>
    <row r="80" ht="18" customHeight="1" x14ac:dyDescent="0.3"/>
    <row r="81" ht="18" customHeight="1" x14ac:dyDescent="0.3"/>
    <row r="82" ht="18" customHeight="1" x14ac:dyDescent="0.3"/>
    <row r="83" ht="18" customHeight="1" x14ac:dyDescent="0.3"/>
    <row r="84" ht="18" customHeight="1" x14ac:dyDescent="0.3"/>
    <row r="85" ht="18" customHeight="1" x14ac:dyDescent="0.3"/>
    <row r="86" ht="18" customHeight="1" x14ac:dyDescent="0.3"/>
    <row r="87" ht="18" customHeight="1" x14ac:dyDescent="0.3"/>
    <row r="88" ht="18" customHeight="1" x14ac:dyDescent="0.3"/>
    <row r="89" ht="18" customHeight="1" x14ac:dyDescent="0.3"/>
    <row r="90" ht="18" customHeight="1" x14ac:dyDescent="0.3"/>
    <row r="91" ht="18" customHeight="1" x14ac:dyDescent="0.3"/>
    <row r="92" ht="18" customHeight="1" x14ac:dyDescent="0.3"/>
    <row r="93" ht="18" customHeight="1" x14ac:dyDescent="0.3"/>
    <row r="94" ht="18" customHeight="1" x14ac:dyDescent="0.3"/>
    <row r="95" ht="18" customHeight="1" x14ac:dyDescent="0.3"/>
    <row r="96" ht="18" customHeight="1" x14ac:dyDescent="0.3"/>
    <row r="97" ht="18" customHeight="1" x14ac:dyDescent="0.3"/>
    <row r="98" ht="18" customHeight="1" x14ac:dyDescent="0.3"/>
    <row r="99" ht="18" customHeight="1" x14ac:dyDescent="0.3"/>
    <row r="100" ht="18" customHeight="1" x14ac:dyDescent="0.3"/>
    <row r="101" ht="18" customHeight="1" x14ac:dyDescent="0.3"/>
    <row r="102" ht="18" customHeight="1" x14ac:dyDescent="0.3"/>
    <row r="103" ht="18" customHeight="1" x14ac:dyDescent="0.3"/>
    <row r="104" ht="18" customHeight="1" x14ac:dyDescent="0.3"/>
    <row r="105" ht="18" customHeight="1" x14ac:dyDescent="0.3"/>
    <row r="106" ht="18" customHeight="1" x14ac:dyDescent="0.3"/>
    <row r="107" ht="18" customHeight="1" x14ac:dyDescent="0.3"/>
    <row r="108" ht="18" customHeight="1" x14ac:dyDescent="0.3"/>
    <row r="109" ht="18" customHeight="1" x14ac:dyDescent="0.3"/>
    <row r="110" ht="18" customHeight="1" x14ac:dyDescent="0.3"/>
    <row r="111" ht="18" customHeight="1" x14ac:dyDescent="0.3"/>
    <row r="112" ht="18" customHeight="1" x14ac:dyDescent="0.3"/>
    <row r="113" ht="18" customHeight="1" x14ac:dyDescent="0.3"/>
    <row r="114" ht="18" customHeight="1" x14ac:dyDescent="0.3"/>
    <row r="115" ht="18" customHeight="1" x14ac:dyDescent="0.3"/>
    <row r="116" ht="18" customHeight="1" x14ac:dyDescent="0.3"/>
    <row r="117" ht="18" customHeight="1" x14ac:dyDescent="0.3"/>
    <row r="118" ht="18" customHeight="1" x14ac:dyDescent="0.3"/>
    <row r="119" ht="18" customHeight="1" x14ac:dyDescent="0.3"/>
    <row r="120" ht="18" customHeight="1" x14ac:dyDescent="0.3"/>
    <row r="121" ht="18" customHeight="1" x14ac:dyDescent="0.3"/>
    <row r="122" ht="18" customHeight="1" x14ac:dyDescent="0.3"/>
    <row r="123" ht="18" customHeight="1" x14ac:dyDescent="0.3"/>
    <row r="124" ht="18" customHeight="1" x14ac:dyDescent="0.3"/>
    <row r="125" ht="18" customHeight="1" x14ac:dyDescent="0.3"/>
  </sheetData>
  <mergeCells count="26">
    <mergeCell ref="B32:Q32"/>
    <mergeCell ref="B33:Q33"/>
    <mergeCell ref="B34:Q34"/>
    <mergeCell ref="B35:Q35"/>
    <mergeCell ref="B36:Q36"/>
    <mergeCell ref="B27:Q27"/>
    <mergeCell ref="B28:Q28"/>
    <mergeCell ref="B29:Q29"/>
    <mergeCell ref="B30:Q30"/>
    <mergeCell ref="B31:Q31"/>
    <mergeCell ref="B2:Q2"/>
    <mergeCell ref="B4:Q4"/>
    <mergeCell ref="B38:Q38"/>
    <mergeCell ref="J9:K9"/>
    <mergeCell ref="L9:Q9"/>
    <mergeCell ref="B6:C6"/>
    <mergeCell ref="B7:C7"/>
    <mergeCell ref="B8:C8"/>
    <mergeCell ref="B9:C9"/>
    <mergeCell ref="D7:Q7"/>
    <mergeCell ref="D6:Q6"/>
    <mergeCell ref="D8:Q8"/>
    <mergeCell ref="D9:I9"/>
    <mergeCell ref="B24:Q24"/>
    <mergeCell ref="B25:Q25"/>
    <mergeCell ref="B26:Q26"/>
  </mergeCells>
  <dataValidations count="4">
    <dataValidation type="list" allowBlank="1" showInputMessage="1" showErrorMessage="1" sqref="B13:B21" xr:uid="{5798EFA1-13F9-4215-959E-FFE4E5CAEFAA}">
      <formula1>"Resultado final, Resultado intermedio, Resultado inmediato, Fin, Propósito, Producto"</formula1>
    </dataValidation>
    <dataValidation type="list" allowBlank="1" showInputMessage="1" showErrorMessage="1" sqref="E13:P20 E21:O21" xr:uid="{AD80FB1F-417B-43CF-914A-FF6B3132AAB0}">
      <formula1>"Sí, No"</formula1>
    </dataValidation>
    <dataValidation type="list" allowBlank="1" showInputMessage="1" showErrorMessage="1" sqref="Q13:Q21" xr:uid="{7B868915-DCAB-46AC-80F5-00D607B403F1}">
      <formula1>"Ascendente, Descendente"</formula1>
    </dataValidation>
    <dataValidation type="list" allowBlank="1" showInputMessage="1" showErrorMessage="1" sqref="D7:Q7" xr:uid="{A094516D-6B79-41AA-B2AE-A72BEE599374}">
      <formula1>"Programa presupuestario orientado a resultados, Programa presupuestario institucional"</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602599-410C-4C11-81B6-D52521BBBD73}">
  <dimension ref="A1:U131"/>
  <sheetViews>
    <sheetView showGridLines="0" topLeftCell="A20" zoomScale="85" zoomScaleNormal="85" workbookViewId="0">
      <selection activeCell="B2" sqref="B2:Q26"/>
    </sheetView>
  </sheetViews>
  <sheetFormatPr baseColWidth="10" defaultColWidth="0" defaultRowHeight="18" customHeight="1" zeroHeight="1" x14ac:dyDescent="0.3"/>
  <cols>
    <col min="1" max="1" width="3.33203125" style="1" customWidth="1"/>
    <col min="2" max="2" width="15.109375" style="1" customWidth="1"/>
    <col min="3" max="3" width="34.6640625" style="1" bestFit="1" customWidth="1"/>
    <col min="4" max="4" width="30.109375" style="1" bestFit="1" customWidth="1"/>
    <col min="5" max="5" width="15.33203125" style="1" customWidth="1"/>
    <col min="6" max="6" width="30.109375" style="1" bestFit="1" customWidth="1"/>
    <col min="7" max="7" width="17.33203125" style="1" bestFit="1" customWidth="1"/>
    <col min="8" max="8" width="30.109375" style="1" bestFit="1" customWidth="1"/>
    <col min="9" max="9" width="12.44140625" style="1" bestFit="1" customWidth="1"/>
    <col min="10" max="10" width="30.109375" style="1" bestFit="1" customWidth="1"/>
    <col min="11" max="11" width="30.109375" style="1" customWidth="1"/>
    <col min="12" max="12" width="3.33203125" style="1" customWidth="1"/>
    <col min="13" max="13" width="11.5546875" style="1" hidden="1" customWidth="1"/>
    <col min="14" max="16" width="0" style="1" hidden="1" customWidth="1"/>
    <col min="17" max="17" width="11.5546875" style="1" hidden="1" customWidth="1"/>
    <col min="18" max="21" width="0" style="1" hidden="1" customWidth="1"/>
    <col min="22" max="16384" width="11.5546875" style="1" hidden="1"/>
  </cols>
  <sheetData>
    <row r="1" spans="2:13" ht="4.95" customHeight="1" x14ac:dyDescent="0.3"/>
    <row r="2" spans="2:13" ht="33" customHeight="1" x14ac:dyDescent="0.3">
      <c r="B2" s="64" t="s">
        <v>268</v>
      </c>
      <c r="C2" s="64"/>
      <c r="D2" s="64"/>
      <c r="E2" s="64"/>
      <c r="F2" s="64"/>
      <c r="G2" s="64"/>
      <c r="H2" s="64"/>
      <c r="I2" s="64"/>
      <c r="J2" s="64"/>
      <c r="K2" s="64"/>
    </row>
    <row r="3" spans="2:13" ht="4.95" customHeight="1" x14ac:dyDescent="0.3"/>
    <row r="4" spans="2:13" ht="24" customHeight="1" x14ac:dyDescent="0.3">
      <c r="B4" s="65" t="s">
        <v>1</v>
      </c>
      <c r="C4" s="65"/>
      <c r="D4" s="65"/>
      <c r="E4" s="65"/>
      <c r="F4" s="65"/>
      <c r="G4" s="65"/>
      <c r="H4" s="65"/>
      <c r="I4" s="65"/>
      <c r="J4" s="65"/>
      <c r="K4" s="65"/>
    </row>
    <row r="5" spans="2:13" ht="4.95" customHeight="1" x14ac:dyDescent="0.3"/>
    <row r="6" spans="2:13" ht="18" customHeight="1" x14ac:dyDescent="0.3">
      <c r="B6" s="59" t="s">
        <v>2</v>
      </c>
      <c r="C6" s="59"/>
      <c r="D6" s="155" t="s">
        <v>269</v>
      </c>
      <c r="E6" s="155"/>
      <c r="F6" s="155"/>
      <c r="G6" s="155"/>
      <c r="H6" s="155"/>
      <c r="I6" s="155"/>
      <c r="J6" s="155"/>
      <c r="K6" s="155"/>
      <c r="L6" s="29"/>
      <c r="M6" s="29"/>
    </row>
    <row r="7" spans="2:13" ht="18" customHeight="1" x14ac:dyDescent="0.3">
      <c r="B7" s="59" t="s">
        <v>208</v>
      </c>
      <c r="C7" s="59"/>
      <c r="D7" s="155" t="s">
        <v>209</v>
      </c>
      <c r="E7" s="155"/>
      <c r="F7" s="155"/>
      <c r="G7" s="155"/>
      <c r="H7" s="155"/>
      <c r="I7" s="155"/>
      <c r="J7" s="155"/>
      <c r="K7" s="155"/>
      <c r="L7" s="29"/>
      <c r="M7" s="29"/>
    </row>
    <row r="8" spans="2:13" ht="18" customHeight="1" x14ac:dyDescent="0.3">
      <c r="B8" s="59" t="s">
        <v>4</v>
      </c>
      <c r="C8" s="59"/>
      <c r="D8" s="155" t="s">
        <v>270</v>
      </c>
      <c r="E8" s="155"/>
      <c r="F8" s="155"/>
      <c r="G8" s="155"/>
      <c r="H8" s="155"/>
      <c r="I8" s="155"/>
      <c r="J8" s="155"/>
      <c r="K8" s="155"/>
      <c r="L8" s="29"/>
      <c r="M8" s="29"/>
    </row>
    <row r="9" spans="2:13" ht="18" customHeight="1" x14ac:dyDescent="0.3">
      <c r="B9" s="59" t="s">
        <v>211</v>
      </c>
      <c r="C9" s="59"/>
      <c r="D9" s="156" t="s">
        <v>212</v>
      </c>
      <c r="E9" s="155"/>
      <c r="F9" s="155"/>
      <c r="G9" s="157" t="s">
        <v>213</v>
      </c>
      <c r="H9" s="157"/>
      <c r="I9" s="155">
        <v>2026</v>
      </c>
      <c r="J9" s="155"/>
      <c r="K9" s="155"/>
      <c r="L9" s="29"/>
      <c r="M9" s="29"/>
    </row>
    <row r="10" spans="2:13" ht="4.95" customHeight="1" x14ac:dyDescent="0.3">
      <c r="D10" s="29"/>
      <c r="E10" s="29"/>
      <c r="F10" s="29"/>
      <c r="G10" s="29"/>
      <c r="H10" s="29"/>
      <c r="I10" s="29"/>
      <c r="J10" s="29"/>
      <c r="K10" s="29"/>
      <c r="L10" s="29"/>
      <c r="M10" s="29"/>
    </row>
    <row r="11" spans="2:13" s="9" customFormat="1" ht="60" customHeight="1" x14ac:dyDescent="0.3">
      <c r="B11" s="8" t="s">
        <v>214</v>
      </c>
      <c r="C11" s="8" t="s">
        <v>215</v>
      </c>
      <c r="D11" s="28" t="s">
        <v>271</v>
      </c>
      <c r="E11" s="28" t="s">
        <v>225</v>
      </c>
      <c r="F11" s="28" t="s">
        <v>175</v>
      </c>
      <c r="G11" s="28" t="s">
        <v>272</v>
      </c>
      <c r="H11" s="28" t="s">
        <v>175</v>
      </c>
      <c r="I11" s="28" t="s">
        <v>273</v>
      </c>
      <c r="J11" s="28" t="s">
        <v>175</v>
      </c>
      <c r="K11" s="28" t="s">
        <v>274</v>
      </c>
      <c r="L11" s="27"/>
      <c r="M11" s="27"/>
    </row>
    <row r="12" spans="2:13" ht="4.95" customHeight="1" x14ac:dyDescent="0.3">
      <c r="D12" s="29"/>
      <c r="E12" s="29"/>
      <c r="F12" s="29"/>
      <c r="G12" s="29"/>
      <c r="H12" s="29"/>
      <c r="I12" s="29"/>
      <c r="J12" s="29"/>
      <c r="K12" s="29"/>
      <c r="L12" s="29"/>
      <c r="M12" s="29"/>
    </row>
    <row r="13" spans="2:13" s="9" customFormat="1" ht="52.5" customHeight="1" x14ac:dyDescent="0.3">
      <c r="B13" s="10" t="s">
        <v>230</v>
      </c>
      <c r="C13" s="23" t="s">
        <v>231</v>
      </c>
      <c r="D13" s="23">
        <v>87</v>
      </c>
      <c r="E13" s="10" t="s">
        <v>233</v>
      </c>
      <c r="F13" s="10" t="s">
        <v>275</v>
      </c>
      <c r="G13" s="10" t="s">
        <v>233</v>
      </c>
      <c r="H13" s="10" t="s">
        <v>276</v>
      </c>
      <c r="I13" s="10" t="s">
        <v>233</v>
      </c>
      <c r="J13" s="53"/>
      <c r="K13" s="10"/>
    </row>
    <row r="14" spans="2:13" s="9" customFormat="1" ht="40.200000000000003" customHeight="1" x14ac:dyDescent="0.3">
      <c r="B14" s="23" t="s">
        <v>230</v>
      </c>
      <c r="C14" s="23" t="s">
        <v>235</v>
      </c>
      <c r="D14" s="23">
        <v>9</v>
      </c>
      <c r="E14" s="10" t="s">
        <v>233</v>
      </c>
      <c r="F14" s="10" t="s">
        <v>275</v>
      </c>
      <c r="G14" s="10" t="s">
        <v>233</v>
      </c>
      <c r="H14" s="10" t="s">
        <v>277</v>
      </c>
      <c r="I14" s="10" t="s">
        <v>233</v>
      </c>
      <c r="J14" s="10"/>
      <c r="K14" s="10"/>
    </row>
    <row r="15" spans="2:13" s="9" customFormat="1" ht="43.2" x14ac:dyDescent="0.3">
      <c r="B15" s="23" t="s">
        <v>237</v>
      </c>
      <c r="C15" s="23" t="s">
        <v>238</v>
      </c>
      <c r="D15" s="24">
        <v>4.5600000000000002E-2</v>
      </c>
      <c r="E15" s="10" t="s">
        <v>233</v>
      </c>
      <c r="F15" s="10" t="s">
        <v>278</v>
      </c>
      <c r="G15" s="10" t="s">
        <v>233</v>
      </c>
      <c r="H15" s="31" t="s">
        <v>279</v>
      </c>
      <c r="I15" s="10" t="s">
        <v>233</v>
      </c>
      <c r="J15" s="10"/>
      <c r="K15" s="10"/>
    </row>
    <row r="16" spans="2:13" s="9" customFormat="1" ht="43.2" x14ac:dyDescent="0.3">
      <c r="B16" s="23" t="s">
        <v>237</v>
      </c>
      <c r="C16" s="23" t="s">
        <v>240</v>
      </c>
      <c r="D16" s="24">
        <v>7.1400000000000005E-2</v>
      </c>
      <c r="E16" s="10" t="s">
        <v>233</v>
      </c>
      <c r="F16" s="10" t="s">
        <v>278</v>
      </c>
      <c r="G16" s="10" t="s">
        <v>233</v>
      </c>
      <c r="H16" s="31" t="s">
        <v>279</v>
      </c>
      <c r="I16" s="10" t="s">
        <v>233</v>
      </c>
      <c r="J16" s="10"/>
      <c r="K16" s="10"/>
    </row>
    <row r="17" spans="2:18" s="9" customFormat="1" ht="84" customHeight="1" x14ac:dyDescent="0.3">
      <c r="B17" s="23" t="s">
        <v>237</v>
      </c>
      <c r="C17" s="23" t="s">
        <v>241</v>
      </c>
      <c r="D17" s="23" t="s">
        <v>280</v>
      </c>
      <c r="E17" s="10" t="s">
        <v>233</v>
      </c>
      <c r="F17" s="10" t="s">
        <v>278</v>
      </c>
      <c r="G17" s="22" t="s">
        <v>233</v>
      </c>
      <c r="H17" s="54" t="s">
        <v>281</v>
      </c>
      <c r="I17" s="10" t="s">
        <v>233</v>
      </c>
      <c r="J17" s="22"/>
      <c r="K17" s="10"/>
    </row>
    <row r="18" spans="2:18" s="9" customFormat="1" ht="179.25" customHeight="1" x14ac:dyDescent="0.3">
      <c r="B18" s="23" t="s">
        <v>237</v>
      </c>
      <c r="C18" s="23" t="s">
        <v>243</v>
      </c>
      <c r="D18" s="23" t="s">
        <v>282</v>
      </c>
      <c r="E18" s="10" t="s">
        <v>233</v>
      </c>
      <c r="F18" s="10" t="s">
        <v>278</v>
      </c>
      <c r="G18" s="21" t="s">
        <v>233</v>
      </c>
      <c r="H18" s="55" t="s">
        <v>283</v>
      </c>
      <c r="I18" s="10" t="s">
        <v>233</v>
      </c>
      <c r="J18" s="21"/>
      <c r="K18" s="10"/>
    </row>
    <row r="19" spans="2:18" s="9" customFormat="1" ht="78.75" customHeight="1" x14ac:dyDescent="0.3">
      <c r="B19" s="23" t="s">
        <v>245</v>
      </c>
      <c r="C19" s="23" t="s">
        <v>246</v>
      </c>
      <c r="D19" s="25">
        <v>0.94059999999999999</v>
      </c>
      <c r="E19" s="10" t="s">
        <v>233</v>
      </c>
      <c r="F19" s="10" t="s">
        <v>278</v>
      </c>
      <c r="G19" s="21" t="s">
        <v>233</v>
      </c>
      <c r="H19" s="55" t="s">
        <v>284</v>
      </c>
      <c r="I19" s="10" t="s">
        <v>233</v>
      </c>
      <c r="J19" s="21"/>
      <c r="K19" s="10"/>
    </row>
    <row r="20" spans="2:18" s="9" customFormat="1" ht="78.75" customHeight="1" x14ac:dyDescent="0.3">
      <c r="B20" s="23" t="s">
        <v>245</v>
      </c>
      <c r="C20" s="23" t="s">
        <v>249</v>
      </c>
      <c r="D20" s="25">
        <v>0.94159999999999999</v>
      </c>
      <c r="E20" s="10" t="s">
        <v>233</v>
      </c>
      <c r="F20" s="10" t="s">
        <v>278</v>
      </c>
      <c r="G20" s="21" t="s">
        <v>233</v>
      </c>
      <c r="H20" s="55" t="s">
        <v>284</v>
      </c>
      <c r="I20" s="10" t="s">
        <v>233</v>
      </c>
      <c r="J20" s="21"/>
      <c r="K20" s="10"/>
    </row>
    <row r="21" spans="2:18" s="9" customFormat="1" ht="168" customHeight="1" x14ac:dyDescent="0.3">
      <c r="B21" s="23" t="s">
        <v>245</v>
      </c>
      <c r="C21" s="23" t="s">
        <v>251</v>
      </c>
      <c r="D21" s="26">
        <v>0.75</v>
      </c>
      <c r="E21" s="23" t="s">
        <v>233</v>
      </c>
      <c r="F21" s="10" t="s">
        <v>278</v>
      </c>
      <c r="G21" s="52" t="s">
        <v>233</v>
      </c>
      <c r="H21" s="56" t="s">
        <v>285</v>
      </c>
      <c r="I21" s="23" t="s">
        <v>233</v>
      </c>
      <c r="J21" s="52"/>
      <c r="K21" s="52"/>
      <c r="L21" s="27"/>
    </row>
    <row r="22" spans="2:18" ht="25.5" customHeight="1" x14ac:dyDescent="0.3">
      <c r="B22" s="158" t="s">
        <v>286</v>
      </c>
      <c r="C22" s="158"/>
      <c r="D22" s="158"/>
      <c r="E22" s="158"/>
      <c r="F22" s="158"/>
      <c r="G22" s="158"/>
      <c r="H22" s="158"/>
      <c r="I22" s="158"/>
      <c r="J22" s="158"/>
      <c r="K22" s="158"/>
      <c r="L22" s="158"/>
      <c r="M22" s="158"/>
      <c r="N22" s="158"/>
      <c r="O22" s="158"/>
      <c r="P22" s="158"/>
      <c r="Q22" s="158"/>
      <c r="R22" s="29"/>
    </row>
    <row r="23" spans="2:18" ht="18" customHeight="1" x14ac:dyDescent="0.3">
      <c r="B23" s="158" t="s">
        <v>287</v>
      </c>
      <c r="C23" s="158"/>
      <c r="D23" s="158"/>
      <c r="E23" s="158"/>
      <c r="F23" s="158"/>
      <c r="G23" s="158"/>
      <c r="H23" s="158"/>
      <c r="I23" s="158"/>
      <c r="J23" s="158"/>
      <c r="K23" s="158"/>
      <c r="L23" s="158"/>
      <c r="M23" s="158"/>
      <c r="N23" s="158"/>
      <c r="O23" s="158"/>
      <c r="P23" s="158"/>
      <c r="Q23" s="158"/>
      <c r="R23" s="29"/>
    </row>
    <row r="24" spans="2:18" ht="27.75" customHeight="1" x14ac:dyDescent="0.3">
      <c r="B24" s="158" t="s">
        <v>288</v>
      </c>
      <c r="C24" s="158"/>
      <c r="D24" s="158"/>
      <c r="E24" s="158"/>
      <c r="F24" s="158"/>
      <c r="G24" s="158"/>
      <c r="H24" s="158"/>
      <c r="I24" s="158"/>
      <c r="J24" s="158"/>
      <c r="K24" s="158"/>
      <c r="L24" s="158"/>
      <c r="M24" s="158"/>
      <c r="N24" s="158"/>
      <c r="O24" s="158"/>
      <c r="P24" s="158"/>
      <c r="Q24" s="158"/>
      <c r="R24" s="29"/>
    </row>
    <row r="25" spans="2:18" ht="18" customHeight="1" x14ac:dyDescent="0.3">
      <c r="B25" s="29"/>
      <c r="C25" s="29"/>
      <c r="D25" s="29"/>
      <c r="E25" s="29"/>
      <c r="F25" s="29"/>
      <c r="G25" s="29"/>
      <c r="H25" s="29"/>
      <c r="I25" s="29"/>
      <c r="J25" s="29"/>
      <c r="K25" s="29"/>
      <c r="L25" s="29"/>
      <c r="M25" s="29"/>
      <c r="N25" s="29"/>
      <c r="O25" s="29"/>
      <c r="P25" s="29"/>
      <c r="Q25" s="29"/>
      <c r="R25" s="29"/>
    </row>
    <row r="26" spans="2:18" ht="18" customHeight="1" x14ac:dyDescent="0.3">
      <c r="B26" s="154" t="s">
        <v>267</v>
      </c>
      <c r="C26" s="154"/>
      <c r="D26" s="154"/>
      <c r="E26" s="154"/>
      <c r="F26" s="154"/>
      <c r="G26" s="154"/>
      <c r="H26" s="154"/>
      <c r="I26" s="154"/>
      <c r="J26" s="154"/>
      <c r="K26" s="154"/>
      <c r="L26" s="29"/>
      <c r="M26" s="29"/>
      <c r="N26" s="29"/>
      <c r="O26" s="29"/>
      <c r="P26" s="29"/>
      <c r="Q26" s="29"/>
      <c r="R26" s="29"/>
    </row>
    <row r="27" spans="2:18" ht="18" customHeight="1" x14ac:dyDescent="0.3">
      <c r="B27" s="29"/>
      <c r="C27" s="29"/>
      <c r="D27" s="29"/>
      <c r="E27" s="29"/>
      <c r="F27" s="29"/>
      <c r="G27" s="29"/>
      <c r="H27" s="29"/>
      <c r="I27" s="29"/>
      <c r="J27" s="29"/>
      <c r="K27" s="29"/>
      <c r="L27" s="29"/>
      <c r="M27" s="29"/>
      <c r="N27" s="29"/>
      <c r="O27" s="29"/>
      <c r="P27" s="29"/>
      <c r="Q27" s="29"/>
      <c r="R27" s="29"/>
    </row>
    <row r="28" spans="2:18" ht="18" customHeight="1" x14ac:dyDescent="0.3">
      <c r="B28" s="29"/>
      <c r="C28" s="29"/>
      <c r="D28" s="29"/>
      <c r="E28" s="29"/>
      <c r="F28" s="29"/>
      <c r="G28" s="29"/>
      <c r="H28" s="29"/>
      <c r="I28" s="29"/>
      <c r="J28" s="29"/>
      <c r="K28" s="29"/>
      <c r="L28" s="29"/>
      <c r="M28" s="29"/>
      <c r="N28" s="29"/>
      <c r="O28" s="29"/>
      <c r="P28" s="29"/>
      <c r="Q28" s="29"/>
      <c r="R28" s="29"/>
    </row>
    <row r="29" spans="2:18" ht="18" customHeight="1" x14ac:dyDescent="0.3"/>
    <row r="30" spans="2:18" ht="18" customHeight="1" x14ac:dyDescent="0.3"/>
    <row r="31" spans="2:18" ht="18" customHeight="1" x14ac:dyDescent="0.3"/>
    <row r="32" spans="2:18" ht="18" customHeight="1" x14ac:dyDescent="0.3"/>
    <row r="33" ht="18" customHeight="1" x14ac:dyDescent="0.3"/>
    <row r="34" ht="18" customHeight="1" x14ac:dyDescent="0.3"/>
    <row r="35" ht="18" customHeight="1" x14ac:dyDescent="0.3"/>
    <row r="36" ht="18" customHeight="1" x14ac:dyDescent="0.3"/>
    <row r="37" ht="18" customHeight="1" x14ac:dyDescent="0.3"/>
    <row r="38" ht="18" customHeight="1" x14ac:dyDescent="0.3"/>
    <row r="39" ht="18" customHeight="1" x14ac:dyDescent="0.3"/>
    <row r="40" ht="18" customHeight="1" x14ac:dyDescent="0.3"/>
    <row r="41" ht="18" customHeight="1" x14ac:dyDescent="0.3"/>
    <row r="42" ht="18" customHeight="1" x14ac:dyDescent="0.3"/>
    <row r="43" ht="18" customHeight="1" x14ac:dyDescent="0.3"/>
    <row r="44" ht="18" customHeight="1" x14ac:dyDescent="0.3"/>
    <row r="45" ht="18" customHeight="1" x14ac:dyDescent="0.3"/>
    <row r="46" ht="18" customHeight="1" x14ac:dyDescent="0.3"/>
    <row r="47" ht="18" customHeight="1" x14ac:dyDescent="0.3"/>
    <row r="48" ht="18" customHeight="1" x14ac:dyDescent="0.3"/>
    <row r="49" ht="18" customHeight="1" x14ac:dyDescent="0.3"/>
    <row r="50" ht="18" customHeight="1" x14ac:dyDescent="0.3"/>
    <row r="51" ht="18" customHeight="1" x14ac:dyDescent="0.3"/>
    <row r="52" ht="18" customHeight="1" x14ac:dyDescent="0.3"/>
    <row r="53" ht="18" customHeight="1" x14ac:dyDescent="0.3"/>
    <row r="54" ht="18" customHeight="1" x14ac:dyDescent="0.3"/>
    <row r="55" ht="18" customHeight="1" x14ac:dyDescent="0.3"/>
    <row r="56" ht="18" customHeight="1" x14ac:dyDescent="0.3"/>
    <row r="57" ht="18" customHeight="1" x14ac:dyDescent="0.3"/>
    <row r="58" ht="18" customHeight="1" x14ac:dyDescent="0.3"/>
    <row r="59" ht="18" customHeight="1" x14ac:dyDescent="0.3"/>
    <row r="60" ht="18" customHeight="1" x14ac:dyDescent="0.3"/>
    <row r="61" ht="18" customHeight="1" x14ac:dyDescent="0.3"/>
    <row r="62" ht="18" customHeight="1" x14ac:dyDescent="0.3"/>
    <row r="63" ht="18" customHeight="1" x14ac:dyDescent="0.3"/>
    <row r="64" ht="18" customHeight="1" x14ac:dyDescent="0.3"/>
    <row r="65" ht="18" customHeight="1" x14ac:dyDescent="0.3"/>
    <row r="66" ht="18" customHeight="1" x14ac:dyDescent="0.3"/>
    <row r="67" ht="18" customHeight="1" x14ac:dyDescent="0.3"/>
    <row r="68" ht="18" customHeight="1" x14ac:dyDescent="0.3"/>
    <row r="69" ht="18" customHeight="1" x14ac:dyDescent="0.3"/>
    <row r="70" ht="18" customHeight="1" x14ac:dyDescent="0.3"/>
    <row r="71" ht="18" customHeight="1" x14ac:dyDescent="0.3"/>
    <row r="72" ht="18" customHeight="1" x14ac:dyDescent="0.3"/>
    <row r="73" ht="18" customHeight="1" x14ac:dyDescent="0.3"/>
    <row r="74" ht="18" customHeight="1" x14ac:dyDescent="0.3"/>
    <row r="75" ht="18" customHeight="1" x14ac:dyDescent="0.3"/>
    <row r="76" ht="18" customHeight="1" x14ac:dyDescent="0.3"/>
    <row r="77" ht="18" customHeight="1" x14ac:dyDescent="0.3"/>
    <row r="78" ht="18" customHeight="1" x14ac:dyDescent="0.3"/>
    <row r="79" ht="18" customHeight="1" x14ac:dyDescent="0.3"/>
    <row r="80" ht="18" customHeight="1" x14ac:dyDescent="0.3"/>
    <row r="81" ht="18" customHeight="1" x14ac:dyDescent="0.3"/>
    <row r="82" ht="18" customHeight="1" x14ac:dyDescent="0.3"/>
    <row r="83" ht="18" customHeight="1" x14ac:dyDescent="0.3"/>
    <row r="84" ht="18" customHeight="1" x14ac:dyDescent="0.3"/>
    <row r="85" ht="18" customHeight="1" x14ac:dyDescent="0.3"/>
    <row r="86" ht="18" customHeight="1" x14ac:dyDescent="0.3"/>
    <row r="87" ht="18" customHeight="1" x14ac:dyDescent="0.3"/>
    <row r="88" ht="18" customHeight="1" x14ac:dyDescent="0.3"/>
    <row r="89" ht="18" customHeight="1" x14ac:dyDescent="0.3"/>
    <row r="90" ht="18" customHeight="1" x14ac:dyDescent="0.3"/>
    <row r="91" ht="18" customHeight="1" x14ac:dyDescent="0.3"/>
    <row r="92" ht="18" customHeight="1" x14ac:dyDescent="0.3"/>
    <row r="93" ht="18" customHeight="1" x14ac:dyDescent="0.3"/>
    <row r="94" ht="18" customHeight="1" x14ac:dyDescent="0.3"/>
    <row r="95" ht="18" customHeight="1" x14ac:dyDescent="0.3"/>
    <row r="96" ht="18" customHeight="1" x14ac:dyDescent="0.3"/>
    <row r="97" ht="18" customHeight="1" x14ac:dyDescent="0.3"/>
    <row r="98" ht="18" customHeight="1" x14ac:dyDescent="0.3"/>
    <row r="99" ht="18" customHeight="1" x14ac:dyDescent="0.3"/>
    <row r="100" ht="18" customHeight="1" x14ac:dyDescent="0.3"/>
    <row r="101" ht="18" customHeight="1" x14ac:dyDescent="0.3"/>
    <row r="102" ht="18" customHeight="1" x14ac:dyDescent="0.3"/>
    <row r="103" ht="18" customHeight="1" x14ac:dyDescent="0.3"/>
    <row r="104" ht="18" customHeight="1" x14ac:dyDescent="0.3"/>
    <row r="105" ht="18" customHeight="1" x14ac:dyDescent="0.3"/>
    <row r="106" ht="18" customHeight="1" x14ac:dyDescent="0.3"/>
    <row r="107" ht="18" customHeight="1" x14ac:dyDescent="0.3"/>
    <row r="108" ht="18" customHeight="1" x14ac:dyDescent="0.3"/>
    <row r="109" ht="18" customHeight="1" x14ac:dyDescent="0.3"/>
    <row r="110" ht="18" customHeight="1" x14ac:dyDescent="0.3"/>
    <row r="111" ht="18" customHeight="1" x14ac:dyDescent="0.3"/>
    <row r="112" ht="18" customHeight="1" x14ac:dyDescent="0.3"/>
    <row r="113" ht="18" customHeight="1" x14ac:dyDescent="0.3"/>
    <row r="114" ht="18" customHeight="1" x14ac:dyDescent="0.3"/>
    <row r="115" ht="18" customHeight="1" x14ac:dyDescent="0.3"/>
    <row r="116" ht="18" customHeight="1" x14ac:dyDescent="0.3"/>
    <row r="117" ht="18" customHeight="1" x14ac:dyDescent="0.3"/>
    <row r="118" ht="18" customHeight="1" x14ac:dyDescent="0.3"/>
    <row r="119" ht="18" customHeight="1" x14ac:dyDescent="0.3"/>
    <row r="120" ht="18" customHeight="1" x14ac:dyDescent="0.3"/>
    <row r="121" ht="18" customHeight="1" x14ac:dyDescent="0.3"/>
    <row r="122" ht="18" customHeight="1" x14ac:dyDescent="0.3"/>
    <row r="123" ht="18" customHeight="1" x14ac:dyDescent="0.3"/>
    <row r="124" ht="18" customHeight="1" x14ac:dyDescent="0.3"/>
    <row r="125" ht="18" customHeight="1" x14ac:dyDescent="0.3"/>
    <row r="126" ht="18" customHeight="1" x14ac:dyDescent="0.3"/>
    <row r="127" ht="18" customHeight="1" x14ac:dyDescent="0.3"/>
    <row r="128" ht="18" customHeight="1" x14ac:dyDescent="0.3"/>
    <row r="129" ht="18" customHeight="1" x14ac:dyDescent="0.3"/>
    <row r="130" ht="18" customHeight="1" x14ac:dyDescent="0.3"/>
    <row r="131" ht="18" customHeight="1" x14ac:dyDescent="0.3"/>
  </sheetData>
  <mergeCells count="16">
    <mergeCell ref="B2:K2"/>
    <mergeCell ref="B4:K4"/>
    <mergeCell ref="B6:C6"/>
    <mergeCell ref="D6:K6"/>
    <mergeCell ref="B7:C7"/>
    <mergeCell ref="D7:K7"/>
    <mergeCell ref="B26:K26"/>
    <mergeCell ref="I9:K9"/>
    <mergeCell ref="D9:F9"/>
    <mergeCell ref="B8:C8"/>
    <mergeCell ref="D8:K8"/>
    <mergeCell ref="B9:C9"/>
    <mergeCell ref="G9:H9"/>
    <mergeCell ref="B22:Q22"/>
    <mergeCell ref="B23:Q23"/>
    <mergeCell ref="B24:Q24"/>
  </mergeCells>
  <dataValidations count="3">
    <dataValidation type="list" allowBlank="1" showInputMessage="1" showErrorMessage="1" sqref="D7:K7" xr:uid="{0E940B0A-5C6A-4290-8D16-77895A0D9F91}">
      <formula1>"Programa presupuestario orientado a resultados, Programa presupuestario institucional"</formula1>
    </dataValidation>
    <dataValidation type="list" allowBlank="1" showInputMessage="1" showErrorMessage="1" sqref="E13:E21 G13:G21 I13:I21" xr:uid="{4D36E187-B9FA-4AA0-AD48-2219DFDA4BA4}">
      <formula1>"Sí, No"</formula1>
    </dataValidation>
    <dataValidation type="list" allowBlank="1" showInputMessage="1" showErrorMessage="1" sqref="B13:B21" xr:uid="{7A20F5E9-F4F5-4098-B1A6-0EC4AAEFD138}">
      <formula1>"Resultado final, Resultado intermedio, Resultado inmediato, Fin, Propósito, Producto"</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E7881-0BD1-4C1E-82A3-926CACB88691}">
  <dimension ref="A1:S112"/>
  <sheetViews>
    <sheetView showGridLines="0" topLeftCell="A21" zoomScale="85" zoomScaleNormal="85" workbookViewId="0">
      <selection activeCell="F21" sqref="F21"/>
    </sheetView>
  </sheetViews>
  <sheetFormatPr baseColWidth="10" defaultColWidth="0" defaultRowHeight="18" customHeight="1" zeroHeight="1" x14ac:dyDescent="0.3"/>
  <cols>
    <col min="1" max="1" width="3.33203125" style="1" customWidth="1"/>
    <col min="2" max="2" width="34.6640625" style="1" customWidth="1"/>
    <col min="3" max="3" width="19.5546875" style="1" bestFit="1" customWidth="1"/>
    <col min="4" max="4" width="16" style="1" bestFit="1" customWidth="1"/>
    <col min="5" max="5" width="14.109375" style="1" bestFit="1" customWidth="1"/>
    <col min="6" max="6" width="33.5546875" style="1" customWidth="1"/>
    <col min="7" max="7" width="16.33203125" style="1" bestFit="1" customWidth="1"/>
    <col min="8" max="8" width="18.44140625" style="1" customWidth="1"/>
    <col min="9" max="9" width="27.6640625" style="1" customWidth="1"/>
    <col min="10" max="10" width="38.33203125" style="1" customWidth="1"/>
    <col min="11" max="11" width="29" style="1" bestFit="1" customWidth="1"/>
    <col min="12" max="12" width="32.33203125" style="1" bestFit="1" customWidth="1"/>
    <col min="13" max="13" width="34.33203125" style="1" customWidth="1"/>
    <col min="14" max="14" width="3.33203125" style="1" customWidth="1"/>
    <col min="15" max="15" width="11.5546875" style="1" hidden="1" customWidth="1"/>
    <col min="16" max="19" width="0" style="1" hidden="1" customWidth="1"/>
    <col min="20" max="16384" width="11.5546875" style="1" hidden="1"/>
  </cols>
  <sheetData>
    <row r="1" spans="1:13" ht="4.95" customHeight="1" x14ac:dyDescent="0.3"/>
    <row r="2" spans="1:13" ht="33" customHeight="1" x14ac:dyDescent="0.3">
      <c r="B2" s="64" t="s">
        <v>289</v>
      </c>
      <c r="C2" s="64"/>
      <c r="D2" s="64"/>
      <c r="E2" s="64"/>
      <c r="F2" s="64"/>
      <c r="G2" s="64"/>
      <c r="H2" s="64"/>
      <c r="I2" s="64"/>
      <c r="J2" s="64"/>
      <c r="K2" s="64"/>
      <c r="L2" s="64"/>
      <c r="M2" s="64"/>
    </row>
    <row r="3" spans="1:13" ht="4.95" customHeight="1" x14ac:dyDescent="0.3"/>
    <row r="4" spans="1:13" ht="24" customHeight="1" x14ac:dyDescent="0.3">
      <c r="B4" s="65" t="s">
        <v>1</v>
      </c>
      <c r="C4" s="65"/>
      <c r="D4" s="65"/>
      <c r="E4" s="65"/>
      <c r="F4" s="65"/>
      <c r="G4" s="65"/>
      <c r="H4" s="65"/>
      <c r="I4" s="65"/>
      <c r="J4" s="65"/>
      <c r="K4" s="65"/>
      <c r="L4" s="65"/>
      <c r="M4" s="65"/>
    </row>
    <row r="5" spans="1:13" ht="4.95" customHeight="1" x14ac:dyDescent="0.3"/>
    <row r="6" spans="1:13" ht="18" customHeight="1" x14ac:dyDescent="0.3">
      <c r="B6" s="59" t="s">
        <v>2</v>
      </c>
      <c r="C6" s="59"/>
      <c r="D6" s="60" t="s">
        <v>3</v>
      </c>
      <c r="E6" s="60"/>
      <c r="F6" s="60"/>
      <c r="G6" s="60"/>
      <c r="H6" s="60"/>
      <c r="I6" s="60"/>
      <c r="J6" s="60"/>
      <c r="K6" s="60"/>
      <c r="L6" s="60"/>
      <c r="M6" s="60"/>
    </row>
    <row r="7" spans="1:13" ht="18" customHeight="1" x14ac:dyDescent="0.3">
      <c r="B7" s="59" t="s">
        <v>208</v>
      </c>
      <c r="C7" s="59"/>
      <c r="D7" s="66" t="s">
        <v>209</v>
      </c>
      <c r="E7" s="66"/>
      <c r="F7" s="66"/>
      <c r="G7" s="66"/>
      <c r="H7" s="66"/>
      <c r="I7" s="66"/>
      <c r="J7" s="66"/>
      <c r="K7" s="66"/>
      <c r="L7" s="66"/>
      <c r="M7" s="66"/>
    </row>
    <row r="8" spans="1:13" ht="18" customHeight="1" x14ac:dyDescent="0.3">
      <c r="B8" s="59" t="s">
        <v>4</v>
      </c>
      <c r="C8" s="59"/>
      <c r="D8" s="60" t="s">
        <v>270</v>
      </c>
      <c r="E8" s="60"/>
      <c r="F8" s="60"/>
      <c r="G8" s="60"/>
      <c r="H8" s="60"/>
      <c r="I8" s="60"/>
      <c r="J8" s="60"/>
      <c r="K8" s="60"/>
      <c r="L8" s="60"/>
      <c r="M8" s="60"/>
    </row>
    <row r="9" spans="1:13" ht="18" customHeight="1" x14ac:dyDescent="0.3">
      <c r="B9" s="59" t="s">
        <v>211</v>
      </c>
      <c r="C9" s="59"/>
      <c r="D9" s="61" t="s">
        <v>290</v>
      </c>
      <c r="E9" s="62"/>
      <c r="F9" s="62"/>
      <c r="G9" s="62"/>
      <c r="H9" s="63"/>
      <c r="I9" s="59" t="s">
        <v>213</v>
      </c>
      <c r="J9" s="59"/>
      <c r="K9" s="60">
        <v>2026</v>
      </c>
      <c r="L9" s="60"/>
      <c r="M9" s="60"/>
    </row>
    <row r="10" spans="1:13" ht="4.95" customHeight="1" x14ac:dyDescent="0.3"/>
    <row r="11" spans="1:13" s="9" customFormat="1" ht="42" customHeight="1" x14ac:dyDescent="0.3">
      <c r="B11" s="8" t="s">
        <v>291</v>
      </c>
      <c r="C11" s="8" t="s">
        <v>292</v>
      </c>
      <c r="D11" s="8" t="s">
        <v>293</v>
      </c>
      <c r="E11" s="8" t="s">
        <v>294</v>
      </c>
      <c r="F11" s="8" t="s">
        <v>295</v>
      </c>
      <c r="G11" s="8" t="s">
        <v>296</v>
      </c>
      <c r="H11" s="8" t="s">
        <v>297</v>
      </c>
      <c r="I11" s="8" t="s">
        <v>298</v>
      </c>
      <c r="J11" s="8" t="s">
        <v>299</v>
      </c>
      <c r="K11" s="8" t="s">
        <v>300</v>
      </c>
      <c r="L11" s="8" t="s">
        <v>301</v>
      </c>
      <c r="M11" s="8" t="s">
        <v>175</v>
      </c>
    </row>
    <row r="12" spans="1:13" ht="4.5" customHeight="1" x14ac:dyDescent="0.3"/>
    <row r="13" spans="1:13" s="9" customFormat="1" ht="158.25" customHeight="1" x14ac:dyDescent="0.3">
      <c r="A13" s="9">
        <v>1</v>
      </c>
      <c r="B13" s="42" t="s">
        <v>302</v>
      </c>
      <c r="C13" s="30" t="s">
        <v>303</v>
      </c>
      <c r="D13" s="30" t="s">
        <v>304</v>
      </c>
      <c r="E13" s="30" t="s">
        <v>305</v>
      </c>
      <c r="F13" s="30" t="s">
        <v>306</v>
      </c>
      <c r="G13" s="30" t="s">
        <v>307</v>
      </c>
      <c r="H13" s="30" t="s">
        <v>308</v>
      </c>
      <c r="I13" s="30" t="s">
        <v>305</v>
      </c>
      <c r="J13" s="30" t="s">
        <v>309</v>
      </c>
      <c r="K13" s="30" t="s">
        <v>253</v>
      </c>
      <c r="L13" s="30" t="s">
        <v>233</v>
      </c>
      <c r="M13" s="23" t="s">
        <v>310</v>
      </c>
    </row>
    <row r="14" spans="1:13" s="9" customFormat="1" ht="168" customHeight="1" x14ac:dyDescent="0.3">
      <c r="A14" s="9">
        <v>2</v>
      </c>
      <c r="B14" s="58" t="s">
        <v>311</v>
      </c>
      <c r="C14" s="30" t="s">
        <v>303</v>
      </c>
      <c r="D14" s="30" t="s">
        <v>304</v>
      </c>
      <c r="E14" s="30" t="s">
        <v>305</v>
      </c>
      <c r="F14" s="30" t="s">
        <v>312</v>
      </c>
      <c r="G14" s="30" t="s">
        <v>307</v>
      </c>
      <c r="H14" s="30" t="s">
        <v>313</v>
      </c>
      <c r="I14" s="30" t="s">
        <v>305</v>
      </c>
      <c r="J14" s="30" t="s">
        <v>314</v>
      </c>
      <c r="K14" s="30" t="s">
        <v>233</v>
      </c>
      <c r="L14" s="30" t="s">
        <v>233</v>
      </c>
      <c r="M14" s="23" t="s">
        <v>315</v>
      </c>
    </row>
    <row r="15" spans="1:13" s="9" customFormat="1" ht="128.25" customHeight="1" x14ac:dyDescent="0.3">
      <c r="A15" s="9">
        <v>3</v>
      </c>
      <c r="B15" s="43" t="s">
        <v>316</v>
      </c>
      <c r="C15" s="30" t="s">
        <v>303</v>
      </c>
      <c r="D15" s="30" t="s">
        <v>304</v>
      </c>
      <c r="E15" s="30" t="s">
        <v>305</v>
      </c>
      <c r="F15" s="30" t="s">
        <v>317</v>
      </c>
      <c r="G15" s="30" t="s">
        <v>307</v>
      </c>
      <c r="H15" s="30" t="s">
        <v>318</v>
      </c>
      <c r="I15" s="30" t="s">
        <v>305</v>
      </c>
      <c r="J15" s="30" t="s">
        <v>319</v>
      </c>
      <c r="K15" s="30" t="s">
        <v>253</v>
      </c>
      <c r="L15" s="30" t="s">
        <v>233</v>
      </c>
      <c r="M15" s="23" t="s">
        <v>320</v>
      </c>
    </row>
    <row r="16" spans="1:13" s="9" customFormat="1" ht="128.25" customHeight="1" x14ac:dyDescent="0.3">
      <c r="A16" s="9">
        <v>4</v>
      </c>
      <c r="B16" s="43" t="s">
        <v>321</v>
      </c>
      <c r="C16" s="30" t="s">
        <v>303</v>
      </c>
      <c r="D16" s="30" t="s">
        <v>304</v>
      </c>
      <c r="E16" s="30" t="s">
        <v>305</v>
      </c>
      <c r="F16" s="30" t="s">
        <v>322</v>
      </c>
      <c r="G16" s="30" t="s">
        <v>323</v>
      </c>
      <c r="H16" s="30" t="s">
        <v>324</v>
      </c>
      <c r="I16" s="30" t="s">
        <v>305</v>
      </c>
      <c r="J16" s="30" t="s">
        <v>325</v>
      </c>
      <c r="K16" s="30" t="s">
        <v>233</v>
      </c>
      <c r="L16" s="30" t="s">
        <v>233</v>
      </c>
      <c r="M16" s="23" t="s">
        <v>326</v>
      </c>
    </row>
    <row r="17" spans="1:13" s="9" customFormat="1" ht="128.25" customHeight="1" x14ac:dyDescent="0.3">
      <c r="A17" s="9">
        <v>5</v>
      </c>
      <c r="B17" s="43" t="s">
        <v>302</v>
      </c>
      <c r="C17" s="30" t="s">
        <v>327</v>
      </c>
      <c r="D17" s="30" t="s">
        <v>304</v>
      </c>
      <c r="E17" s="30" t="s">
        <v>328</v>
      </c>
      <c r="F17" s="30" t="s">
        <v>329</v>
      </c>
      <c r="G17" s="30" t="s">
        <v>307</v>
      </c>
      <c r="H17" s="30" t="s">
        <v>308</v>
      </c>
      <c r="I17" s="30" t="s">
        <v>328</v>
      </c>
      <c r="J17" s="30" t="s">
        <v>330</v>
      </c>
      <c r="K17" s="44" t="s">
        <v>253</v>
      </c>
      <c r="L17" s="45" t="s">
        <v>233</v>
      </c>
      <c r="M17" s="23" t="s">
        <v>331</v>
      </c>
    </row>
    <row r="18" spans="1:13" s="9" customFormat="1" ht="128.25" customHeight="1" x14ac:dyDescent="0.3">
      <c r="A18" s="9">
        <v>6</v>
      </c>
      <c r="B18" s="46" t="s">
        <v>311</v>
      </c>
      <c r="C18" s="30" t="s">
        <v>327</v>
      </c>
      <c r="D18" s="30" t="s">
        <v>304</v>
      </c>
      <c r="E18" s="30" t="s">
        <v>328</v>
      </c>
      <c r="F18" s="30" t="s">
        <v>332</v>
      </c>
      <c r="G18" s="30" t="s">
        <v>307</v>
      </c>
      <c r="H18" s="30" t="s">
        <v>333</v>
      </c>
      <c r="I18" s="30" t="s">
        <v>328</v>
      </c>
      <c r="J18" s="30" t="s">
        <v>314</v>
      </c>
      <c r="K18" s="47" t="s">
        <v>233</v>
      </c>
      <c r="L18" s="48" t="s">
        <v>233</v>
      </c>
      <c r="M18" s="23" t="s">
        <v>334</v>
      </c>
    </row>
    <row r="19" spans="1:13" s="9" customFormat="1" ht="128.25" customHeight="1" x14ac:dyDescent="0.3">
      <c r="A19" s="9">
        <v>7</v>
      </c>
      <c r="B19" s="46" t="s">
        <v>316</v>
      </c>
      <c r="C19" s="30" t="s">
        <v>327</v>
      </c>
      <c r="D19" s="30" t="s">
        <v>304</v>
      </c>
      <c r="E19" s="30" t="s">
        <v>328</v>
      </c>
      <c r="F19" s="30" t="s">
        <v>335</v>
      </c>
      <c r="G19" s="30" t="s">
        <v>336</v>
      </c>
      <c r="H19" s="30" t="s">
        <v>318</v>
      </c>
      <c r="I19" s="30" t="s">
        <v>337</v>
      </c>
      <c r="J19" s="30" t="s">
        <v>319</v>
      </c>
      <c r="K19" s="47" t="s">
        <v>253</v>
      </c>
      <c r="L19" s="48" t="s">
        <v>233</v>
      </c>
      <c r="M19" s="23" t="s">
        <v>338</v>
      </c>
    </row>
    <row r="20" spans="1:13" s="9" customFormat="1" ht="128.25" customHeight="1" x14ac:dyDescent="0.3">
      <c r="A20" s="9">
        <v>8</v>
      </c>
      <c r="B20" s="46" t="s">
        <v>339</v>
      </c>
      <c r="C20" s="30" t="s">
        <v>327</v>
      </c>
      <c r="D20" s="30" t="s">
        <v>304</v>
      </c>
      <c r="E20" s="30" t="s">
        <v>328</v>
      </c>
      <c r="F20" s="30" t="s">
        <v>340</v>
      </c>
      <c r="G20" s="30" t="s">
        <v>323</v>
      </c>
      <c r="H20" s="30" t="s">
        <v>341</v>
      </c>
      <c r="I20" s="30" t="s">
        <v>328</v>
      </c>
      <c r="J20" s="30" t="s">
        <v>325</v>
      </c>
      <c r="K20" s="47" t="s">
        <v>233</v>
      </c>
      <c r="L20" s="48" t="s">
        <v>233</v>
      </c>
      <c r="M20" s="23" t="s">
        <v>342</v>
      </c>
    </row>
    <row r="21" spans="1:13" ht="192" customHeight="1" x14ac:dyDescent="0.3">
      <c r="A21" s="1">
        <v>9</v>
      </c>
      <c r="B21" s="46" t="s">
        <v>343</v>
      </c>
      <c r="C21" s="30" t="s">
        <v>344</v>
      </c>
      <c r="D21" s="30" t="s">
        <v>304</v>
      </c>
      <c r="E21" s="30" t="s">
        <v>210</v>
      </c>
      <c r="F21" s="30" t="s">
        <v>345</v>
      </c>
      <c r="G21" s="30" t="s">
        <v>336</v>
      </c>
      <c r="H21" s="30" t="s">
        <v>346</v>
      </c>
      <c r="I21" s="30" t="s">
        <v>347</v>
      </c>
      <c r="J21" s="30" t="s">
        <v>348</v>
      </c>
      <c r="K21" s="49" t="s">
        <v>233</v>
      </c>
      <c r="L21" s="50" t="s">
        <v>233</v>
      </c>
      <c r="M21" s="23" t="s">
        <v>349</v>
      </c>
    </row>
    <row r="22" spans="1:13" ht="183" customHeight="1" x14ac:dyDescent="0.3">
      <c r="A22" s="1">
        <v>11</v>
      </c>
      <c r="B22" s="46" t="s">
        <v>343</v>
      </c>
      <c r="C22" s="30" t="s">
        <v>303</v>
      </c>
      <c r="D22" s="30" t="s">
        <v>304</v>
      </c>
      <c r="E22" s="30" t="s">
        <v>210</v>
      </c>
      <c r="F22" s="30" t="s">
        <v>350</v>
      </c>
      <c r="G22" s="30" t="s">
        <v>336</v>
      </c>
      <c r="H22" s="30" t="s">
        <v>346</v>
      </c>
      <c r="I22" s="30" t="s">
        <v>351</v>
      </c>
      <c r="J22" s="30" t="s">
        <v>348</v>
      </c>
      <c r="K22" s="49" t="s">
        <v>233</v>
      </c>
      <c r="L22" s="50" t="s">
        <v>233</v>
      </c>
      <c r="M22" s="23" t="s">
        <v>349</v>
      </c>
    </row>
    <row r="23" spans="1:13" ht="196.5" customHeight="1" x14ac:dyDescent="0.3">
      <c r="A23" s="1">
        <v>12</v>
      </c>
      <c r="B23" s="46" t="s">
        <v>343</v>
      </c>
      <c r="C23" s="30" t="s">
        <v>327</v>
      </c>
      <c r="D23" s="30" t="s">
        <v>304</v>
      </c>
      <c r="E23" s="30" t="s">
        <v>210</v>
      </c>
      <c r="F23" s="30" t="s">
        <v>350</v>
      </c>
      <c r="G23" s="30" t="s">
        <v>336</v>
      </c>
      <c r="H23" s="30" t="s">
        <v>346</v>
      </c>
      <c r="I23" s="30" t="s">
        <v>352</v>
      </c>
      <c r="J23" s="30" t="s">
        <v>348</v>
      </c>
      <c r="K23" s="49" t="s">
        <v>233</v>
      </c>
      <c r="L23" s="50" t="s">
        <v>233</v>
      </c>
      <c r="M23" s="23" t="s">
        <v>349</v>
      </c>
    </row>
    <row r="24" spans="1:13" ht="18" customHeight="1" x14ac:dyDescent="0.3"/>
    <row r="25" spans="1:13" ht="18" customHeight="1" x14ac:dyDescent="0.3"/>
    <row r="26" spans="1:13" ht="18" customHeight="1" x14ac:dyDescent="0.3"/>
    <row r="27" spans="1:13" ht="18" customHeight="1" x14ac:dyDescent="0.3"/>
    <row r="28" spans="1:13" ht="18" customHeight="1" x14ac:dyDescent="0.3"/>
    <row r="29" spans="1:13" ht="18" customHeight="1" x14ac:dyDescent="0.3"/>
    <row r="30" spans="1:13" ht="18" customHeight="1" x14ac:dyDescent="0.3"/>
    <row r="31" spans="1:13" ht="18" customHeight="1" x14ac:dyDescent="0.3"/>
    <row r="32" spans="1:13" ht="18" customHeight="1" x14ac:dyDescent="0.3"/>
    <row r="33" ht="18" customHeight="1" x14ac:dyDescent="0.3"/>
    <row r="34" ht="18" customHeight="1" x14ac:dyDescent="0.3"/>
    <row r="35" ht="18" customHeight="1" x14ac:dyDescent="0.3"/>
    <row r="36" ht="18" customHeight="1" x14ac:dyDescent="0.3"/>
    <row r="37" ht="18" customHeight="1" x14ac:dyDescent="0.3"/>
    <row r="38" ht="18" customHeight="1" x14ac:dyDescent="0.3"/>
    <row r="39" ht="18" customHeight="1" x14ac:dyDescent="0.3"/>
    <row r="40" ht="18" customHeight="1" x14ac:dyDescent="0.3"/>
    <row r="41" ht="18" customHeight="1" x14ac:dyDescent="0.3"/>
    <row r="42" ht="18" customHeight="1" x14ac:dyDescent="0.3"/>
    <row r="43" ht="18" customHeight="1" x14ac:dyDescent="0.3"/>
    <row r="44" ht="18" customHeight="1" x14ac:dyDescent="0.3"/>
    <row r="45" ht="18" customHeight="1" x14ac:dyDescent="0.3"/>
    <row r="46" ht="18" customHeight="1" x14ac:dyDescent="0.3"/>
    <row r="47" ht="18" customHeight="1" x14ac:dyDescent="0.3"/>
    <row r="48" ht="18" customHeight="1" x14ac:dyDescent="0.3"/>
    <row r="49" ht="18" customHeight="1" x14ac:dyDescent="0.3"/>
    <row r="50" ht="18" customHeight="1" x14ac:dyDescent="0.3"/>
    <row r="51" ht="18" customHeight="1" x14ac:dyDescent="0.3"/>
    <row r="52" ht="18" customHeight="1" x14ac:dyDescent="0.3"/>
    <row r="53" ht="18" customHeight="1" x14ac:dyDescent="0.3"/>
    <row r="54" ht="18" customHeight="1" x14ac:dyDescent="0.3"/>
    <row r="55" ht="18" customHeight="1" x14ac:dyDescent="0.3"/>
    <row r="56" ht="18" customHeight="1" x14ac:dyDescent="0.3"/>
    <row r="57" ht="18" customHeight="1" x14ac:dyDescent="0.3"/>
    <row r="58" ht="18" customHeight="1" x14ac:dyDescent="0.3"/>
    <row r="59" ht="18" customHeight="1" x14ac:dyDescent="0.3"/>
    <row r="60" ht="18" customHeight="1" x14ac:dyDescent="0.3"/>
    <row r="61" ht="18" customHeight="1" x14ac:dyDescent="0.3"/>
    <row r="62" ht="18" customHeight="1" x14ac:dyDescent="0.3"/>
    <row r="63" ht="18" customHeight="1" x14ac:dyDescent="0.3"/>
    <row r="64" ht="18" customHeight="1" x14ac:dyDescent="0.3"/>
    <row r="65" ht="18" customHeight="1" x14ac:dyDescent="0.3"/>
    <row r="66" ht="18" customHeight="1" x14ac:dyDescent="0.3"/>
    <row r="67" ht="18" customHeight="1" x14ac:dyDescent="0.3"/>
    <row r="68" ht="18" customHeight="1" x14ac:dyDescent="0.3"/>
    <row r="69" ht="18" customHeight="1" x14ac:dyDescent="0.3"/>
    <row r="70" ht="18" customHeight="1" x14ac:dyDescent="0.3"/>
    <row r="71" ht="18" customHeight="1" x14ac:dyDescent="0.3"/>
    <row r="72" ht="18" customHeight="1" x14ac:dyDescent="0.3"/>
    <row r="73" ht="18" customHeight="1" x14ac:dyDescent="0.3"/>
    <row r="74" ht="18" customHeight="1" x14ac:dyDescent="0.3"/>
    <row r="75" ht="18" customHeight="1" x14ac:dyDescent="0.3"/>
    <row r="76" ht="18" customHeight="1" x14ac:dyDescent="0.3"/>
    <row r="77" ht="18" customHeight="1" x14ac:dyDescent="0.3"/>
    <row r="78" ht="18" customHeight="1" x14ac:dyDescent="0.3"/>
    <row r="79" ht="18" customHeight="1" x14ac:dyDescent="0.3"/>
    <row r="80" ht="18" customHeight="1" x14ac:dyDescent="0.3"/>
    <row r="81" ht="18" customHeight="1" x14ac:dyDescent="0.3"/>
    <row r="82" ht="18" customHeight="1" x14ac:dyDescent="0.3"/>
    <row r="83" ht="18" customHeight="1" x14ac:dyDescent="0.3"/>
    <row r="84" ht="18" customHeight="1" x14ac:dyDescent="0.3"/>
    <row r="85" ht="18" customHeight="1" x14ac:dyDescent="0.3"/>
    <row r="86" ht="18" customHeight="1" x14ac:dyDescent="0.3"/>
    <row r="87" ht="18" customHeight="1" x14ac:dyDescent="0.3"/>
    <row r="88" ht="18" customHeight="1" x14ac:dyDescent="0.3"/>
    <row r="89" ht="18" customHeight="1" x14ac:dyDescent="0.3"/>
    <row r="90" ht="18" customHeight="1" x14ac:dyDescent="0.3"/>
    <row r="91" ht="18" customHeight="1" x14ac:dyDescent="0.3"/>
    <row r="92" ht="18" customHeight="1" x14ac:dyDescent="0.3"/>
    <row r="93" ht="18" customHeight="1" x14ac:dyDescent="0.3"/>
    <row r="94" ht="18" customHeight="1" x14ac:dyDescent="0.3"/>
    <row r="95" ht="18" customHeight="1" x14ac:dyDescent="0.3"/>
    <row r="96" ht="18" customHeight="1" x14ac:dyDescent="0.3"/>
    <row r="97" ht="18" customHeight="1" x14ac:dyDescent="0.3"/>
    <row r="98" ht="18" customHeight="1" x14ac:dyDescent="0.3"/>
    <row r="99" ht="18" customHeight="1" x14ac:dyDescent="0.3"/>
    <row r="100" ht="18" customHeight="1" x14ac:dyDescent="0.3"/>
    <row r="101" ht="18" customHeight="1" x14ac:dyDescent="0.3"/>
    <row r="102" ht="18" customHeight="1" x14ac:dyDescent="0.3"/>
    <row r="103" ht="18" customHeight="1" x14ac:dyDescent="0.3"/>
    <row r="104" ht="18" customHeight="1" x14ac:dyDescent="0.3"/>
    <row r="105" ht="18" customHeight="1" x14ac:dyDescent="0.3"/>
    <row r="106" ht="18" customHeight="1" x14ac:dyDescent="0.3"/>
    <row r="107" ht="18" customHeight="1" x14ac:dyDescent="0.3"/>
    <row r="108" ht="18" customHeight="1" x14ac:dyDescent="0.3"/>
    <row r="109" ht="18" customHeight="1" x14ac:dyDescent="0.3"/>
    <row r="110" ht="18" customHeight="1" x14ac:dyDescent="0.3"/>
    <row r="111" ht="18" customHeight="1" x14ac:dyDescent="0.3"/>
    <row r="112" ht="18" customHeight="1" x14ac:dyDescent="0.3"/>
  </sheetData>
  <mergeCells count="12">
    <mergeCell ref="B2:M2"/>
    <mergeCell ref="B4:M4"/>
    <mergeCell ref="B6:C6"/>
    <mergeCell ref="D6:M6"/>
    <mergeCell ref="B7:C7"/>
    <mergeCell ref="D7:M7"/>
    <mergeCell ref="B8:C8"/>
    <mergeCell ref="D8:M8"/>
    <mergeCell ref="B9:C9"/>
    <mergeCell ref="D9:H9"/>
    <mergeCell ref="I9:J9"/>
    <mergeCell ref="K9:M9"/>
  </mergeCells>
  <dataValidations count="1">
    <dataValidation type="list" allowBlank="1" showInputMessage="1" showErrorMessage="1" sqref="D7:M7" xr:uid="{7C0BB7E5-31BE-489F-A062-B452047AB0AF}">
      <formula1>"Programa presupuestario orientado a resultados, Programa presupuestario institucional"</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D827F-CBEA-4E42-8921-CDF627680E43}">
  <dimension ref="B1:AO107"/>
  <sheetViews>
    <sheetView showGridLines="0" topLeftCell="B1" zoomScale="85" zoomScaleNormal="85" workbookViewId="0">
      <selection activeCell="E14" sqref="E14"/>
    </sheetView>
  </sheetViews>
  <sheetFormatPr baseColWidth="10" defaultColWidth="11.5546875" defaultRowHeight="0" customHeight="1" zeroHeight="1" x14ac:dyDescent="0.3"/>
  <cols>
    <col min="1" max="1" width="3.33203125" style="1" customWidth="1"/>
    <col min="2" max="2" width="14.33203125" style="1" customWidth="1"/>
    <col min="3" max="3" width="34.6640625" style="1" bestFit="1" customWidth="1"/>
    <col min="4" max="4" width="30.109375" style="1" bestFit="1" customWidth="1"/>
    <col min="5" max="5" width="15.109375" style="1" bestFit="1" customWidth="1"/>
    <col min="6" max="6" width="12.88671875" style="1" bestFit="1" customWidth="1"/>
    <col min="7" max="7" width="16.33203125" style="1" bestFit="1" customWidth="1"/>
    <col min="8" max="8" width="14.88671875" style="1" bestFit="1" customWidth="1"/>
    <col min="9" max="9" width="14.5546875" style="1" bestFit="1" customWidth="1"/>
    <col min="10" max="10" width="19.6640625" style="1" bestFit="1" customWidth="1"/>
    <col min="11" max="11" width="15" style="1" bestFit="1" customWidth="1"/>
    <col min="12" max="12" width="17.44140625" style="1" bestFit="1" customWidth="1"/>
    <col min="13" max="13" width="18.44140625" style="1" bestFit="1" customWidth="1"/>
    <col min="14" max="14" width="18.44140625" style="1" customWidth="1"/>
    <col min="15" max="15" width="12.109375" style="1" bestFit="1" customWidth="1"/>
    <col min="16" max="16" width="19.6640625" style="1" bestFit="1" customWidth="1"/>
    <col min="17" max="17" width="17.33203125" style="1" bestFit="1" customWidth="1"/>
    <col min="18" max="18" width="3.33203125" style="1" customWidth="1"/>
    <col min="19" max="19" width="16" style="1" customWidth="1"/>
    <col min="20" max="20" width="34.6640625" style="1" bestFit="1" customWidth="1"/>
    <col min="21" max="21" width="30.109375" style="1" bestFit="1" customWidth="1"/>
    <col min="22" max="22" width="15.33203125" style="1" customWidth="1"/>
    <col min="23" max="23" width="30.109375" style="1" bestFit="1" customWidth="1"/>
    <col min="24" max="24" width="29.44140625" style="1" bestFit="1" customWidth="1"/>
    <col min="25" max="25" width="30.109375" style="1" bestFit="1" customWidth="1"/>
    <col min="26" max="26" width="12.44140625" style="1" bestFit="1" customWidth="1"/>
    <col min="27" max="27" width="30.109375" style="1" bestFit="1" customWidth="1"/>
    <col min="28" max="28" width="25.33203125" style="1" bestFit="1" customWidth="1"/>
    <col min="29" max="29" width="3.33203125" style="1" customWidth="1"/>
    <col min="30" max="30" width="34.6640625" style="1" customWidth="1"/>
    <col min="31" max="31" width="19.5546875" style="1" bestFit="1" customWidth="1"/>
    <col min="32" max="32" width="16" style="1" bestFit="1" customWidth="1"/>
    <col min="33" max="33" width="14.109375" style="1" bestFit="1" customWidth="1"/>
    <col min="34" max="34" width="28.33203125" style="1" bestFit="1" customWidth="1"/>
    <col min="35" max="35" width="16.33203125" style="1" bestFit="1" customWidth="1"/>
    <col min="36" max="36" width="11.88671875" style="1" bestFit="1" customWidth="1"/>
    <col min="37" max="37" width="15" style="1" bestFit="1" customWidth="1"/>
    <col min="38" max="38" width="17.44140625" style="1" bestFit="1" customWidth="1"/>
    <col min="39" max="39" width="29" style="1" bestFit="1" customWidth="1"/>
    <col min="40" max="40" width="32.33203125" style="1" bestFit="1" customWidth="1"/>
    <col min="41" max="41" width="17.6640625" style="1" bestFit="1" customWidth="1"/>
    <col min="42" max="16384" width="11.5546875" style="1"/>
  </cols>
  <sheetData>
    <row r="1" spans="2:41" ht="4.95" customHeight="1" x14ac:dyDescent="0.3"/>
    <row r="2" spans="2:41" ht="33" customHeight="1" x14ac:dyDescent="0.3">
      <c r="B2" s="64" t="s">
        <v>206</v>
      </c>
      <c r="C2" s="64"/>
      <c r="D2" s="64"/>
      <c r="E2" s="64"/>
      <c r="F2" s="64"/>
      <c r="G2" s="64"/>
      <c r="H2" s="64"/>
      <c r="I2" s="64"/>
      <c r="J2" s="64"/>
      <c r="K2" s="64"/>
      <c r="L2" s="64"/>
      <c r="M2" s="64"/>
      <c r="N2" s="64"/>
      <c r="O2" s="64"/>
      <c r="P2" s="64"/>
      <c r="Q2" s="64"/>
      <c r="S2" s="64" t="s">
        <v>268</v>
      </c>
      <c r="T2" s="64"/>
      <c r="U2" s="64"/>
      <c r="V2" s="64"/>
      <c r="W2" s="64"/>
      <c r="X2" s="64"/>
      <c r="Y2" s="64"/>
      <c r="Z2" s="64"/>
      <c r="AA2" s="64"/>
      <c r="AB2" s="64"/>
      <c r="AD2" s="64" t="s">
        <v>289</v>
      </c>
      <c r="AE2" s="64"/>
      <c r="AF2" s="64"/>
      <c r="AG2" s="64"/>
      <c r="AH2" s="64"/>
      <c r="AI2" s="64"/>
      <c r="AJ2" s="64"/>
      <c r="AK2" s="64"/>
      <c r="AL2" s="64"/>
      <c r="AM2" s="64"/>
      <c r="AN2" s="64"/>
      <c r="AO2" s="64"/>
    </row>
    <row r="3" spans="2:41" ht="4.95" customHeight="1" x14ac:dyDescent="0.3"/>
    <row r="4" spans="2:41" ht="24" customHeight="1" x14ac:dyDescent="0.3">
      <c r="B4" s="65" t="s">
        <v>1</v>
      </c>
      <c r="C4" s="65"/>
      <c r="D4" s="65"/>
      <c r="E4" s="65"/>
      <c r="F4" s="65"/>
      <c r="G4" s="65"/>
      <c r="H4" s="65"/>
      <c r="I4" s="65"/>
      <c r="J4" s="65"/>
      <c r="K4" s="65"/>
      <c r="L4" s="65"/>
      <c r="M4" s="65"/>
      <c r="N4" s="65"/>
      <c r="O4" s="65"/>
      <c r="P4" s="65"/>
      <c r="Q4" s="65"/>
      <c r="S4" s="65" t="s">
        <v>1</v>
      </c>
      <c r="T4" s="65"/>
      <c r="U4" s="65"/>
      <c r="V4" s="65"/>
      <c r="W4" s="65"/>
      <c r="X4" s="65"/>
      <c r="Y4" s="65"/>
      <c r="Z4" s="65"/>
      <c r="AA4" s="65"/>
      <c r="AB4" s="65"/>
      <c r="AD4" s="65" t="s">
        <v>1</v>
      </c>
      <c r="AE4" s="65"/>
      <c r="AF4" s="65"/>
      <c r="AG4" s="65"/>
      <c r="AH4" s="65"/>
      <c r="AI4" s="65"/>
      <c r="AJ4" s="65"/>
      <c r="AK4" s="65"/>
      <c r="AL4" s="65"/>
      <c r="AM4" s="65"/>
      <c r="AN4" s="65"/>
      <c r="AO4" s="65"/>
    </row>
    <row r="5" spans="2:41" ht="4.95" customHeight="1" x14ac:dyDescent="0.3"/>
    <row r="6" spans="2:41" ht="18" customHeight="1" x14ac:dyDescent="0.3">
      <c r="B6" s="59" t="s">
        <v>2</v>
      </c>
      <c r="C6" s="59"/>
      <c r="D6" s="163" t="s">
        <v>3</v>
      </c>
      <c r="E6" s="163"/>
      <c r="F6" s="163"/>
      <c r="G6" s="163"/>
      <c r="H6" s="163"/>
      <c r="I6" s="163"/>
      <c r="J6" s="163"/>
      <c r="K6" s="163"/>
      <c r="L6" s="163"/>
      <c r="M6" s="163"/>
      <c r="N6" s="41"/>
      <c r="O6" s="41"/>
      <c r="P6" s="41"/>
      <c r="Q6" s="41"/>
      <c r="S6" s="59" t="s">
        <v>2</v>
      </c>
      <c r="T6" s="59"/>
      <c r="U6" s="66"/>
      <c r="V6" s="66"/>
      <c r="W6" s="66"/>
      <c r="X6" s="66"/>
      <c r="Y6" s="66"/>
      <c r="Z6" s="66"/>
      <c r="AA6" s="66"/>
      <c r="AB6" s="66"/>
      <c r="AD6" s="59" t="s">
        <v>2</v>
      </c>
      <c r="AE6" s="59"/>
      <c r="AF6" s="59"/>
      <c r="AG6" s="59"/>
      <c r="AH6" s="59"/>
      <c r="AI6" s="59"/>
      <c r="AJ6" s="59"/>
      <c r="AK6" s="59"/>
      <c r="AL6" s="59"/>
      <c r="AM6" s="59"/>
      <c r="AN6" s="59"/>
      <c r="AO6" s="59"/>
    </row>
    <row r="7" spans="2:41" ht="18" customHeight="1" x14ac:dyDescent="0.3">
      <c r="B7" s="59" t="s">
        <v>208</v>
      </c>
      <c r="C7" s="59"/>
      <c r="D7" s="155" t="s">
        <v>209</v>
      </c>
      <c r="E7" s="155"/>
      <c r="F7" s="155"/>
      <c r="G7" s="155"/>
      <c r="H7" s="155"/>
      <c r="I7" s="155"/>
      <c r="J7" s="155"/>
      <c r="K7" s="155"/>
      <c r="L7" s="155"/>
      <c r="M7" s="155"/>
      <c r="N7" s="41"/>
      <c r="O7" s="41"/>
      <c r="P7" s="41"/>
      <c r="Q7" s="41"/>
      <c r="S7" s="59" t="s">
        <v>208</v>
      </c>
      <c r="T7" s="59"/>
      <c r="U7" s="66"/>
      <c r="V7" s="66"/>
      <c r="W7" s="66"/>
      <c r="X7" s="66"/>
      <c r="Y7" s="66"/>
      <c r="Z7" s="66"/>
      <c r="AA7" s="66"/>
      <c r="AB7" s="66"/>
      <c r="AD7" s="59" t="s">
        <v>208</v>
      </c>
      <c r="AE7" s="59"/>
      <c r="AF7" s="66"/>
      <c r="AG7" s="66"/>
      <c r="AH7" s="66"/>
      <c r="AI7" s="66"/>
      <c r="AJ7" s="66"/>
      <c r="AK7" s="66"/>
      <c r="AL7" s="66"/>
      <c r="AM7" s="66"/>
      <c r="AN7" s="66"/>
      <c r="AO7" s="66"/>
    </row>
    <row r="8" spans="2:41" ht="18" customHeight="1" x14ac:dyDescent="0.3">
      <c r="B8" s="59" t="s">
        <v>4</v>
      </c>
      <c r="C8" s="59"/>
      <c r="D8" s="163" t="s">
        <v>270</v>
      </c>
      <c r="E8" s="163"/>
      <c r="F8" s="163"/>
      <c r="G8" s="163"/>
      <c r="H8" s="163"/>
      <c r="I8" s="163"/>
      <c r="J8" s="163"/>
      <c r="K8" s="163"/>
      <c r="L8" s="163"/>
      <c r="M8" s="163"/>
      <c r="N8" s="41"/>
      <c r="O8" s="41"/>
      <c r="P8" s="41"/>
      <c r="Q8" s="41"/>
      <c r="S8" s="59" t="s">
        <v>4</v>
      </c>
      <c r="T8" s="59"/>
      <c r="U8" s="66"/>
      <c r="V8" s="66"/>
      <c r="W8" s="66"/>
      <c r="X8" s="66"/>
      <c r="Y8" s="66"/>
      <c r="Z8" s="66"/>
      <c r="AA8" s="66"/>
      <c r="AB8" s="66"/>
      <c r="AD8" s="59" t="s">
        <v>4</v>
      </c>
      <c r="AE8" s="59"/>
      <c r="AF8" s="59"/>
      <c r="AG8" s="59"/>
      <c r="AH8" s="59"/>
      <c r="AI8" s="59"/>
      <c r="AJ8" s="59"/>
      <c r="AK8" s="59"/>
      <c r="AL8" s="59"/>
      <c r="AM8" s="59"/>
      <c r="AN8" s="59"/>
      <c r="AO8" s="59"/>
    </row>
    <row r="9" spans="2:41" ht="18" customHeight="1" x14ac:dyDescent="0.3">
      <c r="B9" s="59" t="s">
        <v>211</v>
      </c>
      <c r="C9" s="59"/>
      <c r="D9" s="164" t="s">
        <v>353</v>
      </c>
      <c r="E9" s="165"/>
      <c r="F9" s="165"/>
      <c r="G9" s="165"/>
      <c r="H9" s="166"/>
      <c r="I9" s="157" t="s">
        <v>213</v>
      </c>
      <c r="J9" s="157"/>
      <c r="K9" s="163">
        <v>2026</v>
      </c>
      <c r="L9" s="163"/>
      <c r="M9" s="163"/>
      <c r="N9" s="41"/>
      <c r="O9" s="41"/>
      <c r="P9" s="41"/>
      <c r="Q9" s="41"/>
      <c r="S9" s="59" t="s">
        <v>211</v>
      </c>
      <c r="T9" s="59"/>
      <c r="U9" s="66"/>
      <c r="V9" s="66"/>
      <c r="W9" s="66"/>
      <c r="X9" s="59" t="s">
        <v>213</v>
      </c>
      <c r="Y9" s="59"/>
      <c r="Z9" s="66"/>
      <c r="AA9" s="66"/>
      <c r="AB9" s="66"/>
      <c r="AD9" s="59" t="s">
        <v>211</v>
      </c>
      <c r="AE9" s="59"/>
      <c r="AF9" s="159"/>
      <c r="AG9" s="160"/>
      <c r="AH9" s="160"/>
      <c r="AI9" s="160"/>
      <c r="AJ9" s="161"/>
      <c r="AK9" s="59" t="s">
        <v>213</v>
      </c>
      <c r="AL9" s="59"/>
      <c r="AM9" s="162"/>
      <c r="AN9" s="162"/>
      <c r="AO9" s="162"/>
    </row>
    <row r="10" spans="2:41" ht="4.95" customHeight="1" x14ac:dyDescent="0.3"/>
    <row r="11" spans="2:41" s="9" customFormat="1" ht="42" customHeight="1" x14ac:dyDescent="0.3">
      <c r="B11" s="8" t="s">
        <v>214</v>
      </c>
      <c r="C11" s="8" t="s">
        <v>215</v>
      </c>
      <c r="D11" s="8" t="s">
        <v>216</v>
      </c>
      <c r="E11" s="8" t="s">
        <v>217</v>
      </c>
      <c r="F11" s="8" t="s">
        <v>218</v>
      </c>
      <c r="G11" s="8" t="s">
        <v>219</v>
      </c>
      <c r="H11" s="8" t="s">
        <v>220</v>
      </c>
      <c r="I11" s="8" t="s">
        <v>221</v>
      </c>
      <c r="J11" s="8" t="s">
        <v>222</v>
      </c>
      <c r="K11" s="8" t="s">
        <v>223</v>
      </c>
      <c r="L11" s="8" t="s">
        <v>224</v>
      </c>
      <c r="M11" s="8" t="s">
        <v>225</v>
      </c>
      <c r="N11" s="8" t="s">
        <v>226</v>
      </c>
      <c r="O11" s="8" t="s">
        <v>227</v>
      </c>
      <c r="P11" s="8" t="s">
        <v>228</v>
      </c>
      <c r="Q11" s="8" t="s">
        <v>229</v>
      </c>
      <c r="S11" s="8" t="s">
        <v>214</v>
      </c>
      <c r="T11" s="8" t="s">
        <v>215</v>
      </c>
      <c r="U11" s="8" t="s">
        <v>271</v>
      </c>
      <c r="V11" s="8" t="s">
        <v>225</v>
      </c>
      <c r="W11" s="8" t="s">
        <v>175</v>
      </c>
      <c r="X11" s="8" t="s">
        <v>272</v>
      </c>
      <c r="Y11" s="8" t="s">
        <v>175</v>
      </c>
      <c r="Z11" s="8" t="s">
        <v>273</v>
      </c>
      <c r="AA11" s="8" t="s">
        <v>175</v>
      </c>
      <c r="AB11" s="8" t="s">
        <v>274</v>
      </c>
      <c r="AD11" s="8" t="s">
        <v>291</v>
      </c>
      <c r="AE11" s="8" t="s">
        <v>292</v>
      </c>
      <c r="AF11" s="8" t="s">
        <v>293</v>
      </c>
      <c r="AG11" s="8" t="s">
        <v>294</v>
      </c>
      <c r="AH11" s="8" t="s">
        <v>295</v>
      </c>
      <c r="AI11" s="8" t="s">
        <v>296</v>
      </c>
      <c r="AJ11" s="8" t="s">
        <v>297</v>
      </c>
      <c r="AK11" s="8" t="s">
        <v>298</v>
      </c>
      <c r="AL11" s="8" t="s">
        <v>299</v>
      </c>
      <c r="AM11" s="8" t="s">
        <v>300</v>
      </c>
      <c r="AN11" s="8" t="s">
        <v>301</v>
      </c>
      <c r="AO11" s="8" t="s">
        <v>175</v>
      </c>
    </row>
    <row r="12" spans="2:41" ht="4.95" customHeight="1" x14ac:dyDescent="0.3"/>
    <row r="13" spans="2:41" s="9" customFormat="1" ht="40.200000000000003" customHeight="1" x14ac:dyDescent="0.3">
      <c r="B13" s="10" t="s">
        <v>354</v>
      </c>
      <c r="C13" s="10"/>
      <c r="D13" s="10"/>
      <c r="E13" s="10" t="s">
        <v>355</v>
      </c>
      <c r="F13" s="10" t="s">
        <v>355</v>
      </c>
      <c r="G13" s="10" t="s">
        <v>355</v>
      </c>
      <c r="H13" s="10" t="s">
        <v>355</v>
      </c>
      <c r="I13" s="10" t="s">
        <v>355</v>
      </c>
      <c r="J13" s="10" t="s">
        <v>355</v>
      </c>
      <c r="K13" s="10" t="s">
        <v>355</v>
      </c>
      <c r="L13" s="10" t="s">
        <v>355</v>
      </c>
      <c r="M13" s="10" t="s">
        <v>355</v>
      </c>
      <c r="N13" s="10" t="s">
        <v>355</v>
      </c>
      <c r="O13" s="10" t="s">
        <v>355</v>
      </c>
      <c r="P13" s="10" t="s">
        <v>355</v>
      </c>
      <c r="Q13" s="10" t="s">
        <v>356</v>
      </c>
      <c r="S13" s="10"/>
      <c r="T13" s="10"/>
      <c r="U13" s="10"/>
      <c r="V13" s="10" t="s">
        <v>355</v>
      </c>
      <c r="W13" s="10"/>
      <c r="X13" s="10" t="s">
        <v>355</v>
      </c>
      <c r="Y13" s="10"/>
      <c r="Z13" s="10" t="s">
        <v>355</v>
      </c>
      <c r="AA13" s="10"/>
      <c r="AB13" s="10"/>
      <c r="AD13" s="10"/>
      <c r="AE13" s="10"/>
      <c r="AF13" s="10"/>
      <c r="AG13" s="10"/>
      <c r="AH13" s="10"/>
      <c r="AI13" s="10"/>
      <c r="AJ13" s="10"/>
      <c r="AK13" s="10"/>
      <c r="AL13" s="10"/>
      <c r="AM13" s="10" t="s">
        <v>355</v>
      </c>
      <c r="AN13" s="10" t="s">
        <v>355</v>
      </c>
      <c r="AO13" s="10"/>
    </row>
    <row r="14" spans="2:41" s="9" customFormat="1" ht="40.200000000000003" customHeight="1" x14ac:dyDescent="0.3">
      <c r="B14" s="10" t="s">
        <v>237</v>
      </c>
      <c r="C14" s="10"/>
      <c r="D14" s="10"/>
      <c r="E14" s="10" t="s">
        <v>355</v>
      </c>
      <c r="F14" s="10" t="s">
        <v>355</v>
      </c>
      <c r="G14" s="10" t="s">
        <v>355</v>
      </c>
      <c r="H14" s="10" t="s">
        <v>355</v>
      </c>
      <c r="I14" s="10" t="s">
        <v>355</v>
      </c>
      <c r="J14" s="10" t="s">
        <v>355</v>
      </c>
      <c r="K14" s="10" t="s">
        <v>355</v>
      </c>
      <c r="L14" s="10" t="s">
        <v>355</v>
      </c>
      <c r="M14" s="10" t="s">
        <v>355</v>
      </c>
      <c r="N14" s="10" t="s">
        <v>355</v>
      </c>
      <c r="O14" s="10" t="s">
        <v>355</v>
      </c>
      <c r="P14" s="10" t="s">
        <v>355</v>
      </c>
      <c r="Q14" s="10" t="s">
        <v>356</v>
      </c>
      <c r="S14" s="10"/>
      <c r="T14" s="10"/>
      <c r="U14" s="10"/>
      <c r="V14" s="10" t="s">
        <v>355</v>
      </c>
      <c r="W14" s="10"/>
      <c r="X14" s="10" t="s">
        <v>355</v>
      </c>
      <c r="Y14" s="10"/>
      <c r="Z14" s="10" t="s">
        <v>355</v>
      </c>
      <c r="AA14" s="10"/>
      <c r="AB14" s="10"/>
      <c r="AD14" s="10"/>
      <c r="AE14" s="10"/>
      <c r="AF14" s="10"/>
      <c r="AG14" s="10"/>
      <c r="AH14" s="10"/>
      <c r="AI14" s="10"/>
      <c r="AJ14" s="10"/>
      <c r="AK14" s="10"/>
      <c r="AL14" s="10"/>
      <c r="AM14" s="10" t="s">
        <v>355</v>
      </c>
      <c r="AN14" s="10" t="s">
        <v>355</v>
      </c>
      <c r="AO14" s="10"/>
    </row>
    <row r="15" spans="2:41" s="9" customFormat="1" ht="40.200000000000003" customHeight="1" x14ac:dyDescent="0.3">
      <c r="B15" s="10" t="s">
        <v>357</v>
      </c>
      <c r="C15" s="10"/>
      <c r="D15" s="10"/>
      <c r="E15" s="10" t="s">
        <v>355</v>
      </c>
      <c r="F15" s="10" t="s">
        <v>355</v>
      </c>
      <c r="G15" s="10" t="s">
        <v>355</v>
      </c>
      <c r="H15" s="10" t="s">
        <v>355</v>
      </c>
      <c r="I15" s="10" t="s">
        <v>355</v>
      </c>
      <c r="J15" s="10" t="s">
        <v>355</v>
      </c>
      <c r="K15" s="10" t="s">
        <v>355</v>
      </c>
      <c r="L15" s="10" t="s">
        <v>355</v>
      </c>
      <c r="M15" s="10" t="s">
        <v>355</v>
      </c>
      <c r="N15" s="10" t="s">
        <v>355</v>
      </c>
      <c r="O15" s="10" t="s">
        <v>355</v>
      </c>
      <c r="P15" s="10" t="s">
        <v>355</v>
      </c>
      <c r="Q15" s="10" t="s">
        <v>356</v>
      </c>
      <c r="S15" s="10"/>
      <c r="T15" s="10"/>
      <c r="U15" s="10"/>
      <c r="V15" s="10" t="s">
        <v>355</v>
      </c>
      <c r="W15" s="10"/>
      <c r="X15" s="10" t="s">
        <v>355</v>
      </c>
      <c r="Y15" s="10"/>
      <c r="Z15" s="10" t="s">
        <v>355</v>
      </c>
      <c r="AA15" s="10"/>
      <c r="AB15" s="10"/>
      <c r="AD15" s="10"/>
      <c r="AE15" s="10"/>
      <c r="AF15" s="10"/>
      <c r="AG15" s="10"/>
      <c r="AH15" s="10"/>
      <c r="AI15" s="10"/>
      <c r="AJ15" s="10"/>
      <c r="AK15" s="10"/>
      <c r="AL15" s="10"/>
      <c r="AM15" s="10" t="s">
        <v>355</v>
      </c>
      <c r="AN15" s="10" t="s">
        <v>355</v>
      </c>
      <c r="AO15" s="10"/>
    </row>
    <row r="16" spans="2:41" s="9" customFormat="1" ht="40.200000000000003" customHeight="1" x14ac:dyDescent="0.3">
      <c r="B16" s="10" t="s">
        <v>358</v>
      </c>
      <c r="C16" s="10"/>
      <c r="D16" s="10"/>
      <c r="E16" s="10" t="s">
        <v>355</v>
      </c>
      <c r="F16" s="10" t="s">
        <v>355</v>
      </c>
      <c r="G16" s="10" t="s">
        <v>355</v>
      </c>
      <c r="H16" s="10" t="s">
        <v>355</v>
      </c>
      <c r="I16" s="10" t="s">
        <v>355</v>
      </c>
      <c r="J16" s="10" t="s">
        <v>355</v>
      </c>
      <c r="K16" s="10" t="s">
        <v>355</v>
      </c>
      <c r="L16" s="10" t="s">
        <v>355</v>
      </c>
      <c r="M16" s="10" t="s">
        <v>355</v>
      </c>
      <c r="N16" s="10" t="s">
        <v>355</v>
      </c>
      <c r="O16" s="10" t="s">
        <v>355</v>
      </c>
      <c r="P16" s="10" t="s">
        <v>355</v>
      </c>
      <c r="Q16" s="10" t="s">
        <v>356</v>
      </c>
      <c r="S16" s="10"/>
      <c r="T16" s="10"/>
      <c r="U16" s="10"/>
      <c r="V16" s="10" t="s">
        <v>355</v>
      </c>
      <c r="W16" s="10"/>
      <c r="X16" s="10" t="s">
        <v>355</v>
      </c>
      <c r="Y16" s="10"/>
      <c r="Z16" s="10" t="s">
        <v>355</v>
      </c>
      <c r="AA16" s="10"/>
      <c r="AB16" s="10"/>
      <c r="AD16" s="10"/>
      <c r="AE16" s="10"/>
      <c r="AF16" s="10"/>
      <c r="AG16" s="10"/>
      <c r="AH16" s="10"/>
      <c r="AI16" s="10"/>
      <c r="AJ16" s="10"/>
      <c r="AK16" s="10"/>
      <c r="AL16" s="10"/>
      <c r="AM16" s="10" t="s">
        <v>355</v>
      </c>
      <c r="AN16" s="10" t="s">
        <v>355</v>
      </c>
      <c r="AO16" s="10"/>
    </row>
    <row r="17" spans="5:5" ht="4.95" customHeight="1" x14ac:dyDescent="0.3"/>
    <row r="18" spans="5:5" ht="18" customHeight="1" x14ac:dyDescent="0.3"/>
    <row r="19" spans="5:5" ht="18" customHeight="1" x14ac:dyDescent="0.3"/>
    <row r="20" spans="5:5" ht="18" customHeight="1" x14ac:dyDescent="0.3"/>
    <row r="21" spans="5:5" ht="18" customHeight="1" x14ac:dyDescent="0.3"/>
    <row r="22" spans="5:5" ht="18" customHeight="1" x14ac:dyDescent="0.3">
      <c r="E22" s="11"/>
    </row>
    <row r="23" spans="5:5" ht="18" customHeight="1" x14ac:dyDescent="0.3"/>
    <row r="24" spans="5:5" ht="18" customHeight="1" x14ac:dyDescent="0.3"/>
    <row r="25" spans="5:5" ht="18" customHeight="1" x14ac:dyDescent="0.3"/>
    <row r="26" spans="5:5" ht="18" customHeight="1" x14ac:dyDescent="0.3"/>
    <row r="27" spans="5:5" ht="18" customHeight="1" x14ac:dyDescent="0.3"/>
    <row r="28" spans="5:5" ht="18" customHeight="1" x14ac:dyDescent="0.3"/>
    <row r="29" spans="5:5" ht="18" customHeight="1" x14ac:dyDescent="0.3"/>
    <row r="30" spans="5:5" ht="18" customHeight="1" x14ac:dyDescent="0.3"/>
    <row r="31" spans="5:5" ht="18" customHeight="1" x14ac:dyDescent="0.3"/>
    <row r="32" spans="5:5" ht="18" customHeight="1" x14ac:dyDescent="0.3"/>
    <row r="33" ht="18" customHeight="1" x14ac:dyDescent="0.3"/>
    <row r="34" ht="18" customHeight="1" x14ac:dyDescent="0.3"/>
    <row r="35" ht="18" customHeight="1" x14ac:dyDescent="0.3"/>
    <row r="36" ht="18" customHeight="1" x14ac:dyDescent="0.3"/>
    <row r="37" ht="18" customHeight="1" x14ac:dyDescent="0.3"/>
    <row r="38" ht="18" customHeight="1" x14ac:dyDescent="0.3"/>
    <row r="39" ht="18" customHeight="1" x14ac:dyDescent="0.3"/>
    <row r="40" ht="18" customHeight="1" x14ac:dyDescent="0.3"/>
    <row r="41" ht="18" customHeight="1" x14ac:dyDescent="0.3"/>
    <row r="42" ht="18" customHeight="1" x14ac:dyDescent="0.3"/>
    <row r="43" ht="18" customHeight="1" x14ac:dyDescent="0.3"/>
    <row r="44" ht="18" customHeight="1" x14ac:dyDescent="0.3"/>
    <row r="45" ht="18" customHeight="1" x14ac:dyDescent="0.3"/>
    <row r="46" ht="18" customHeight="1" x14ac:dyDescent="0.3"/>
    <row r="47" ht="18" customHeight="1" x14ac:dyDescent="0.3"/>
    <row r="48" ht="18" customHeight="1" x14ac:dyDescent="0.3"/>
    <row r="49" ht="18" customHeight="1" x14ac:dyDescent="0.3"/>
    <row r="50" ht="18" customHeight="1" x14ac:dyDescent="0.3"/>
    <row r="51" ht="18" customHeight="1" x14ac:dyDescent="0.3"/>
    <row r="52" ht="18" customHeight="1" x14ac:dyDescent="0.3"/>
    <row r="53" ht="18" customHeight="1" x14ac:dyDescent="0.3"/>
    <row r="54" ht="18" customHeight="1" x14ac:dyDescent="0.3"/>
    <row r="55" ht="18" customHeight="1" x14ac:dyDescent="0.3"/>
    <row r="56" ht="18" customHeight="1" x14ac:dyDescent="0.3"/>
    <row r="57" ht="18" customHeight="1" x14ac:dyDescent="0.3"/>
    <row r="58" ht="18" customHeight="1" x14ac:dyDescent="0.3"/>
    <row r="59" ht="18" customHeight="1" x14ac:dyDescent="0.3"/>
    <row r="60" ht="18" customHeight="1" x14ac:dyDescent="0.3"/>
    <row r="61" ht="18" customHeight="1" x14ac:dyDescent="0.3"/>
    <row r="62" ht="18" customHeight="1" x14ac:dyDescent="0.3"/>
    <row r="63" ht="18" customHeight="1" x14ac:dyDescent="0.3"/>
    <row r="64" ht="18" customHeight="1" x14ac:dyDescent="0.3"/>
    <row r="65" ht="18" customHeight="1" x14ac:dyDescent="0.3"/>
    <row r="66" ht="18" customHeight="1" x14ac:dyDescent="0.3"/>
    <row r="67" ht="18" customHeight="1" x14ac:dyDescent="0.3"/>
    <row r="68" ht="18" customHeight="1" x14ac:dyDescent="0.3"/>
    <row r="69" ht="18" customHeight="1" x14ac:dyDescent="0.3"/>
    <row r="70" ht="18" customHeight="1" x14ac:dyDescent="0.3"/>
    <row r="71" ht="18" customHeight="1" x14ac:dyDescent="0.3"/>
    <row r="72" ht="18" customHeight="1" x14ac:dyDescent="0.3"/>
    <row r="73" ht="18" customHeight="1" x14ac:dyDescent="0.3"/>
    <row r="74" ht="18" customHeight="1" x14ac:dyDescent="0.3"/>
    <row r="75" ht="18" customHeight="1" x14ac:dyDescent="0.3"/>
    <row r="76" ht="18" customHeight="1" x14ac:dyDescent="0.3"/>
    <row r="77" ht="18" customHeight="1" x14ac:dyDescent="0.3"/>
    <row r="78" ht="18" customHeight="1" x14ac:dyDescent="0.3"/>
    <row r="79" ht="18" customHeight="1" x14ac:dyDescent="0.3"/>
    <row r="80" ht="18" customHeight="1" x14ac:dyDescent="0.3"/>
    <row r="81" ht="18" customHeight="1" x14ac:dyDescent="0.3"/>
    <row r="82" ht="18" customHeight="1" x14ac:dyDescent="0.3"/>
    <row r="83" ht="18" customHeight="1" x14ac:dyDescent="0.3"/>
    <row r="84" ht="18" customHeight="1" x14ac:dyDescent="0.3"/>
    <row r="85" ht="18" customHeight="1" x14ac:dyDescent="0.3"/>
    <row r="86" ht="18" customHeight="1" x14ac:dyDescent="0.3"/>
    <row r="87" ht="18" customHeight="1" x14ac:dyDescent="0.3"/>
    <row r="88" ht="18" customHeight="1" x14ac:dyDescent="0.3"/>
    <row r="89" ht="18" customHeight="1" x14ac:dyDescent="0.3"/>
    <row r="90" ht="18" customHeight="1" x14ac:dyDescent="0.3"/>
    <row r="91" ht="18" customHeight="1" x14ac:dyDescent="0.3"/>
    <row r="92" ht="18" customHeight="1" x14ac:dyDescent="0.3"/>
    <row r="93" ht="18" customHeight="1" x14ac:dyDescent="0.3"/>
    <row r="94" ht="18" customHeight="1" x14ac:dyDescent="0.3"/>
    <row r="95" ht="18" customHeight="1" x14ac:dyDescent="0.3"/>
    <row r="96" ht="18" customHeight="1" x14ac:dyDescent="0.3"/>
    <row r="97" ht="18" customHeight="1" x14ac:dyDescent="0.3"/>
    <row r="98" ht="18" customHeight="1" x14ac:dyDescent="0.3"/>
    <row r="99" ht="18" customHeight="1" x14ac:dyDescent="0.3"/>
    <row r="100" ht="18" customHeight="1" x14ac:dyDescent="0.3"/>
    <row r="101" ht="18" customHeight="1" x14ac:dyDescent="0.3"/>
    <row r="102" ht="18" customHeight="1" x14ac:dyDescent="0.3"/>
    <row r="103" ht="18" customHeight="1" x14ac:dyDescent="0.3"/>
    <row r="104" ht="18" customHeight="1" x14ac:dyDescent="0.3"/>
    <row r="105" ht="18" customHeight="1" x14ac:dyDescent="0.3"/>
    <row r="106" ht="18" customHeight="1" x14ac:dyDescent="0.3"/>
    <row r="107" ht="18" customHeight="1" x14ac:dyDescent="0.3"/>
  </sheetData>
  <mergeCells count="36">
    <mergeCell ref="B2:Q2"/>
    <mergeCell ref="B4:Q4"/>
    <mergeCell ref="B6:C6"/>
    <mergeCell ref="B7:C7"/>
    <mergeCell ref="D6:M6"/>
    <mergeCell ref="D7:M7"/>
    <mergeCell ref="B8:C8"/>
    <mergeCell ref="B9:C9"/>
    <mergeCell ref="D8:M8"/>
    <mergeCell ref="D9:H9"/>
    <mergeCell ref="I9:J9"/>
    <mergeCell ref="K9:M9"/>
    <mergeCell ref="S2:AB2"/>
    <mergeCell ref="S4:AB4"/>
    <mergeCell ref="S6:T6"/>
    <mergeCell ref="U6:AB6"/>
    <mergeCell ref="S7:T7"/>
    <mergeCell ref="U7:AB7"/>
    <mergeCell ref="U8:AB8"/>
    <mergeCell ref="S9:T9"/>
    <mergeCell ref="U9:W9"/>
    <mergeCell ref="X9:Y9"/>
    <mergeCell ref="Z9:AB9"/>
    <mergeCell ref="S8:T8"/>
    <mergeCell ref="AD2:AO2"/>
    <mergeCell ref="AD4:AO4"/>
    <mergeCell ref="AD6:AE6"/>
    <mergeCell ref="AF6:AO6"/>
    <mergeCell ref="AD7:AE7"/>
    <mergeCell ref="AF7:AO7"/>
    <mergeCell ref="AD8:AE8"/>
    <mergeCell ref="AF8:AO8"/>
    <mergeCell ref="AD9:AE9"/>
    <mergeCell ref="AF9:AJ9"/>
    <mergeCell ref="AK9:AL9"/>
    <mergeCell ref="AM9:AO9"/>
  </mergeCells>
  <dataValidations disablePrompts="1" count="2">
    <dataValidation type="list" allowBlank="1" showInputMessage="1" showErrorMessage="1" sqref="AF7:AO7 U7:AB7 D7:Q7" xr:uid="{1EA728C2-5D28-4508-B130-B148A778A793}">
      <formula1>"Programa presupuestario orientado a resultados, Programa presupuestario institucional"</formula1>
    </dataValidation>
    <dataValidation type="list" allowBlank="1" showInputMessage="1" showErrorMessage="1" sqref="S13:S16" xr:uid="{BB2ED70D-68D8-46C1-8BA3-591F036FFF2F}">
      <formula1>"Resultado final, Resultado intermedio, Resultado inmediato, Fin, Propósito, Producto"</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7D26B-9BC2-4C30-B0F9-9804B4B52B0D}">
  <dimension ref="B3:G11"/>
  <sheetViews>
    <sheetView showGridLines="0" workbookViewId="0"/>
  </sheetViews>
  <sheetFormatPr baseColWidth="10" defaultColWidth="11.44140625" defaultRowHeight="14.4" x14ac:dyDescent="0.3"/>
  <cols>
    <col min="4" max="4" width="19" bestFit="1" customWidth="1"/>
    <col min="5" max="5" width="21.5546875" bestFit="1" customWidth="1"/>
    <col min="6" max="7" width="21.6640625" bestFit="1" customWidth="1"/>
  </cols>
  <sheetData>
    <row r="3" spans="2:7" ht="18" x14ac:dyDescent="0.3">
      <c r="D3" s="5" t="s">
        <v>359</v>
      </c>
      <c r="E3" s="5" t="s">
        <v>360</v>
      </c>
      <c r="F3" s="13" t="s">
        <v>361</v>
      </c>
      <c r="G3" s="13" t="s">
        <v>361</v>
      </c>
    </row>
    <row r="4" spans="2:7" ht="18" x14ac:dyDescent="0.3">
      <c r="B4" s="65" t="s">
        <v>61</v>
      </c>
      <c r="C4" s="65"/>
      <c r="D4" s="4">
        <v>0.2</v>
      </c>
      <c r="E4" s="4">
        <f>+'Ficha 2'!G4</f>
        <v>0.95</v>
      </c>
      <c r="F4" s="14">
        <f t="shared" ref="F4:F9" si="0">IF(OR($E4="No evaluado",$E4="N/A"),$E4,D4)</f>
        <v>0.2</v>
      </c>
      <c r="G4" s="14">
        <f>IFERROR(($D$11*$F4)/$F$11,$F4)</f>
        <v>0.2</v>
      </c>
    </row>
    <row r="5" spans="2:7" ht="18" x14ac:dyDescent="0.3">
      <c r="B5" s="65" t="s">
        <v>77</v>
      </c>
      <c r="C5" s="65"/>
      <c r="D5" s="4">
        <v>0.2</v>
      </c>
      <c r="E5" s="4">
        <f>+'Ficha 2'!G17</f>
        <v>0.9375</v>
      </c>
      <c r="F5" s="14">
        <f t="shared" si="0"/>
        <v>0.2</v>
      </c>
      <c r="G5" s="14">
        <f t="shared" ref="G5:G10" si="1">IFERROR(($D$11*$F5)/$F$11,$F5)</f>
        <v>0.2</v>
      </c>
    </row>
    <row r="6" spans="2:7" ht="18" x14ac:dyDescent="0.3">
      <c r="B6" s="65" t="s">
        <v>104</v>
      </c>
      <c r="C6" s="65"/>
      <c r="D6" s="4">
        <v>0.1</v>
      </c>
      <c r="E6" s="4">
        <f>+'Ficha 2'!G41</f>
        <v>0.6875</v>
      </c>
      <c r="F6" s="14">
        <f t="shared" si="0"/>
        <v>0.1</v>
      </c>
      <c r="G6" s="14">
        <f t="shared" si="1"/>
        <v>0.1</v>
      </c>
    </row>
    <row r="7" spans="2:7" ht="18" x14ac:dyDescent="0.3">
      <c r="B7" s="65" t="s">
        <v>118</v>
      </c>
      <c r="C7" s="65"/>
      <c r="D7" s="4">
        <v>0.1</v>
      </c>
      <c r="E7" s="4">
        <f>+'Ficha 2'!G52</f>
        <v>0.85</v>
      </c>
      <c r="F7" s="14">
        <f t="shared" si="0"/>
        <v>0.1</v>
      </c>
      <c r="G7" s="14">
        <f t="shared" si="1"/>
        <v>0.1</v>
      </c>
    </row>
    <row r="8" spans="2:7" ht="18" x14ac:dyDescent="0.3">
      <c r="B8" s="65" t="s">
        <v>135</v>
      </c>
      <c r="C8" s="65"/>
      <c r="D8" s="4">
        <v>0.1</v>
      </c>
      <c r="E8" s="4">
        <f>+'Ficha 2'!G65</f>
        <v>1</v>
      </c>
      <c r="F8" s="14">
        <f t="shared" si="0"/>
        <v>0.1</v>
      </c>
      <c r="G8" s="14">
        <f t="shared" si="1"/>
        <v>0.1</v>
      </c>
    </row>
    <row r="9" spans="2:7" ht="18" x14ac:dyDescent="0.3">
      <c r="B9" s="65" t="s">
        <v>145</v>
      </c>
      <c r="C9" s="65"/>
      <c r="D9" s="4">
        <v>0.2</v>
      </c>
      <c r="E9" s="4">
        <f>+'Ficha 2'!G74</f>
        <v>0.95</v>
      </c>
      <c r="F9" s="14">
        <f t="shared" si="0"/>
        <v>0.2</v>
      </c>
      <c r="G9" s="14">
        <f t="shared" si="1"/>
        <v>0.2</v>
      </c>
    </row>
    <row r="10" spans="2:7" ht="18" x14ac:dyDescent="0.3">
      <c r="B10" s="65" t="s">
        <v>161</v>
      </c>
      <c r="C10" s="65"/>
      <c r="D10" s="4">
        <v>0.1</v>
      </c>
      <c r="E10" s="4">
        <f>+'Ficha 2'!G87</f>
        <v>1</v>
      </c>
      <c r="F10" s="14">
        <f>IF(OR($E10="No evaluado",$E10="N/A"),$E10,D10)</f>
        <v>0.1</v>
      </c>
      <c r="G10" s="14">
        <f t="shared" si="1"/>
        <v>0.1</v>
      </c>
    </row>
    <row r="11" spans="2:7" ht="18" x14ac:dyDescent="0.3">
      <c r="D11" s="4">
        <f>SUM(D4:D10)</f>
        <v>0.99999999999999989</v>
      </c>
      <c r="E11" s="4"/>
      <c r="F11" s="14">
        <f>SUM(F4:F10)</f>
        <v>0.99999999999999989</v>
      </c>
      <c r="G11" s="14">
        <f>SUM(G4:G10)</f>
        <v>0.99999999999999989</v>
      </c>
    </row>
  </sheetData>
  <mergeCells count="7">
    <mergeCell ref="B10:C10"/>
    <mergeCell ref="B4:C4"/>
    <mergeCell ref="B5:C5"/>
    <mergeCell ref="B6:C6"/>
    <mergeCell ref="B7:C7"/>
    <mergeCell ref="B8:C8"/>
    <mergeCell ref="B9:C9"/>
  </mergeCells>
  <pageMargins left="0.7" right="0.7" top="0.75" bottom="0.75" header="0.3" footer="0.3"/>
</worksheet>
</file>

<file path=docMetadata/LabelInfo.xml><?xml version="1.0" encoding="utf-8"?>
<clbl:labelList xmlns:clbl="http://schemas.microsoft.com/office/2020/mipLabelMetadata">
  <clbl:label id="{b5510b9d-1611-4022-8488-41b0fd106d01}" enabled="1" method="Standard" siteId="{84c19291-14ab-4867-8582-dbea5badaa1d}"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Ficha 1</vt:lpstr>
      <vt:lpstr>Ficha 2</vt:lpstr>
      <vt:lpstr>Ficha 3</vt:lpstr>
      <vt:lpstr>Ficha 4</vt:lpstr>
      <vt:lpstr>Anexo B</vt:lpstr>
      <vt:lpstr>Anexo C</vt:lpstr>
      <vt:lpstr>Anexo D</vt:lpstr>
      <vt:lpstr>Anexos guía</vt:lpstr>
      <vt:lpstr>Recálculo ponderaciones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Ana M.Terrero de L.</dc:creator>
  <cp:keywords/>
  <dc:description/>
  <cp:lastModifiedBy>Karina Suero Ruiz</cp:lastModifiedBy>
  <cp:revision/>
  <dcterms:created xsi:type="dcterms:W3CDTF">2020-04-02T16:54:47Z</dcterms:created>
  <dcterms:modified xsi:type="dcterms:W3CDTF">2026-08-05T19:54:14Z</dcterms:modified>
  <cp:category/>
  <cp:contentStatus/>
</cp:coreProperties>
</file>