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gprd-my.sharepoint.com/personal/yperez_digepres_gob_do/Documents/Escritorio/Yanna/2026/PoR/CONAPE/Propuesta de Rediseño V2/Informe VF4/"/>
    </mc:Choice>
  </mc:AlternateContent>
  <xr:revisionPtr revIDLastSave="1" documentId="8_{57209346-60A9-4764-9FA9-61636EC01624}" xr6:coauthVersionLast="47" xr6:coauthVersionMax="47" xr10:uidLastSave="{621778DD-A5ED-4CE1-AE1E-F8C3D79D4A18}"/>
  <bookViews>
    <workbookView xWindow="-49410" yWindow="-1965" windowWidth="29040" windowHeight="15720" activeTab="1" xr2:uid="{00000000-000D-0000-FFFF-FFFF00000000}"/>
  </bookViews>
  <sheets>
    <sheet name="Ficha 1" sheetId="5" r:id="rId1"/>
    <sheet name="Ficha 2" sheetId="6" r:id="rId2"/>
    <sheet name="Ficha 3" sheetId="7" r:id="rId3"/>
    <sheet name="Ficha 4" sheetId="8" r:id="rId4"/>
    <sheet name="Anexo B" sheetId="11" r:id="rId5"/>
    <sheet name="Anexo C" sheetId="12" r:id="rId6"/>
    <sheet name="Anexo D" sheetId="13" r:id="rId7"/>
    <sheet name="Recálculo ponderaciones" sheetId="16" state="hidden" r:id="rId8"/>
    <sheet name="Anexos guía" sheetId="15"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6" l="1"/>
  <c r="G87" i="6"/>
  <c r="H87" i="6" s="1"/>
  <c r="G74" i="6"/>
  <c r="H74" i="6" s="1"/>
  <c r="G65" i="6"/>
  <c r="H65" i="6" s="1"/>
  <c r="G52" i="6"/>
  <c r="H52" i="6" s="1"/>
  <c r="G41" i="6"/>
  <c r="H41" i="6" s="1"/>
  <c r="G17" i="6"/>
  <c r="H17" i="6" s="1"/>
  <c r="G4" i="6"/>
  <c r="H4" i="6" s="1"/>
  <c r="E4" i="16" l="1"/>
  <c r="F4" i="16" s="1"/>
  <c r="E5" i="16"/>
  <c r="F5" i="16" s="1"/>
  <c r="E6" i="16"/>
  <c r="F6" i="16" s="1"/>
  <c r="E7" i="16"/>
  <c r="F7" i="16" s="1"/>
  <c r="E8" i="16"/>
  <c r="F8" i="16" s="1"/>
  <c r="E9" i="16"/>
  <c r="F9" i="16" s="1"/>
  <c r="E10" i="16"/>
  <c r="F10" i="16" s="1"/>
  <c r="G6" i="7"/>
  <c r="G72" i="7"/>
  <c r="I39" i="7"/>
  <c r="I61" i="7"/>
  <c r="I50" i="7"/>
  <c r="I28" i="7"/>
  <c r="I17" i="7"/>
  <c r="F11" i="16" l="1"/>
  <c r="G8" i="16" s="1"/>
  <c r="E48" i="7" s="1"/>
  <c r="H48" i="7" s="1"/>
  <c r="I72" i="7"/>
  <c r="E72" i="7"/>
  <c r="C72" i="7"/>
  <c r="C39" i="7"/>
  <c r="C61" i="7"/>
  <c r="E39" i="7"/>
  <c r="E61" i="7"/>
  <c r="G39" i="7"/>
  <c r="G61" i="7"/>
  <c r="C28" i="7"/>
  <c r="C50" i="7"/>
  <c r="E28" i="7"/>
  <c r="E50" i="7"/>
  <c r="G50" i="7"/>
  <c r="G28" i="7"/>
  <c r="E17" i="7"/>
  <c r="C17" i="7"/>
  <c r="G17" i="7"/>
  <c r="I6" i="7"/>
  <c r="C6" i="7"/>
  <c r="E6" i="7"/>
  <c r="G7" i="16" l="1"/>
  <c r="E37" i="7" s="1"/>
  <c r="H37" i="7" s="1"/>
  <c r="G9" i="16"/>
  <c r="E59" i="7" s="1"/>
  <c r="H59" i="7" s="1"/>
  <c r="G10" i="16"/>
  <c r="E70" i="7" s="1"/>
  <c r="H70" i="7" s="1"/>
  <c r="G4" i="16"/>
  <c r="E4" i="7" s="1"/>
  <c r="H4" i="7" s="1"/>
  <c r="G5" i="16"/>
  <c r="E15" i="7" s="1"/>
  <c r="H15" i="7" s="1"/>
  <c r="G6" i="16"/>
  <c r="E26" i="7" s="1"/>
  <c r="H26" i="7" s="1"/>
  <c r="D81" i="7" l="1"/>
  <c r="F81" i="7" s="1"/>
  <c r="C6" i="8" s="1"/>
  <c r="G11" i="16"/>
  <c r="E6" i="8" l="1"/>
  <c r="F4" i="8"/>
  <c r="G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tc={0350DF66-2EAA-4FCF-BB3F-B2EBC4D646D2}</author>
  </authors>
  <commentList>
    <comment ref="D9" authorId="0" shapeId="0" xr:uid="{0350DF66-2EAA-4FCF-BB3F-B2EBC4D646D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Esto sería el presupuesto histórico o del año donde se hace la evaluación?
Respuesta:
    Para programas vigentes que sea el último año y para nuevos que sea presupuesto solicitado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Gisselle Lisselotte Beras Vasquez</author>
  </authors>
  <commentList>
    <comment ref="B6" authorId="0" shapeId="0" xr:uid="{119C336C-F7BF-45A2-A830-BA950D073DD1}">
      <text>
        <r>
          <rPr>
            <sz val="9"/>
            <color indexed="81"/>
            <rFont val="Tahoma"/>
            <family val="2"/>
          </rPr>
          <t>En la respuesta se deben incluir las causas contenidas en el modelo explicativo, así como una breve valoración de por qué son o no las causas principales.</t>
        </r>
      </text>
    </comment>
    <comment ref="B8" authorId="0" shapeId="0" xr:uid="{09711D85-792A-41AE-94A2-B771DC4BB5B8}">
      <text>
        <r>
          <rPr>
            <sz val="9"/>
            <color indexed="81"/>
            <rFont val="Tahoma"/>
            <family val="2"/>
          </rPr>
          <t>En la respuesta se deben incluir las principales causas y efectos del problema señalados en el diagnóstico. Adicionalmente, se valorará la vigencia del diagnóstico y, en su caso, se propondrán sugerencias para mejorarlo. “Todo” se refiere al 90% o más (en términos de valor).</t>
        </r>
      </text>
    </comment>
    <comment ref="B10" authorId="0" shapeId="0" xr:uid="{069B0BD0-C2CC-423B-AA23-8E6B044F0C89}">
      <text>
        <r>
          <rPr>
            <sz val="9"/>
            <color indexed="81"/>
            <rFont val="Tahoma"/>
            <family val="2"/>
          </rPr>
          <t>En la respuesta se debe incluir la intervención que supone el programa. En caso de que exista evidencia nacional o internacional se debe incluir la referencia de los estudios o de los documentos consultados. Las fuentes de información mínimas a utilizar deben ser documentos oficiales y/o diagnósticos.</t>
        </r>
      </text>
    </comment>
    <comment ref="B14" authorId="0" shapeId="0" xr:uid="{6F793528-AE59-494A-9445-A2C821BE7C45}">
      <text>
        <r>
          <rPr>
            <sz val="9"/>
            <color indexed="81"/>
            <rFont val="Tahoma"/>
            <family val="2"/>
          </rPr>
          <t>En la respuesta se deben incluir las actividades del programa, el perfil de los beneficiarios y la localidad en la que habitan, así como los argumentos que justifiquen la congruencia entre las actividades del programa y el diagnóstico del problema.</t>
        </r>
      </text>
    </comment>
    <comment ref="B21" authorId="0" shapeId="0" xr:uid="{90577105-E380-4853-9073-DA9C8D330B8E}">
      <text>
        <r>
          <rPr>
            <sz val="9"/>
            <color indexed="81"/>
            <rFont val="Tahoma"/>
            <family val="2"/>
          </rPr>
          <t>En la respuesta se debe justificar por qué se considera que crean las condiciones necesarias y suficientes para lograr los productos del programa, especificando las actividades que no cumplen y por qué, en caso de que sea necesario. Se deben incluir las oportunidades de mejora detectadas en las actividades.</t>
        </r>
      </text>
    </comment>
    <comment ref="B56" authorId="0" shapeId="0" xr:uid="{4288A5D5-DD89-4EC0-A968-745ED5D91AA8}">
      <text>
        <r>
          <rPr>
            <sz val="9"/>
            <color indexed="81"/>
            <rFont val="Tahoma"/>
            <family val="2"/>
          </rPr>
          <t>En la respuesta se debe hacer una valoración breve sobre si el modelo de gestión permite alcanzar los productos propuestos, así como si es posible alcanzarlos en los plazos establecidos.</t>
        </r>
      </text>
    </comment>
    <comment ref="B58" authorId="0" shapeId="0" xr:uid="{FE134C93-0956-4F21-A5F2-66A9FA287AD0}">
      <text>
        <r>
          <rPr>
            <sz val="9"/>
            <color indexed="81"/>
            <rFont val="Tahoma"/>
            <family val="2"/>
          </rPr>
          <t>En la respuesta se debe realizar una breve valoración sobre aquellas actividades que permiten el logro de los productos en el plazo estimado, así como aquellas que no.</t>
        </r>
      </text>
    </comment>
    <comment ref="B69" authorId="0" shapeId="0" xr:uid="{2E353F0F-76DA-449C-8660-3B9AC62CACEC}">
      <text>
        <r>
          <rPr>
            <sz val="9"/>
            <color indexed="81"/>
            <rFont val="Tahoma"/>
            <family val="2"/>
          </rPr>
          <t>En la respuesta se deben incluir los beneficiarios. Se debe explicar por qué se prevé que la participación de los beneficiarios sea a corto, mediano o largo plazo.</t>
        </r>
      </text>
    </comment>
    <comment ref="B78" authorId="0" shapeId="0" xr:uid="{F183558B-2A50-4FF7-B8BA-1DB124E1D73A}">
      <text>
        <r>
          <rPr>
            <sz val="9"/>
            <color indexed="81"/>
            <rFont val="Tahoma"/>
            <family val="2"/>
          </rPr>
          <t>En la respuesta se debe explicar cómo la operacionalización de los productos facilita o no el monitoreo del programa.</t>
        </r>
      </text>
    </comment>
    <comment ref="B80" authorId="0" shapeId="0" xr:uid="{54FB7A6B-BD6E-4B96-B98B-F46C0B263BC5}">
      <text>
        <r>
          <rPr>
            <b/>
            <sz val="9"/>
            <color indexed="81"/>
            <rFont val="Tahoma"/>
            <family val="2"/>
          </rPr>
          <t>La respuesta a esta pregunta debe ser consistente con la respuesta a la pregunta 4.5.</t>
        </r>
      </text>
    </comment>
    <comment ref="B82" authorId="0" shapeId="0" xr:uid="{E73F8B61-D984-40F2-83E9-892054C503FA}">
      <text>
        <r>
          <rPr>
            <sz val="9"/>
            <color indexed="81"/>
            <rFont val="Tahoma"/>
            <family val="2"/>
          </rPr>
          <t>En la respuesta se deben explicar las áreas de mejora de las fichas técnicas de los indicadores.</t>
        </r>
      </text>
    </comment>
    <comment ref="B84" authorId="0" shapeId="0" xr:uid="{F83C6351-FC57-4B53-8812-1EF7928443F3}">
      <text>
        <r>
          <rPr>
            <sz val="9"/>
            <color indexed="81"/>
            <rFont val="Tahoma"/>
            <family val="2"/>
          </rPr>
          <t>En la respuesta se deben indicar las metas establecidas para cada indicador. Se debe realizar una valoración de forma breve sobre cómo los plazos y recursos humanos y financieros del programa permiten o no el logro de las metas establecidas.</t>
        </r>
      </text>
    </comment>
  </commentList>
</comments>
</file>

<file path=xl/sharedStrings.xml><?xml version="1.0" encoding="utf-8"?>
<sst xmlns="http://schemas.openxmlformats.org/spreadsheetml/2006/main" count="730" uniqueCount="321">
  <si>
    <t>Ficha 1: Antecedentes del programa</t>
  </si>
  <si>
    <t>1. Información general</t>
  </si>
  <si>
    <t>Nombre del programa:</t>
  </si>
  <si>
    <t>Desarrollo Integral y Protección al Adulto Mayor (Programa 15)</t>
  </si>
  <si>
    <t>Institución responsable:</t>
  </si>
  <si>
    <t xml:space="preserve">Consejo Nacional de la Persona Envejeciente (CONAPE) </t>
  </si>
  <si>
    <t>Población objetivo y cantidad:</t>
  </si>
  <si>
    <t>Personas Adultos Mayores
Poblacion Objetivo: 264,183</t>
  </si>
  <si>
    <t>Condición o aspecto de interés:</t>
  </si>
  <si>
    <t>Limitada promoción de la autonomía, prevención de la dependencia y garantía de cuidados a largo plazo de las personas adultas mayores.</t>
  </si>
  <si>
    <t>Año de inicio:</t>
  </si>
  <si>
    <t>Presupuesto aprobado:</t>
  </si>
  <si>
    <t>2026: 2,184,597,781.00</t>
  </si>
  <si>
    <t>Otras instituciones involucradas</t>
  </si>
  <si>
    <t>Objetivos de desarrollo (END/PNPSP) a los que contribuye el programa</t>
  </si>
  <si>
    <t>Los objetivos a los que contribuye el programa son los siguientes:
Estrategia Nacional de Desarrollo (END):
Eje Estratégico 2:“Una sociedad con igualdad de derechos y oportunidades”.
Objetivo General 2.3:“Igualdad de derechos y oportunidades”.
Objetivo Especifico 2.3.5: "Proteger a la población adulta mayor, en particular aquella en condiciones de vulnerabilidad, e impulsar su inclusión económica y social".
El Plan Nacional Plurianual del Sector Público (PNPSP) prioriza intervenciones orientadas a grupos vulnerables, vinculando la asignación presupuestaria con la provisión de servicios sociales integrales y la mejora de la calidad de vida. El Plan Nacional de Protección Social y la Política Nacional de Cuidados abordan la provisión de servicios de cuidado de largo plazo y la atención integral a poblaciones dependientes, estableciendo el marco de coordinación interinstitucional en el que se inscribe el programa. El Plan Estratégico Institucional (PEI) de CONAPE define como prioridad la atención integral, la protección y la mejora de la calidad de vida mediante servicios estructurados y focalizados, en plena coherencia con los objetivos y productos del programa.</t>
  </si>
  <si>
    <t>2. Diagnóstico</t>
  </si>
  <si>
    <t>2.1 Describa, en forma muy concreta, el problema identificado y caracterizado en el diagnóstico</t>
  </si>
  <si>
    <t xml:space="preserve"> El problema identificado en el diagnóstico del Programa Presupuestario “Desarrollo Integral y Protección al Adulto Mayor” es la limitada promoción de la autonomía, la insuficiente prevención de la dependencia y la baja garantía de cuidados a largo plazo para las personas adultas mayores en situación de vulnerabilidad en la República Dominicana. Esta problemática se presenta en un contexto de acelerado envejecimiento poblacional, aumento de la fragilidad y dependencia funcional, baja cobertura de servicios formales de cuidado y limitada capacidad institucional para responder a la creciente demanda de atención integral.</t>
  </si>
  <si>
    <t>2.2 Señale las causas del problema</t>
  </si>
  <si>
    <t>• La falta de atención a enfermedades crónicas.
• La alta fragilidad y dependencia funcional.
• La baja cobertura de cuidados domiciliarios.
• La débil articulación institucional.
• La falta de personal capacitado.
• La presencia de abuso, maltrato y negligencia.
• La baja protección social como factor habilitador de las demás intervenciones.
• El aislamiento social.
• Las viviendas no adaptadas.
• La baja alfabetización en salud.</t>
  </si>
  <si>
    <t>2.3 Señale los efectos del problema</t>
  </si>
  <si>
    <t>• Deterioro funcional y pérdida de autonomía de las personas adultas mayores.
• Incremento de la dependencia para realizar actividades básicas e instrumentales de la vida diaria.
• Mayor necesidad de cuidados permanentes y cuidados a largo plazo.
• Incremento del riesgo de institucionalización temprana.
• Exclusión social y deterioro de la calidad de vida de las personas adultas mayores.
• Sobrecarga física, emocional y económica sobre las familias y cuidadores no remunerados.
• Incremento de la presión sobre el gasto público en salud y protección social.
• Fragmentación y vacíos en la atención de los servicios de cuidado.
• Aumento de desigualdades estructurales relacionadas con el cuidado.
• Deterioro de la salud cognitiva y emocional asociado al aislamiento social.
• Vulneración de derechos y afectación de la salud integral producto del abuso y maltrato.
• Insuficiente capacidad institucional para responder al crecimiento de la demanda de servicios de cuidado y protección social.</t>
  </si>
  <si>
    <t>2.4 Señale las características de la población afectada por el problema (potencial)</t>
  </si>
  <si>
    <t>Personas adultas mayores de 60 años o más en la República Dominicana,con condiciones de vulnerabilidad, pobreza, dependencia funcional, discapacidad, abandono, exclusión social o residencia en territorios con limitada cobertura institucional.</t>
  </si>
  <si>
    <t>2.5 Señale la situación de la oferta pública (bienes y servicios) existente para solucionar el problema</t>
  </si>
  <si>
    <t>La oferta pública existente para atender el problema de la limitada promoción de la autonomía, prevención de la dependencia y garantía de cuidados a largo plazo de las personas adultas mayores está encabezada por el Programa Presupuestario “Desarrollo Integral y Protección al Adulto Mayor”, ejecutado por el Consejo Nacional de la Persona Envejeciente (CONAPE), el cual desarrolla servicios de atención integral, atención en centros diurnos y permanentes, cuidados domiciliarios, protección social, orientación legal, asistencia en salud y programas de apoyo a cuidadores.
Asimismo, participan otras instituciones y organismos que complementan la oferta pública. La Dirección de Desarrollo Social Supérate contribuye mediante la Política Nacional de Cuidados; la FENAMUTRA participa en la capacitación de cuidadores; y organismos internacionales como el BID, la AFD, ONU Mujeres y el Gobierno del Japón aportan asistencia técnica y financiamiento complementario para fortalecer los servicios de cuidado y atención.
No obstante, el diagnóstico establece que la oferta pública actual continúa siendo insuficiente frente a la magnitud de la demanda, debido a la baja cobertura de cuidados domiciliarios, limitada capacidad institucional, escasez de personal capacitado y fragmentación del sistema de cuidados, lo que justifica la ampliación y fortalecimiento de los bienes y servicios contemplados en el rediseño del programa.</t>
  </si>
  <si>
    <t>2.6 Señale la demanda de bienes y servicios estimada en el diagnóstico, entendiendo por demanda la cantidad de bienes y servicios requerida por la población potencial</t>
  </si>
  <si>
    <t>La demanda estimada corresponde a los servicios de atención integral y protección social, atención en centros diurnos SECARE, atención en centros permanentes SECARE, servicios de cuidado domiciliario, atención en centros NO SECARE, orientación y protección legal, asistencia en salud, programas de transferencias económicas, acompañamiento psicosocial, actividades recreativas y comunitarias, capacitación de cuidadores y servicios de cuidados de largo plazo requeridos por las personas adultas mayores en situación de vulnerabilidad.
La población potencial está constituida por 470,103 personas adultas mayores de 60 años o más residentes en la República Dominicana, mientras que la población objetivo proyectada asciende a 264,183 personas para el año 2030.</t>
  </si>
  <si>
    <t>2.7 Indique el déficit de bienes y servicios estimado en el diagnóstico</t>
  </si>
  <si>
    <t>En el diseño del programa no se describe el deficit de los bienes y servicios.</t>
  </si>
  <si>
    <t>3. Alternativas de intervención</t>
  </si>
  <si>
    <t>3.1 Identifique las distintas intervenciones programáticas señaladas en la propuesta de diseño del programa</t>
  </si>
  <si>
    <t xml:space="preserve">Prestación de servicios de atención integral con seguimiento continuo de salud
Servicios de cuidado domiciliario, apoyo en actividades de la vida diaria, centros diurnos y centros permanentes
Orientación y acompañamiento para acceso a programas sociales
Ampliación de servicios de cuidados domiciliarios integrales
Capacitación en coordinación y gestión de servicios
Programas de capacitación y certificación de cuidadores
Orientación para adecuación funcional del hogar
Actividades recreativas, culturales y comunitarias
Talleres educativos de autocuidado y envejecimiento activo
Capacitación, sensibilización, detección de abuso y orientación a rutas de protección	</t>
  </si>
  <si>
    <t>3.2 Señale los elementos que justifican la elección de las intervenciones escogidas</t>
  </si>
  <si>
    <t xml:space="preserve">1.	Prestación de servicios de atención integral con seguimiento continuo de salud:	La provisión de servicios de atención integral revierte la falta de atención a enfermedades crónicas.
2.	Servicios de cuidado domiciliario, apoyo en actividades de la vida diaria, centros diurnos y centros permanentes: La prestación de servicios de cuidado domiciliario y apoyo en actividades de la vida diaria suple la alta fragilidad y baja cobertura domiciliaria, asegurando las necesidades básicas para mitigar el deterioro físico y aliviar la sobrecarga familiar.
3.	Orientación y acompañamiento para acceso a programas sociales: La implementación de acciones de orientación y acceso a programas de protección social incide de manera positiva en la obtención de recursos que impactan la salud y bienestar del adulto mayor.
4.	Ampliación de servicios de cuidados domiciliarios integrales: La prestación de servicios de cuidado domiciliario y apoyo en actividades de la vida diaria aumenta la cobertura de cuidados domiciliarios, expandiendo la atención formal para aliviar la sobrecarga familiar.
5.	Capacitación en coordinación y gestión de servicios	: Las acciones de capacitación institucional y articulación de servicios fortalecen la articulación institucional al crear protocolos compartidos, evitando duplicidad de trámites y asegurando un acceso eficiente a los servicios.
6.	Programas de capacitación y certificación de cuidadores: La implementación de programas de capacitación de cuidadores reduce la falta de personal calificado, estandariza la atención y disminuye riesgos de salud para el adulto mayor.
7.	Orientación para adecuación funcional del hogar: Las acciones de orientación para la adecuación del entorno domiciliario corrigen los riesgos de las viviendas no adaptadas promoviendo modificaciones ergonómicas (como barras de apoyo) que previenen caídas y facilitan la movilidad segura.
8.	Actividades recreativas, culturales y comunitarias: Las actividades recreativas, culturales y comunitarias combaten el aislamiento social fomentando la interacción y cohesión comunitaria, lo que previene la depresión clínica y estimula las funciones cognitivas.
9.	Talleres educativos de autocuidado y envejecimiento activo: Las acciones educativas y talleres de autocuidado corrigen la baja alfabetización en salud al transferir conocimientos prácticos, empoderando al adulto mayor para mejorar su adherencia médica y preservar su autonomía.
10.	Capacitación, sensibilización, detección de abuso y orientación a rutas de protección: Las acciones de detección, prevención y atención del abuso y maltrato reducen la presencia de abuso, maltrato y negligencia estableciendo rutas de vigilancia temprana que interrumpen ciclos de violencia y aseguran protección integral.
</t>
  </si>
  <si>
    <t>4. Estrategia de intervención</t>
  </si>
  <si>
    <t>4.1 Describa la cobertura del programa en términos de su población beneficiaria, localización y duración (de ser posible, desagregada por características como sexo, grupos de edad, etc.)</t>
  </si>
  <si>
    <t>En los documentos enviados por la institución no se brinda detalles de la población beneficiaria, tampoco información geográfica de los centros de atención u del espacio donde entregan los servicios, suplementos, alimentos, medicamentos u otros insumos .</t>
  </si>
  <si>
    <t>4.2 Señale los mecanismos de selección de la población atendida</t>
  </si>
  <si>
    <t>El procedimiento de acceso se inicia con la solicitud presencial en la sede central del CONAPE, en oficinas provinciales o en los centros de CONAPE, presentando cédula de identidad. La selección de beneficiarios se realiza mediante la aplicación del EDIAM, que clasifica a cada adulto mayor en una de cinco zonas de atención del modelo SECARE —Azul, Verde, Amarilla, Naranja y Ámbar— determinando la ruta de servicios más adecuada. Los criterios de CONAPE 20 priorización incluyen el nivel de dependencia funcional, la edad avanzada (80 años o más) y la situación de extrema pobreza o alta vulnerabilidad social.</t>
  </si>
  <si>
    <t>4.3 Indique si los criterios de elegibilidad de los beneficiarios están claramente especificados y sistematizados, y si son públicos y congruentes con la población objetivo</t>
  </si>
  <si>
    <t>Tener sesenta años o más, ser ciudadano dominicano, residir en la República Dominicana y contar con cédula de identidad.
Presentar dependencia leve, moderada o severa, así como la disponibilidad de un cuidador, para el Programa Familias de Cariño.
Presentar dependencia moderada o severa y residir en las zonas de cobertura establecidas, para el cuidado domiciliario.
Presentar funcionalidad independiente o riesgo de dependencia con indicación técnica correspondiente, para los centros diurnos SECARE.
Presentar dependencia moderada o severa, condición de abandono o alta vulnerabilidad, para los centros permanentes SECARE.
Cumplir con criterios adicionales de focalización socioeconómica mediante el SIUBEN, para las transferencias económicas.</t>
  </si>
  <si>
    <t>4.4 Señale si los procedimientos para ser beneficiario del programa cuentan con formatos definidos y disponibles para la población objetivo</t>
  </si>
  <si>
    <t>El programa cuenta con procedimiento para ser beneficiario estandarizados y sistematizados los cuales establecen los criterios de selección según el servicio de nivel de dependencia, rango de edad y niveles de vulnerabilidad social. Además, establece los canales establecidos para solicitar los servicios y los documentos necesarios para iniciar el proceso. Cada servicio tiene sus propios mecanismos o criterios de elegibilidad distintos.</t>
  </si>
  <si>
    <t>4.5 Escriba el o los resultado(s) final(es), intermedio(s) e inmediato(s) del programa, según aplique</t>
  </si>
  <si>
    <r>
      <rPr>
        <b/>
        <sz val="11"/>
        <color theme="1"/>
        <rFont val="Avenir Next LT Pro"/>
        <family val="2"/>
      </rPr>
      <t>Resultado final:</t>
    </r>
    <r>
      <rPr>
        <sz val="11"/>
        <color theme="1"/>
        <rFont val="Avenir Next LT Pro"/>
        <family val="2"/>
      </rPr>
      <t xml:space="preserve">
Incrementado el porcentaje de personas adultas mayores que mantienen o mejoran su autonomía funcional mediante servicios integrales.
</t>
    </r>
    <r>
      <rPr>
        <b/>
        <sz val="11"/>
        <color theme="1"/>
        <rFont val="Avenir Next LT Pro"/>
        <family val="2"/>
      </rPr>
      <t>Resultados intermedios:</t>
    </r>
    <r>
      <rPr>
        <sz val="11"/>
        <color theme="1"/>
        <rFont val="Avenir Next LT Pro"/>
        <family val="2"/>
      </rPr>
      <t xml:space="preserve">
Aumentada la cobertura de atención integral para personas adultas mayores en situación de vulnerabilidad.
Mejorado el cumplimiento de los Planes de Atención Individualizados en Centros Permanentes SECARE.
Incrementada la provisión de servicios de cuidado domiciliario para adultos mayores con dependencia moderada y severa.
Mejorado el cumplimiento de los Planes de Atención Individualizados en Centros de Día y Permanentes No SECARE.</t>
    </r>
  </si>
  <si>
    <t>4.6 Escriba la finalidad y el propósito del programa, según aplique</t>
  </si>
  <si>
    <t xml:space="preserve">Promover la autonomía, prevenir la dependencia y garantizar cuidados a largo plazo de las personas adultas mayores en situación de vulnerabilidad en la República Dominicana, mediante la provisión de servicios integrales, continuos y centrados en la persona, que contribuyan a mejorar su calidad de vida, preservar su funcionalidad y reducir la institucionalización progresiva. </t>
  </si>
  <si>
    <t>4.7 Señale los productos del programa</t>
  </si>
  <si>
    <t>• Acciones Comunes o Transversales
•  Adultos mayores que reciben servicios de atención integral.
•	Adultos mayores reciben atención y protección integral en centros modelos, según el método SECARE.
•	Adultos mayores reciben atención y protección integral en centros permanentes, según el método SECARE.
•	Cuidado domiciliario para adultos mayores con dependencia moderada y severa.
•	Adultos mayores que reciben atención integral en centros no SECARE.</t>
  </si>
  <si>
    <t>4.8 Señale las actividades para cada producto</t>
  </si>
  <si>
    <t>Producto:
Acciones Comunes o Transversales
Actividad:
0001-Dirección y Coordinación
Producto:
 Adultos mayores que reciben servicios de atención integral
Actividad:
0001 - 	Dirección y Coordinación  
0002 - 	Protección legal
0004 - 	Educación básica y técnica, cultura y recreación
0005 - 	Adultos Mayores reciben Subsidios Sociales (Transferencia Económicas)
0006 - 	inserción Social
0007 - 	Servicios de Salud
0008 - 	Apoyo a Grupo Vulnerable en Pobreza Extrema (PROPEEP)
0009 - 	Familia de Cariño
0010 - 	Escuela de Formación del CONAPE
Producto:
 Adultos Mayores reciben atención y protección integral en centros modelos, según el método SECARE
Actividad:
0001 - 	Servicios de Atención Integral en el Centro Modelo Juan Bosch
0003 - 	Servicios de Atención Intención Integral en el Centro Modelo Boca de Cachón
0004 - 	Servicios de Atención Integral en el Hogar de Día CONAPE San Rafael De Yuma - Higuey
0005 - 	Servicios de Atención Integral Estancia de Día Lic. Wilfredo Medina 
0006 - 	Servicios de Atención Integral en el Hogar de Anciano Los Mameyes 
0007 - 	Servicios de Atención Integral Estancia de día 24 de abril
0008 - 	Servicios de Atención Integral en el Hogar de día Azua
0009 - 	Servicios de Atención Integral en el Hogar de Dia Capotillo
0010 - 	Servicios de Atención Integral en el Hogar de Dia Hato Mayor
0011 - 	Servicios de Atención Integral en el Hogar de Dia Nizao
0012 - 	Servicios de Atención Integral en el Hogar de Dia Pedernales
0015 - 	Servicios de Atención Integral en el Hogar de Dia Bella Vista (Santiago)
0017 - 	Servicios de Atención Integral en el Hogar de Dia Domingo Savio
0018 - 	Servicios de Atención Integral en el Hogar de Dia Haina
0019 - 	Servicios de Atención Integral en el Hogar de Dia Padre Billini</t>
  </si>
  <si>
    <t>0020 - 	Servicios de Atención Integral en el Hogar de Dia Samaná 
0021 - 	Servicios de Atención Integral en el Hogar de Dia Villa La Mata de Cotuí
0022 - 	Servicios de Atención Integral en el Hogar de Dia Barahona
Producto:
Adultos Mayores reciben atención y protección integral en Centros Permanentes, según el método SECARE
Actividad:
0001 - 	Servicios de Atención Integral en el Centro San Fco. Asís (Santo Domingo)  
0002 - 	Servicio de Atención Integral en el Centro San Joaquín y Santa Ana
0003 - 	Servicio de Atención Integral en el Centro Mao
Producto:
Cuidado domiciliario para Adultos Mayores con dependencia moderada y severa.
Actividad:
0001 - 	Dirección y Coordinación
0002 - 	Servicio de Cuidado Domiciliario
Producto:
Adultos mayores que reciben atención integral en Centros NO SECARE
Actividad:
0001 - 	Alojamiento de adultos mayores en centros geriátricos Permanentes (Asilos, ASFL y privados de libertad). No incluidos en metodología SECARE
0002 - 	Alojamiento de adultos mayores en centros geriátricos diurnos (Hogares de día) No incluido en metodología SECARE</t>
  </si>
  <si>
    <t>4.9 Describa los principales elementos de gestión del programa (insumos, flujo del proceso, etc.)</t>
  </si>
  <si>
    <t>La gestión del programa se articula desde el nivel de conducción estratégica —a cargo de la Dirección Ejecutiva de CONAPE— hasta el nivel operativo de las direcciones responsables de cada producto. La Dirección de Planificación y Desarrollo actúa como unidad articuladora, consolidando información y elaborando reportes para DIGEPRES. La Dirección Administrativa y Financiera garantiza la correcta ejecución presupuestaria y la oportunidad en la adquisición de insumos. 
El programa adopta la Metodología SECARE como marco operativo de la gestión de servicios: la situación del adulto mayor, estudiada mediante el EDIAM, determina su diagnóstico funcional y nivel de atención, el cual define los servicios a aplicar con la frecuencia necesaria para mejorar la calidad de vida y reducir los niveles de dependencia. La planificación centrada en la persona implica que cada adulto mayor cuenta con un Plan de Atención Individualizado (PAI), elaborado con su participación y consenso, que orienta todas las intervenciones durante su vinculación con el programa.</t>
  </si>
  <si>
    <t>4.10 Describa el sistema de seguimiento propuesto</t>
  </si>
  <si>
    <t>El sistema de seguimiento propuesto para el Programa Presupuestario “Desarrollo Integral y Protección al Adulto Mayor” tiene como finalidad asegurar la disponibilidad oportuna, confiable y trazable de información sobre el avance físico y financiero del programa, así como sobre el cumplimiento de sus resultados e indicadores. Este sistema está diseñado para fortalecer la toma de decisiones institucionales, facilitar la rendición de cuentas y permitir la identificación temprana de desviaciones para implementar medidas correctivas.
El seguimiento del programa se articula principalmente a través del Sistema Nacional de Desarrollo Integral para el Adulto Mayor (SISDAM), plataforma institucional que centraliza la información relacionada con la población beneficiaria, los servicios prestados, el seguimiento de los Planes de Atención Individualizados (PAI) y los indicadores de desempeño. Este sistema opera de manera integrada con el Expediente de Desarrollo Integral del Adulto Mayor (EDIAM), instrumento de valoración geriátrica que clasifica a cada adulto mayor según su nivel de dependencia funcional y determina su ruta de atención dentro del modelo SECARE.
Asimismo, el programa utiliza el Sistema Integral de Gestión de Centros, el cual permite monitorear en tiempo real el funcionamiento de los centros de atención mediante módulos de recursos humanos, gestión administrativa y financiera, asistencia social, infraestructura, calidad y habilitación de centros. La información financiera se registra en el Sistema de Información de la Gestión Financiera (SIGEF), facilitando el monitoreo presupuestario por parte de DIGEPRES y demás órganos rectores.
La recopilación y validación de la información se realiza mediante fichas técnicas de productos e indicadores, registros administrativos, matrices de seguimiento físico-financiero, supervisiones y visitas de campo. La validación periódica involucra a la Comisión Institucional de CONAPE, las direcciones sustantivas, la Dirección de Planificación y Desarrollo, la Dirección Administrativa y Financiera y DIGEPRES, garantizando la consistencia y calidad de los datos reportados.
El sistema contempla distintos niveles de reportes: informes mensuales de avance físico y financiero, reportes trimestrales con análisis de desviaciones y medidas correctivas, informes semestrales de consolidación de indicadores y reportes anuales de desempeño sobre el cumplimiento de metas plurianuales. Además, incorpora mecanismos de alerta temprana para detectar desviaciones y activar procesos de análisis y seguimiento correctivo.</t>
  </si>
  <si>
    <t>4.11 Presupuesto aprobado por producto y actividad</t>
  </si>
  <si>
    <t>El programa orientado a la atención y protección de las personas adultas mayores cuenta con un presupuesto vigente aprobado ascendente a RD$2,184,597,781.00, distribuido en diferentes productos y servicios dirigidos a garantizar el bienestar, cuidado y protección integral de esta población.
En el producto “Adultos mayores reciben atención integral”, se contempla un presupuesto de RD$1,095,121,463.46, destinado a la ejecución de actividades como acogida en centros geriátricos, subsidios sociales mediante transferencias económicas, apoyo a grupos vulnerables en pobreza extrema (PROPEEP), dirección y coordinación, educación básica y técnica, cultura y recreación, programa Familia de Cariño, inserción social, protección legal y servicios de salud.
Asimismo, el producto “Adultos mayores reciben atención y protección integral en centros modelos, según el método SECARE” dispone de un presupuesto de RD$659,630,021.54, orientado a la prestación de servicios de atención integral en distintos centros y hogares de día, entre ellos Boca de Cachón, Juan Bosch, Bella Vista (Santiago), Capotillo, Domingo Savio, Haina, Hato Mayor, Nizao, Pedernales, San Rafael de Yuma, Azua, Estancia de Día 24 de Abril y Lic. Wilfredo Medina, así como el Hogar de Ancianos Los Mameyes.
De igual manera, el producto “Adultos mayores reciben atención y protección integral permanente, según el método SECARE” cuenta con un presupuesto de RD$230,606,604.44, destinado a los servicios permanentes de atención integral ofrecidos en el Centro Mao, Centro San Joaquín y Santa Ana y el Centro San Francisco de Asís.
Por otro lado, el producto “Cuidado domiciliario para adultos mayores con dependencia moderada y severa” posee un presupuesto de RD$199,239,691.56, destinado a las actividades de dirección y coordinación, así como a la prestación del servicio de cuidado domiciliario para adultos mayores con condiciones de dependencia moderada y severa.</t>
  </si>
  <si>
    <t>Ficha 2: Criterios evaluativos</t>
  </si>
  <si>
    <t>1. Pertinencia</t>
  </si>
  <si>
    <t>1.1 ¿El modelo explicativo reúne efectivamente las principales o más relevantes causas del problema?</t>
  </si>
  <si>
    <t>EL modelo explicativo que sustenta el programa cuenta con las causas mas relevantes vinculadas a la condición de interés, como son: falta de atención a enfermedades crónicas, alta prevalencia de dependencia, alta fragilidad y dependencia funcional, baja protección social, baja cobertura de cuidados domiciliarios, débil articulación institucional, falta de personal capacitado, vivienda no adaptadas, aislamiento social, baja alfabetización en salud y presencia de abuso, maltrato y negligencia hacia personas adultas mayores.
Además de estos, las cuales son presentadas con evidencias actualizadas publicadas en su gran mayoría por organismos internacionales reconocidos como son el CEPAL, BID y la OMS.</t>
  </si>
  <si>
    <r>
      <rPr>
        <b/>
        <sz val="11"/>
        <color theme="1"/>
        <rFont val="Avenir Next LT Pro"/>
        <family val="2"/>
      </rPr>
      <t>0</t>
    </r>
    <r>
      <rPr>
        <sz val="11"/>
        <color theme="1"/>
        <rFont val="Avenir Next LT Pro"/>
        <family val="2"/>
      </rPr>
      <t xml:space="preserve">
• El programa no cuenta con un modelo explicativo o este no cumple con todos los criterios correspondientes a la puntuación 1.
</t>
    </r>
    <r>
      <rPr>
        <b/>
        <sz val="11"/>
        <color theme="1"/>
        <rFont val="Avenir Next LT Pro"/>
        <family val="2"/>
      </rPr>
      <t>1</t>
    </r>
    <r>
      <rPr>
        <sz val="11"/>
        <color theme="1"/>
        <rFont val="Avenir Next LT Pro"/>
        <family val="2"/>
      </rPr>
      <t xml:space="preserve">
• El programa cuenta con un modelo explicativo,
• El modelo no explica las causas del problema.
</t>
    </r>
    <r>
      <rPr>
        <b/>
        <sz val="11"/>
        <color theme="1"/>
        <rFont val="Avenir Next LT Pro"/>
        <family val="2"/>
      </rPr>
      <t xml:space="preserve">2
</t>
    </r>
    <r>
      <rPr>
        <sz val="11"/>
        <color theme="1"/>
        <rFont val="Avenir Next LT Pro"/>
        <family val="2"/>
      </rPr>
      <t xml:space="preserve">• El programa cuenta con un modelo explicativo,
• El modelo explica las causas del problema, pero no las más relevantes.
</t>
    </r>
    <r>
      <rPr>
        <b/>
        <sz val="11"/>
        <color theme="1"/>
        <rFont val="Avenir Next LT Pro"/>
        <family val="2"/>
      </rPr>
      <t xml:space="preserve">3
</t>
    </r>
    <r>
      <rPr>
        <sz val="11"/>
        <color theme="1"/>
        <rFont val="Avenir Next LT Pro"/>
        <family val="2"/>
      </rPr>
      <t xml:space="preserve">• El programa cuenta con un modelo explicativo,
• El modelo explica las causas más relevantes del problema.
</t>
    </r>
    <r>
      <rPr>
        <b/>
        <sz val="11"/>
        <color theme="1"/>
        <rFont val="Avenir Next LT Pro"/>
        <family val="2"/>
      </rPr>
      <t xml:space="preserve">4
</t>
    </r>
    <r>
      <rPr>
        <sz val="11"/>
        <color theme="1"/>
        <rFont val="Avenir Next LT Pro"/>
        <family val="2"/>
      </rPr>
      <t>• El programa cuenta con un modelo explicativo,
• El modelo explica las causas más relevantes del problema,
• La información proviene de fuentes recientes y confiables.</t>
    </r>
  </si>
  <si>
    <t>1.2 ¿La información que se aporta en el diagnóstico permite explicar las relaciones de causa-efecto?</t>
  </si>
  <si>
    <t>El programa presenta un diagnóstico vinculado a la problemática planteada, el cual expone con claridad la relación de causa y efecto mediante una agrupación por factores: salud, sistemas económicos, sistemas de cuidados, entorno, sociales, educativos y de abuso o maltrato.
Dentro de su narrativa, se establece que:
Falta de atención médica: La carencia de seguimiento en enfermedades crónicas acelera el deterioro funcional y aumenta la dependencia en las personas adultas mayores.
Déficit de personal capacitado: La falta de formación especializada reduce directamente la calidad y la seguridad del cuidado que recibe esta población.
Un punto a destacar en el rediseño del programa es el compromiso de realizar un monitoreo bianual para la revisión y actualización del diagnóstico. Este plazo de dos años permitirá mantener una alineación constante entre la población beneficiaria y los servicios, el entorno y las necesidades emergentes que requieran atención.</t>
  </si>
  <si>
    <r>
      <rPr>
        <b/>
        <sz val="11"/>
        <color theme="1"/>
        <rFont val="Avenir Next LT Pro"/>
        <family val="2"/>
      </rPr>
      <t>0</t>
    </r>
    <r>
      <rPr>
        <sz val="11"/>
        <color theme="1"/>
        <rFont val="Avenir Next LT Pro"/>
        <family val="2"/>
      </rPr>
      <t xml:space="preserve">
• El programa no cuenta con un diagnóstico del problema al que atiende o este no cumple con todos los criterios correspondientes a la puntuación 1.
</t>
    </r>
    <r>
      <rPr>
        <b/>
        <sz val="11"/>
        <color theme="1"/>
        <rFont val="Avenir Next LT Pro"/>
        <family val="2"/>
      </rPr>
      <t>1</t>
    </r>
    <r>
      <rPr>
        <sz val="11"/>
        <color theme="1"/>
        <rFont val="Avenir Next LT Pro"/>
        <family val="2"/>
      </rPr>
      <t xml:space="preserve">
• El programa cuenta con un diagnóstico del problema al que atiende,
• El diagnóstico no explica todas las relaciones causa-efecto.
</t>
    </r>
    <r>
      <rPr>
        <b/>
        <sz val="11"/>
        <color theme="1"/>
        <rFont val="Avenir Next LT Pro"/>
        <family val="2"/>
      </rPr>
      <t xml:space="preserve">2
</t>
    </r>
    <r>
      <rPr>
        <sz val="11"/>
        <color theme="1"/>
        <rFont val="Avenir Next LT Pro"/>
        <family val="2"/>
      </rPr>
      <t xml:space="preserve">• El programa cuenta con un diagnóstico del problema al que atiende,
• El diagnóstico explica todas las causas del problema, pero no todos sus efectos, o todos los efectos, pero no todas las causas.
</t>
    </r>
    <r>
      <rPr>
        <b/>
        <sz val="11"/>
        <color theme="1"/>
        <rFont val="Avenir Next LT Pro"/>
        <family val="2"/>
      </rPr>
      <t xml:space="preserve">3
</t>
    </r>
    <r>
      <rPr>
        <sz val="11"/>
        <color theme="1"/>
        <rFont val="Avenir Next LT Pro"/>
        <family val="2"/>
      </rPr>
      <t xml:space="preserve">• El programa cuenta con un diagnóstico del problema al que atiende,
• El diagnóstico explica todas las relaciones de causa-efecto.
</t>
    </r>
    <r>
      <rPr>
        <b/>
        <sz val="11"/>
        <color theme="1"/>
        <rFont val="Avenir Next LT Pro"/>
        <family val="2"/>
      </rPr>
      <t xml:space="preserve">4
</t>
    </r>
    <r>
      <rPr>
        <sz val="11"/>
        <color theme="1"/>
        <rFont val="Avenir Next LT Pro"/>
        <family val="2"/>
      </rPr>
      <t>• El programa cuenta con un diagnóstico del problema al que atiende,
• El diagnóstico explica todas las relaciones de causa-efecto,
• El programa señala un plazo para la revisión y actualización de su diagnóstico en algún documento.</t>
    </r>
  </si>
  <si>
    <t>1.3 ¿La intervención que supone el programa se hace a nivel de las causas del problema señaladas en el diagnóstico?</t>
  </si>
  <si>
    <t>Aunque el planteamiento de la condición de interés admite áreas de mejora, la información presentada sobre la problemática y sus posibles soluciones se expresa con claridad. Estas propuestas están sustentadas en evidencias nacionales e internacionales que no solo respaldan la relevancia del tema, sino que también destacan los resultados favorables de intervenciones similares documentadas por la OMS.
Intervenciones del Programa
El programa se estructura en torno a los siguientes ejes de acción:
Atención Integral: Prestación de servicios de salud con seguimiento continuo y personalizado.
Servicios de Cuidado: Apoyo en actividades de la vida diaria mediante cuidado domiciliario, centros diurnos y centros de estancia permanente.
Gestión Social: Orientación y acompañamiento técnico para asegurar el acceso a programas sociales existentes.
Fortalecimiento Institucional: Capacitación especializada en coordinación y gestión de servicios de cuidado.
Profesionalización del Cuidado: Ampliación de los servicios domiciliarios y ejecución de programas de capacitación y certificación para cuidadores.
Entorno y Vivienda: Asesoría técnica para la adecuación funcional del hogar, garantizando la seguridad del usuario.
Bienestar y Comunidad: Promoción de actividades recreativas, culturales y comunitarias para fomentar la integración.
Educación Preventiva: Talleres sobre autocuidado y estrategias para un envejecimiento activo.
Protección de Derechos: Capacitación y sensibilización para la detección de abuso, junto con la orientación clara hacia las rutas de protección legal y social.</t>
  </si>
  <si>
    <r>
      <rPr>
        <b/>
        <sz val="11"/>
        <color theme="1"/>
        <rFont val="Avenir Next LT Pro"/>
        <family val="2"/>
      </rPr>
      <t>0</t>
    </r>
    <r>
      <rPr>
        <sz val="11"/>
        <color theme="1"/>
        <rFont val="Avenir Next LT Pro"/>
        <family val="2"/>
      </rPr>
      <t xml:space="preserve">
• La intervención que supone el programa no se hace a nivel de las causas del problema señaladas en el diagnóstico o este no cumple con todos los criterios correspondientes a la puntuación 1.
</t>
    </r>
    <r>
      <rPr>
        <b/>
        <sz val="11"/>
        <color theme="1"/>
        <rFont val="Avenir Next LT Pro"/>
        <family val="2"/>
      </rPr>
      <t>1</t>
    </r>
    <r>
      <rPr>
        <sz val="11"/>
        <color theme="1"/>
        <rFont val="Avenir Next LT Pro"/>
        <family val="2"/>
      </rPr>
      <t xml:space="preserve">
• La intervención que supone el programa se hace a nivel de las causas del problema señaladas en el diagnóstico,
• La intervención por realizar no está desarrollada de forma específica y clara.
</t>
    </r>
    <r>
      <rPr>
        <b/>
        <sz val="11"/>
        <color theme="1"/>
        <rFont val="Avenir Next LT Pro"/>
        <family val="2"/>
      </rPr>
      <t xml:space="preserve">2
</t>
    </r>
    <r>
      <rPr>
        <sz val="11"/>
        <color theme="1"/>
        <rFont val="Avenir Next LT Pro"/>
        <family val="2"/>
      </rPr>
      <t xml:space="preserve">• La intervención que supone el programa se hace a nivel de las causas del problema señaladas en el diagnóstico,
• La intervención por realizar está desarrollada de forma específica y clara.
</t>
    </r>
    <r>
      <rPr>
        <b/>
        <sz val="11"/>
        <color theme="1"/>
        <rFont val="Avenir Next LT Pro"/>
        <family val="2"/>
      </rPr>
      <t xml:space="preserve">3
</t>
    </r>
    <r>
      <rPr>
        <sz val="11"/>
        <color theme="1"/>
        <rFont val="Avenir Next LT Pro"/>
        <family val="2"/>
      </rPr>
      <t xml:space="preserve">• La intervención que supone el programa se hace a nivel de las causas del problema señaladas en el diagnóstico,
• La intervención por realizar está desarrollada de forma específica y clara,
• Existe(n) evidencia(s) (local, nacional o internacional) de los efectos positivos atribuibles a los beneficios o los apoyos otorgados a la población objetivo descritos en la intervención del programa.
</t>
    </r>
    <r>
      <rPr>
        <b/>
        <sz val="11"/>
        <color theme="1"/>
        <rFont val="Avenir Next LT Pro"/>
        <family val="2"/>
      </rPr>
      <t xml:space="preserve">4
</t>
    </r>
    <r>
      <rPr>
        <sz val="11"/>
        <color theme="1"/>
        <rFont val="Avenir Next LT Pro"/>
        <family val="2"/>
      </rPr>
      <t>• La intervención que supone el programa se hace a nivel de las causas del problema señaladas en el diagnóstico,
• La intervención por realizar está desarrollada de forma específica y clara,
• Existe(n) evidencia(s) (local, nacional o internacional) de los efectos positivos atribuibles a los beneficios o los apoyos otorgados a la población objetivo descritos en la intervención del programa,
• Existe(n) evidencia(s) (nacional o internacional) de que la intervención es más eficaz para atender la problemática que otras alternativas.</t>
    </r>
  </si>
  <si>
    <t>1.4 ¿El resultado final o finalidad del programa da cuenta de una solución o mitigación del problema o necesidad detectada en el diagnóstico?</t>
  </si>
  <si>
    <t>Existe poca claridad en la narrativa del resultado final debido a que presenta una doble variable (mantener o mejorar) los cuales son fenómenos distintos y al unirlos, su medición se vuelve ambigua. 
El programa está dirigido a personas adultas mayor en rango de edad de sesenta (60) años o más, dominicano y que resida en la República Dominicana. Su cobertura es nacional, siendo las principales intervenciones. 
• Prestación de servicios de atención integral con seguimiento continuo de salud: Se priorizan por su impacto directo en el control de enfermedades crónicas, la reducción del deterioro funcional y la promoción de la autonomía (OMS, 2015).
• Servicios de cuidado domiciliario y apoyo en actividades de la vida diaria: Se incluyen debido a su contribución en la disminución de la dependencia y la mejora de la calidad de vida de las personas adultas mayores.
• Programas de capacitación y certificación de cuidadores: Se incorporan por su efectividad en el fortalecimiento de las competencias del personal y en la mejora de la calidad del cuidado, reduciendo riesgos asociados a la dependencia (OIT, 2018).
• Talleres educativos de autocuidado y envejecimiento activo: Se contemplan por su aporte al fortalecimiento de la prevención y al manejo adecuado de la salud en la población adulta mayor (OMS, 2020).
• Actividades recreativas, culturales y comunitarias: Se integran por su impacto en la reducción del aislamiento social y la mejora del bienestar emocional (CEPAL, 2022).
• Orientación y acompañamiento para el acceso a programas sociales: Se incluyen por su contribución a la reducción de la vulnerabilidad económica y al incremento del acceso a servicios (CEPAL, 2018).
• Capacitación, sensibilización, detección de abuso y orientación a rutas de protección: Se priorizan por su impacto en la prevención y atención del abuso y maltrato, fortaleciendo la seguridad, la salud y la garantía de derechos de las personas adultas mayores (OMS, 2022).
• Capacitación en coordinación y gestión de servicios: Se contemplan por su contribución al fortalecimiento de la articulación institucional, mejorando la eficiencia del sistema de cuidados y la cobertura de atención.
• Orientación para la adecuación funcional del hogar: Se incluyen por su efectividad en la reducción de riesgos, la prevención de caídas y la promoción de entornos seguros que favorecen la autonomía.</t>
  </si>
  <si>
    <r>
      <rPr>
        <b/>
        <sz val="11"/>
        <color theme="1"/>
        <rFont val="Avenir Next LT Pro"/>
        <family val="2"/>
      </rPr>
      <t>0</t>
    </r>
    <r>
      <rPr>
        <sz val="11"/>
        <color theme="1"/>
        <rFont val="Avenir Next LT Pro"/>
        <family val="2"/>
      </rPr>
      <t xml:space="preserve">
• No fue establecido un resultado final o finalidad del programa o este no cumple con todos los criterios correspondientes a la puntuación 1.
</t>
    </r>
    <r>
      <rPr>
        <b/>
        <sz val="11"/>
        <color theme="1"/>
        <rFont val="Avenir Next LT Pro"/>
        <family val="2"/>
      </rPr>
      <t>1</t>
    </r>
    <r>
      <rPr>
        <sz val="11"/>
        <color theme="1"/>
        <rFont val="Avenir Next LT Pro"/>
        <family val="2"/>
      </rPr>
      <t xml:space="preserve">
• La redacción del resultado final o finalidad del programa indica una solución o mitigación del problema o necesidad detectada en el diagnóstico, es decir, la dirección del cambio es el esperado según el problema o necesidad y se incluye la situación específica que estaría cambiando.
• La redacción incluye 1 de las siguientes características: (i) la población objetivo en quien se reflejará el cambio, (ii) la magnitud del cambio esperado, con línea base y meta, (iii) el periodo en que se logrará el cambio, con año base y meta.
</t>
    </r>
    <r>
      <rPr>
        <b/>
        <sz val="11"/>
        <color theme="1"/>
        <rFont val="Avenir Next LT Pro"/>
        <family val="2"/>
      </rPr>
      <t xml:space="preserve">2
</t>
    </r>
    <r>
      <rPr>
        <sz val="11"/>
        <color theme="1"/>
        <rFont val="Avenir Next LT Pro"/>
        <family val="2"/>
      </rPr>
      <t xml:space="preserve">• La redacción del resultado final o finalidad del programa indica una solución o mitigación del problema o necesidad detectada en el diagnóstico, es decir, la dirección del cambio es el esperado según el problema o necesidad y se incluye la situación específica que estaría cambiando.
• La redacción incluye 2 de las siguientes características: (i) la población objetivo en quien se reflejará el cambio, (ii) la magnitud del cambio esperado, con línea base y meta, (iii) el periodo en que se logrará el cambio, con año base y meta.
</t>
    </r>
    <r>
      <rPr>
        <b/>
        <sz val="11"/>
        <color theme="1"/>
        <rFont val="Avenir Next LT Pro"/>
        <family val="2"/>
      </rPr>
      <t xml:space="preserve">3
</t>
    </r>
    <r>
      <rPr>
        <sz val="11"/>
        <color theme="1"/>
        <rFont val="Avenir Next LT Pro"/>
        <family val="2"/>
      </rPr>
      <t xml:space="preserve">• La redacción del resultado final o finalidad del programa indica una solución o mitigación del problema o necesidad detectada en el diagnóstico, es decir, la dirección del cambio es el esperado según el problema o necesidad y se incluye la situación específica que estaría cambiando.
• La redacción incluye las siguientes 3 características: (i) la población objetivo en quien se reflejará el cambio, (ii) la magnitud del cambio esperado, con línea base y meta, (iii) el periodo en que se logrará el cambio, con año base y meta.
</t>
    </r>
    <r>
      <rPr>
        <b/>
        <sz val="11"/>
        <color theme="1"/>
        <rFont val="Avenir Next LT Pro"/>
        <family val="2"/>
      </rPr>
      <t xml:space="preserve">4
</t>
    </r>
    <r>
      <rPr>
        <sz val="11"/>
        <color theme="1"/>
        <rFont val="Avenir Next LT Pro"/>
        <family val="2"/>
      </rPr>
      <t>• La redacción del resultado final o finalidad del programa indica una solución o mitigación del problema o necesidad detectada en el diagnóstico, es decir, la dirección del cambio es el esperado según el problema o necesidad y se incluye la situación específica que estaría cambiando.
• La redacción incluye las siguientes 3 características: (i) la población objetivo en quien se reflejará el cambio, (ii) la magnitud del cambio esperado, con línea base y meta, (iii) el periodo en que se logrará el cambio, con año base y meta.
• El resultado final o finalidad del programa está claramente especificado, es decir, no existe ambigüedad en su redacción.</t>
    </r>
  </si>
  <si>
    <t>1.5 ¿Las actividades del programa son adecuadas al perfil de los beneficiarios y la localidad en que habitan?</t>
  </si>
  <si>
    <t>El diseño del programa establece de manera clara las actividades que se realizarán para mitigar la problemática identificada. Además, estas actividades están alineadas con la población beneficiaria, la cual cuenta con características específicas y criterios de selección claramente definidos.
 Actividades/procesos del programa: 
• Planificación y coordinación administrativa de los servicios institucionales y territoriales. 
• Evaluaciones médicas y seguimiento continuo de salud. 
• Jornadas de inclusión social y orientación legal. 
•	Supervisión de centros y monitoreo de servicios. 
•	Prestación de cuidados diarios y terapias funcionales. 
•	Elaboración y seguimiento de Planes de Atención Individualizados (PAI). 
•	Asignación y supervisión de personas cuidadoras. 
•	Atención y monitoreo domiciliario de usuarios. 
•	Habilitación y supervisión de centros diurnos y permanentes. 
  Perfil de los beneficiarios: 
•	Personas adultas mayores. 
•	Personas con distintos niveles de dependencia funcional (leve, moderada o severa). 
•	Personas en condición de vulnerabilidad social y económica. 
•	Usuarios con necesidades médicas, psicológicas y sociales específicas. 
•	Adultos mayores que requieren atención institucional, domiciliaria o cuidados especializados. 
   Localidad en la que habitan: 
•	Territorios con cobertura de los servicios institucionales y domiciliarios. 
•	Comunidades donde operan centros diurnos y permanentes SECARE y no SECARE. 
•	Zonas urbanas y rurales con población adulta mayor vulnerable. 
•	Áreas geográficas donde existen necesidades de atención integral y cuidados especializados para adultos mayores.</t>
  </si>
  <si>
    <r>
      <rPr>
        <b/>
        <sz val="11"/>
        <color theme="1"/>
        <rFont val="Avenir Next LT Pro"/>
        <family val="2"/>
      </rPr>
      <t>0</t>
    </r>
    <r>
      <rPr>
        <sz val="11"/>
        <color theme="1"/>
        <rFont val="Avenir Next LT Pro"/>
        <family val="2"/>
      </rPr>
      <t xml:space="preserve">
• No hay información sobre el perfil de los beneficiarios o este no cumple con todos los criterios correspondientes a la puntuación 1.
</t>
    </r>
    <r>
      <rPr>
        <b/>
        <sz val="11"/>
        <color theme="1"/>
        <rFont val="Avenir Next LT Pro"/>
        <family val="2"/>
      </rPr>
      <t>1</t>
    </r>
    <r>
      <rPr>
        <sz val="11"/>
        <color theme="1"/>
        <rFont val="Avenir Next LT Pro"/>
        <family val="2"/>
      </rPr>
      <t xml:space="preserve">
• Las características de los beneficiarios están descritas de forma incompleta.
• Las actividades del programa son adecuadas al perfil definido de los beneficiarios, pero no a la localidad en la que habitan.
</t>
    </r>
    <r>
      <rPr>
        <b/>
        <sz val="11"/>
        <color theme="1"/>
        <rFont val="Avenir Next LT Pro"/>
        <family val="2"/>
      </rPr>
      <t xml:space="preserve">2
</t>
    </r>
    <r>
      <rPr>
        <sz val="11"/>
        <color theme="1"/>
        <rFont val="Avenir Next LT Pro"/>
        <family val="2"/>
      </rPr>
      <t xml:space="preserve">• Las características de los beneficiarios están descritas de forma incompleta.
• Las actividades del programa son adecuadas al perfil definido de los beneficiarios y la localidad en la que habitan.
</t>
    </r>
    <r>
      <rPr>
        <b/>
        <sz val="11"/>
        <color theme="1"/>
        <rFont val="Avenir Next LT Pro"/>
        <family val="2"/>
      </rPr>
      <t xml:space="preserve">3
</t>
    </r>
    <r>
      <rPr>
        <sz val="11"/>
        <color theme="1"/>
        <rFont val="Avenir Next LT Pro"/>
        <family val="2"/>
      </rPr>
      <t xml:space="preserve">• Las características de los beneficiarios están claramente descritas,
• Las actividades del programa son adecuadas al perfil de los beneficiarios y la localidad en la que habitan.
</t>
    </r>
    <r>
      <rPr>
        <b/>
        <sz val="11"/>
        <color theme="1"/>
        <rFont val="Avenir Next LT Pro"/>
        <family val="2"/>
      </rPr>
      <t xml:space="preserve">4
</t>
    </r>
    <r>
      <rPr>
        <sz val="11"/>
        <color theme="1"/>
        <rFont val="Avenir Next LT Pro"/>
        <family val="2"/>
      </rPr>
      <t>• Las características de los beneficiarios están claramente descritas,
• Las actividades del programa son adecuadas al perfil de los beneficiarios y la localidad en la que habitan,
• Las actividades del programa son congruentes con el diseño y diagnóstico del problema.</t>
    </r>
  </si>
  <si>
    <t>2. Coherencia</t>
  </si>
  <si>
    <t>2.1 Coherencia interna</t>
  </si>
  <si>
    <t>2.1.1 ¿Las actividades junto con los supuestos a nivel de actividades crean las condiciones necesarias y suficientes para lograr los productos propuestos por el programa?</t>
  </si>
  <si>
    <t xml:space="preserve">Si. La propuesta programática evidencia que las actividades definidas, junto con los supuestos establecidos a nivel operativo, crean las condiciones necesarias y suficientes para el logro de los productos planteados en el programa “Desarrollo Integral y Protección al Adulto Mayor”.
El programa presenta una articulación lógica entre las intervenciones propuestas y los productos esperados, particularmente mediante la implementación del modelo SECARE, los servicios de atención integral, la supervisión de centros, los cuidados domiciliarios y el seguimiento individualizado a través del SISDAM y el EDIAM. Asimismo, las actividades programadas responden directamente a los factores causales priorizados en el diagnóstico, tales como la baja cobertura de cuidados domiciliarios, la falta de personal capacitado, la fragilidad funcional y la limitada atención integral a personas adultas mayores. 
Los productos definidos cuentan con mecanismos operativos y sistemas de seguimiento que favorecen su cumplimiento, como el Sistema Nacional de Desarrollo Integral para el Adulto Mayor (SISDAM), el Expediente de Desarrollo Integral del Adulto Mayor (EDIAM) y los Planes de Atención Individualizados (PAI). </t>
  </si>
  <si>
    <r>
      <rPr>
        <b/>
        <sz val="10"/>
        <color theme="1"/>
        <rFont val="Avenir Next LT Pro"/>
        <family val="2"/>
      </rPr>
      <t>0</t>
    </r>
    <r>
      <rPr>
        <sz val="10"/>
        <color theme="1"/>
        <rFont val="Avenir Next LT Pro"/>
        <family val="2"/>
      </rPr>
      <t xml:space="preserve">
• Los productos del programa no cuentan con actividades y supuestos de actividades o este no cumple con todos los criterios correspondientes a la puntuación 1.
</t>
    </r>
    <r>
      <rPr>
        <b/>
        <sz val="10"/>
        <color theme="1"/>
        <rFont val="Avenir Next LT Pro"/>
        <family val="2"/>
      </rPr>
      <t>1</t>
    </r>
    <r>
      <rPr>
        <sz val="10"/>
        <color theme="1"/>
        <rFont val="Avenir Next LT Pro"/>
        <family val="2"/>
      </rPr>
      <t xml:space="preserve">
• Cada producto del programa cuenta con actividades y supuestos de actividades,
• Solamente del 0 al 49% de las actividades planteadas son necesarias para lograr los productos del programa; el resto es prescindible.
</t>
    </r>
    <r>
      <rPr>
        <b/>
        <sz val="10"/>
        <color theme="1"/>
        <rFont val="Avenir Next LT Pro"/>
        <family val="2"/>
      </rPr>
      <t xml:space="preserve">2
</t>
    </r>
    <r>
      <rPr>
        <sz val="10"/>
        <color theme="1"/>
        <rFont val="Avenir Next LT Pro"/>
        <family val="2"/>
      </rPr>
      <t xml:space="preserve">• Cada producto del programa cuenta con actividades y supuestos de actividades,
• Las actividades junto con los supuestos crean las condiciones para lograr los productos del programa,
• Solamente del 50 al 69% de las actividades planteadas son necesarias para lograr los productos del programa; el resto es prescindible.
</t>
    </r>
    <r>
      <rPr>
        <b/>
        <sz val="10"/>
        <color theme="1"/>
        <rFont val="Avenir Next LT Pro"/>
        <family val="2"/>
      </rPr>
      <t xml:space="preserve">3
</t>
    </r>
    <r>
      <rPr>
        <sz val="10"/>
        <color theme="1"/>
        <rFont val="Avenir Next LT Pro"/>
        <family val="2"/>
      </rPr>
      <t xml:space="preserve">• Cada producto del programa cuenta con actividades y supuestos de actividades,
• Las actividades junto con los supuestos crean las condiciones para lograr los productos del programa,
• Solamente del 70 al 84% de las actividades planteadas son necesarias para lograr los productos del programa; el resto es prescindible.
</t>
    </r>
    <r>
      <rPr>
        <b/>
        <sz val="10"/>
        <color theme="1"/>
        <rFont val="Avenir Next LT Pro"/>
        <family val="2"/>
      </rPr>
      <t xml:space="preserve">4
</t>
    </r>
    <r>
      <rPr>
        <sz val="10"/>
        <color theme="1"/>
        <rFont val="Avenir Next LT Pro"/>
        <family val="2"/>
      </rPr>
      <t>• Cada producto del programa cuenta con actividades y supuestos de actividades,
• Las actividades junto con los supuestos crean las condiciones para lograr los productos del programa,
• Solamente del 85 al 100% de las actividades planteadas son necesarias para lograr los productos del programa.</t>
    </r>
  </si>
  <si>
    <t>2.1.2 ¿Los productos junto con los supuestos a nivel de producto crean las condiciones necesarias y suficientes para lograr el resultado inmediato o propósito buscado?</t>
  </si>
  <si>
    <t xml:space="preserve">El programa no cuenta con resultados inmediatos </t>
  </si>
  <si>
    <t>N/A</t>
  </si>
  <si>
    <r>
      <rPr>
        <b/>
        <sz val="11"/>
        <color theme="1"/>
        <rFont val="Avenir Next LT Pro"/>
        <family val="2"/>
      </rPr>
      <t>0</t>
    </r>
    <r>
      <rPr>
        <sz val="11"/>
        <color theme="1"/>
        <rFont val="Avenir Next LT Pro"/>
        <family val="2"/>
      </rPr>
      <t xml:space="preserve">
• El resultado inmediato no cuenta con productos y supuestos de productos para ser logrado o este no cumple con todos los criterios correspondientes a la puntuación 1.
</t>
    </r>
    <r>
      <rPr>
        <b/>
        <sz val="11"/>
        <color theme="1"/>
        <rFont val="Avenir Next LT Pro"/>
        <family val="2"/>
      </rPr>
      <t>1</t>
    </r>
    <r>
      <rPr>
        <sz val="11"/>
        <color theme="1"/>
        <rFont val="Avenir Next LT Pro"/>
        <family val="2"/>
      </rPr>
      <t xml:space="preserve">
• Cada resultado inmediato cuenta con productos y supuestos de productos,
• No todos los supuestos están relacionados con los productos a los que corresponden.
</t>
    </r>
    <r>
      <rPr>
        <b/>
        <sz val="11"/>
        <color theme="1"/>
        <rFont val="Avenir Next LT Pro"/>
        <family val="2"/>
      </rPr>
      <t xml:space="preserve">2
</t>
    </r>
    <r>
      <rPr>
        <sz val="11"/>
        <color theme="1"/>
        <rFont val="Avenir Next LT Pro"/>
        <family val="2"/>
      </rPr>
      <t xml:space="preserve">• Cada resultado inmediato cuenta con productos y supuestos de productos,
• Todos los supuestos están relacionados con los productos a los que corresponden,
• No todos los productos están relacionados al resultado inmediato al que corresponden.
</t>
    </r>
    <r>
      <rPr>
        <b/>
        <sz val="11"/>
        <color theme="1"/>
        <rFont val="Avenir Next LT Pro"/>
        <family val="2"/>
      </rPr>
      <t xml:space="preserve">3
• </t>
    </r>
    <r>
      <rPr>
        <sz val="11"/>
        <color theme="1"/>
        <rFont val="Avenir Next LT Pro"/>
        <family val="2"/>
      </rPr>
      <t xml:space="preserve">Cada resultado inmediato cuenta con productos y supuestos de productos,
• Todos los supuestos están relacionados con los productos a los que corresponden,
• Todos los productos están relacionados al resultado inmediato al que corresponden,
• Los productos y los supuestos planteados no crean las condiciones necesarias y suficientes para el logro del resultado inmediato.
</t>
    </r>
    <r>
      <rPr>
        <b/>
        <sz val="11"/>
        <color theme="1"/>
        <rFont val="Avenir Next LT Pro"/>
        <family val="2"/>
      </rPr>
      <t xml:space="preserve">4
</t>
    </r>
    <r>
      <rPr>
        <sz val="11"/>
        <color theme="1"/>
        <rFont val="Avenir Next LT Pro"/>
        <family val="2"/>
      </rPr>
      <t>• Cada resultado inmediato cuenta con productos y supuestos de productos,
• Todos los supuestos están relacionados con los productos a los que corresponden,
• Todos los productos están relacionados al resultado inmediato al que corresponden,
• Los productos y los supuestos planteados crean las condiciones necesarias y suficientes para el logro del resultado inmediato.</t>
    </r>
  </si>
  <si>
    <t>2.1.3 ¿El resultado inmediato o propósito junto con los supuestos a nivel de resultado inmediato o propósito crean las condiciones necesarias y suficientes para alcanzar el resultado final o finalidad propuesto?</t>
  </si>
  <si>
    <r>
      <rPr>
        <b/>
        <sz val="11"/>
        <color theme="1"/>
        <rFont val="Avenir Next LT Pro"/>
        <family val="2"/>
      </rPr>
      <t>0</t>
    </r>
    <r>
      <rPr>
        <sz val="11"/>
        <color theme="1"/>
        <rFont val="Avenir Next LT Pro"/>
        <family val="2"/>
      </rPr>
      <t xml:space="preserve">
• El resultado final no cuenta con un resultado inmediato y supuestos de resultados inmediatos para ser logrado o este no cumple con todos los criterios correspondientes a la puntuación 1.
</t>
    </r>
    <r>
      <rPr>
        <b/>
        <sz val="11"/>
        <color theme="1"/>
        <rFont val="Avenir Next LT Pro"/>
        <family val="2"/>
      </rPr>
      <t>1</t>
    </r>
    <r>
      <rPr>
        <sz val="11"/>
        <color theme="1"/>
        <rFont val="Avenir Next LT Pro"/>
        <family val="2"/>
      </rPr>
      <t xml:space="preserve">
• Cada resultado inmediato cuenta con supuestos definidos,
• No todos los supuestos están relacionados con el resultado inmediato a los que corresponden.
</t>
    </r>
    <r>
      <rPr>
        <b/>
        <sz val="11"/>
        <color theme="1"/>
        <rFont val="Avenir Next LT Pro"/>
        <family val="2"/>
      </rPr>
      <t xml:space="preserve">2
</t>
    </r>
    <r>
      <rPr>
        <sz val="11"/>
        <color theme="1"/>
        <rFont val="Avenir Next LT Pro"/>
        <family val="2"/>
      </rPr>
      <t xml:space="preserve">• Cada resultado inmediato cuenta con supuestos definidos,
• Todos los supuestos están relacionados con el resultado inmediato a los que corresponden,
• No todos los resultados inmediatos están relacionados al resultado final al que corresponden.
</t>
    </r>
    <r>
      <rPr>
        <b/>
        <sz val="11"/>
        <color theme="1"/>
        <rFont val="Avenir Next LT Pro"/>
        <family val="2"/>
      </rPr>
      <t xml:space="preserve">3
</t>
    </r>
    <r>
      <rPr>
        <sz val="11"/>
        <color theme="1"/>
        <rFont val="Avenir Next LT Pro"/>
        <family val="2"/>
      </rPr>
      <t xml:space="preserve">• Cada resultado inmediato cuenta con supuestos definidos,
• Todos los supuestos están relacionados con el resultado inmediato a los que corresponden,
• Todos los resultados inmediatos están relacionados al resultado final al que corresponden,
• Los resultados inmediatos y los supuestos planteados no crean las condiciones necesarias y suficientes para el logro del resultado final.
</t>
    </r>
    <r>
      <rPr>
        <b/>
        <sz val="11"/>
        <color theme="1"/>
        <rFont val="Avenir Next LT Pro"/>
        <family val="2"/>
      </rPr>
      <t xml:space="preserve">4
</t>
    </r>
    <r>
      <rPr>
        <sz val="11"/>
        <color theme="1"/>
        <rFont val="Avenir Next LT Pro"/>
        <family val="2"/>
      </rPr>
      <t>• Cada resultado inmediato cuenta con supuestos definidos,
• Todos los supuestos están relacionados con el resultado inmediato a los que corresponden,
• Todos los resultados inmediatos están relacionados al resultado final al que corresponden,
• Los resultados inmediatos y los supuestos planteados crean las condiciones necesarias y suficientes para el logro del resultado final.</t>
    </r>
  </si>
  <si>
    <t>2.1.4 En relación con el resultado final o finalidad, ¿corresponde lógicamente la operacionalización horizontal (indicadores, metas, fuentes de verificación)?</t>
  </si>
  <si>
    <r>
      <t xml:space="preserve">El resultado final del programa incluye indicadores, metas y métodos de verificación que mantienen coherencia entre sí y con el objetivo planteado. Además, los métodos de verificación están diseñados para proporcionar la información necesaria que permita medir y calcular el avance de los indicadores y el cumplimiento de las metas establecidas.
</t>
    </r>
    <r>
      <rPr>
        <b/>
        <sz val="11"/>
        <color theme="1"/>
        <rFont val="Avenir Next LT Pro"/>
        <family val="2"/>
      </rPr>
      <t>Resultado final:</t>
    </r>
    <r>
      <rPr>
        <sz val="11"/>
        <color theme="1"/>
        <rFont val="Avenir Next LT Pro"/>
        <family val="2"/>
      </rPr>
      <t xml:space="preserve">
Incrementado el porcentaje de personas adultas mayores que mantienen o mejoran su autonomía funcional mediante servicios integrales.
</t>
    </r>
    <r>
      <rPr>
        <b/>
        <sz val="11"/>
        <color theme="1"/>
        <rFont val="Avenir Next LT Pro"/>
        <family val="2"/>
      </rPr>
      <t>Indicador:</t>
    </r>
    <r>
      <rPr>
        <sz val="11"/>
        <color theme="1"/>
        <rFont val="Avenir Next LT Pro"/>
        <family val="2"/>
      </rPr>
      <t xml:space="preserve">
Porcentaje de adultos mayores que mantienen o mejoran su nivel de independencia funcional.
</t>
    </r>
    <r>
      <rPr>
        <b/>
        <sz val="11"/>
        <color theme="1"/>
        <rFont val="Avenir Next LT Pro"/>
        <family val="2"/>
      </rPr>
      <t>Meta:</t>
    </r>
    <r>
      <rPr>
        <sz val="11"/>
        <color theme="1"/>
        <rFont val="Avenir Next LT Pro"/>
        <family val="2"/>
      </rPr>
      <t xml:space="preserve">
70% para el año 2030.
</t>
    </r>
    <r>
      <rPr>
        <b/>
        <sz val="11"/>
        <color theme="1"/>
        <rFont val="Avenir Next LT Pro"/>
        <family val="2"/>
      </rPr>
      <t>Método/Fuente de verificación:</t>
    </r>
    <r>
      <rPr>
        <sz val="11"/>
        <color theme="1"/>
        <rFont val="Avenir Next LT Pro"/>
        <family val="2"/>
      </rPr>
      <t xml:space="preserve">
Reportes del Expediente de Desarrollo Integral del Adulto Mayor (EDIAM) utilizando la Escala de KATZ y registros del Sistema Nacional de Desarrollo Integral para el Adulto Mayor (SISDAM).
</t>
    </r>
    <r>
      <rPr>
        <b/>
        <sz val="11"/>
        <color theme="1"/>
        <rFont val="Avenir Next LT Pro"/>
        <family val="2"/>
      </rPr>
      <t>Fórmula de cálculo del indicador:</t>
    </r>
    <r>
      <rPr>
        <sz val="11"/>
        <color theme="1"/>
        <rFont val="Avenir Next LT Pro"/>
        <family val="2"/>
      </rPr>
      <t xml:space="preserve">
((Número de adultos mayores que mantienen o mejoran su nivel funcional) / (Total de adultos mayores con al menos dos mediciones funcionales en el período)) × 100.</t>
    </r>
  </si>
  <si>
    <r>
      <rPr>
        <b/>
        <sz val="11"/>
        <color theme="1"/>
        <rFont val="Avenir Next LT Pro"/>
        <family val="2"/>
      </rPr>
      <t>0</t>
    </r>
    <r>
      <rPr>
        <sz val="11"/>
        <color theme="1"/>
        <rFont val="Avenir Next LT Pro"/>
        <family val="2"/>
      </rPr>
      <t xml:space="preserve">
• El resultado final no contiene indicadores, metas ni métodos de verificación o este no cumple con todos los criterios correspondientes a la puntuación 1.
</t>
    </r>
    <r>
      <rPr>
        <b/>
        <sz val="11"/>
        <color theme="1"/>
        <rFont val="Avenir Next LT Pro"/>
        <family val="2"/>
      </rPr>
      <t>1</t>
    </r>
    <r>
      <rPr>
        <sz val="11"/>
        <color theme="1"/>
        <rFont val="Avenir Next LT Pro"/>
        <family val="2"/>
      </rPr>
      <t xml:space="preserve">
• El resultado final contiene indicadores, metas y métodos de verificación,
• Las variables no guardan coherencia entre sí.
</t>
    </r>
    <r>
      <rPr>
        <b/>
        <sz val="11"/>
        <color theme="1"/>
        <rFont val="Avenir Next LT Pro"/>
        <family val="2"/>
      </rPr>
      <t xml:space="preserve">2
</t>
    </r>
    <r>
      <rPr>
        <sz val="11"/>
        <color theme="1"/>
        <rFont val="Avenir Next LT Pro"/>
        <family val="2"/>
      </rPr>
      <t xml:space="preserve">• El resultado final contiene indicadores, metas y métodos de verificación,
• Las tres variables guardan coherencia entre sí,
• Alguna de las variables no guarda coherencia con el resultado final.
</t>
    </r>
    <r>
      <rPr>
        <b/>
        <sz val="11"/>
        <color theme="1"/>
        <rFont val="Avenir Next LT Pro"/>
        <family val="2"/>
      </rPr>
      <t xml:space="preserve">3
</t>
    </r>
    <r>
      <rPr>
        <sz val="11"/>
        <color theme="1"/>
        <rFont val="Avenir Next LT Pro"/>
        <family val="2"/>
      </rPr>
      <t xml:space="preserve">• El resultado final contiene indicadores, metas y métodos de verificación,
• Las tres variables guardan coherencia entre sí,
• Las tres variables guardan coherencia con el resultado final,
• Los métodos de verificación no permiten obtener la información necesaria para calcular el avance de los indicadores y las metas.
</t>
    </r>
    <r>
      <rPr>
        <b/>
        <sz val="11"/>
        <color theme="1"/>
        <rFont val="Avenir Next LT Pro"/>
        <family val="2"/>
      </rPr>
      <t xml:space="preserve">4
</t>
    </r>
    <r>
      <rPr>
        <sz val="11"/>
        <color theme="1"/>
        <rFont val="Avenir Next LT Pro"/>
        <family val="2"/>
      </rPr>
      <t>• El resultado final contiene indicadores, metas y métodos de verificación,
• Las tres variables guardan coherencia entre sí,
• Las tres variables guardan coherencia con el resultado final,
• Los métodos de verificación permiten obtener la información necesaria para calcular el avance de los indicadores y las metas.</t>
    </r>
  </si>
  <si>
    <t>2.1.5 En relación con el resultado inmediato o propósito, ¿corresponde lógicamente la operacionalización horizontal (indicadores, metas, fuentes de verificación)?</t>
  </si>
  <si>
    <r>
      <rPr>
        <b/>
        <sz val="11"/>
        <color theme="1"/>
        <rFont val="Avenir Next LT Pro"/>
        <family val="2"/>
      </rPr>
      <t>0</t>
    </r>
    <r>
      <rPr>
        <sz val="11"/>
        <color theme="1"/>
        <rFont val="Avenir Next LT Pro"/>
        <family val="2"/>
      </rPr>
      <t xml:space="preserve">
• Alguno de los resultados inmediatos no contiene indicadores, metas ni métodos de verificación o este no cumple con todos los criterios correspondientes a la puntuación 1.
</t>
    </r>
    <r>
      <rPr>
        <b/>
        <sz val="11"/>
        <color theme="1"/>
        <rFont val="Avenir Next LT Pro"/>
        <family val="2"/>
      </rPr>
      <t>1</t>
    </r>
    <r>
      <rPr>
        <sz val="11"/>
        <color theme="1"/>
        <rFont val="Avenir Next LT Pro"/>
        <family val="2"/>
      </rPr>
      <t xml:space="preserve">
• El o los resultados inmediatos contienen indicadores, metas y métodos de verificación,
• Las variables no guardan coherencia entre sí.
</t>
    </r>
    <r>
      <rPr>
        <b/>
        <sz val="11"/>
        <color theme="1"/>
        <rFont val="Avenir Next LT Pro"/>
        <family val="2"/>
      </rPr>
      <t xml:space="preserve">2
</t>
    </r>
    <r>
      <rPr>
        <sz val="11"/>
        <color theme="1"/>
        <rFont val="Avenir Next LT Pro"/>
        <family val="2"/>
      </rPr>
      <t xml:space="preserve">• El o los resultados inmediatos contienen indicadores, metas y métodos de verificación,
• Las variables no guardan coherencia entre sí,
• Alguna de las variables no guarda coherencia con el resultado inmediato al que corresponde.
</t>
    </r>
    <r>
      <rPr>
        <b/>
        <sz val="11"/>
        <color theme="1"/>
        <rFont val="Avenir Next LT Pro"/>
        <family val="2"/>
      </rPr>
      <t xml:space="preserve">3
</t>
    </r>
    <r>
      <rPr>
        <sz val="11"/>
        <color theme="1"/>
        <rFont val="Avenir Next LT Pro"/>
        <family val="2"/>
      </rPr>
      <t xml:space="preserve">• El o los resultados inmediatos contienen indicadores, metas y métodos de verificación,
• Las variables guardan coherencia entre sí,
• Las tres variables guardan coherencia con el resultado inmediato al que corresponde,
• Los métodos de verificación no permiten obtener la información necesaria para calcular el avance de los indicadores y las metas.
</t>
    </r>
    <r>
      <rPr>
        <b/>
        <sz val="11"/>
        <color theme="1"/>
        <rFont val="Avenir Next LT Pro"/>
        <family val="2"/>
      </rPr>
      <t xml:space="preserve">4
</t>
    </r>
    <r>
      <rPr>
        <sz val="11"/>
        <color theme="1"/>
        <rFont val="Avenir Next LT Pro"/>
        <family val="2"/>
      </rPr>
      <t>• El o los resultados inmediatos contienen indicadores, metas y métodos de verificación,
• Las variables guardan coherencia entre sí,
• Las tres variables guardan coherencia con el resultado inmediato al que corresponde,
• Los métodos de verificación permiten obtener la información necesaria para calcular el avance de los indicadores y las metas.</t>
    </r>
  </si>
  <si>
    <t>2.1.6 En relación con los productos, ¿corresponde lógicamente la operacionalización horizontal (indicadores, metas, fuentes de verificación)?</t>
  </si>
  <si>
    <t xml:space="preserve">La formulación de los productos del programa incluye indicadores, metas y métodos de verificación que mantienen coherencia entre sí y con los objetivos especificos de cada producto.  En todos los casos, las variables están claramente articuladas: los indicadores permiten medir aspectos sustantivos del producto, las metas establecen niveles de logro realistas y alineados, y los métodos de verificación están diseñados para proporcionar información pertinente y suficiente que facilite el seguimiento del avance y el cumplimiento de las metas. Esta coherencia asegura una trazabilidad clara entre lo que se pretende lograr y cómo se medirá.
</t>
  </si>
  <si>
    <r>
      <rPr>
        <b/>
        <sz val="11"/>
        <color theme="1"/>
        <rFont val="Avenir Next LT Pro"/>
        <family val="2"/>
      </rPr>
      <t>0</t>
    </r>
    <r>
      <rPr>
        <sz val="11"/>
        <color theme="1"/>
        <rFont val="Avenir Next LT Pro"/>
        <family val="2"/>
      </rPr>
      <t xml:space="preserve">
• Alguno de los productos no contiene indicadores, metas ni métodos de verificación o este no cumple con todos los criterios correspondientes a la puntuación 1.
</t>
    </r>
    <r>
      <rPr>
        <b/>
        <sz val="11"/>
        <color theme="1"/>
        <rFont val="Avenir Next LT Pro"/>
        <family val="2"/>
      </rPr>
      <t>1</t>
    </r>
    <r>
      <rPr>
        <sz val="11"/>
        <color theme="1"/>
        <rFont val="Avenir Next LT Pro"/>
        <family val="2"/>
      </rPr>
      <t xml:space="preserve">
• Todos los productos contienen indicadores, metas y métodos de verificación,
• Las variables de algunos de los productos no guardan coherencia entre sí.
</t>
    </r>
    <r>
      <rPr>
        <b/>
        <sz val="11"/>
        <color theme="1"/>
        <rFont val="Avenir Next LT Pro"/>
        <family val="2"/>
      </rPr>
      <t xml:space="preserve">2
</t>
    </r>
    <r>
      <rPr>
        <sz val="11"/>
        <color theme="1"/>
        <rFont val="Avenir Next LT Pro"/>
        <family val="2"/>
      </rPr>
      <t xml:space="preserve">• Todos los productos contienen indicadores, metas y métodos de verificación,
• Las variables guardan coherencia entre sí para cada uno de los productos,
• Alguna de las variables no guarda coherencia con el producto al que corresponde.
</t>
    </r>
    <r>
      <rPr>
        <b/>
        <sz val="11"/>
        <color theme="1"/>
        <rFont val="Avenir Next LT Pro"/>
        <family val="2"/>
      </rPr>
      <t xml:space="preserve">3
</t>
    </r>
    <r>
      <rPr>
        <sz val="11"/>
        <color theme="1"/>
        <rFont val="Avenir Next LT Pro"/>
        <family val="2"/>
      </rPr>
      <t xml:space="preserve">• Todos los productos contienen indicadores, metas y métodos de verificación,
• Las variables guardan coherencia entre sí para cada uno de los productos,
• Las tres variables guardan coherencia con el producto al que corresponden,
• Los métodos de verificación no permiten obtener la información necesaria para calcular el avance de los indicadores y las metas.
</t>
    </r>
    <r>
      <rPr>
        <b/>
        <sz val="11"/>
        <color theme="1"/>
        <rFont val="Avenir Next LT Pro"/>
        <family val="2"/>
      </rPr>
      <t xml:space="preserve">4
</t>
    </r>
    <r>
      <rPr>
        <sz val="11"/>
        <color theme="1"/>
        <rFont val="Avenir Next LT Pro"/>
        <family val="2"/>
      </rPr>
      <t>• Todos los productos contienen indicadores, metas y métodos de verificación,
• Las variables guardan coherencia entre sí para cada uno de los productos,
• Las tres variables guardan coherencia con el producto al que corresponden,
• Los métodos de verificación permiten obtener la información necesaria para calcular el avance de los indicadores y las metas.</t>
    </r>
  </si>
  <si>
    <t>2.1 Coherencia externa</t>
  </si>
  <si>
    <t>2.2.1 ¿La propuesta programática es coherente con políticas públicas específicas y generales que orientan la acción pública?</t>
  </si>
  <si>
    <t xml:space="preserve">Sí. La propuesta programática se encuentra alineada con políticas públicas generales y específicas orientadas a la protección social, el envejecimiento digno y los cuidados integrales de las personas adultas mayores, particularmente con la Estrategia Nacional de Desarrollo (END) 2030, la Ley No. 352-98 sobre Protección de la Persona Envejeciente, la Política Nacional de Cuidados y el modelo de atención integral centrado en la persona SECARE. 
Esta relación es coherente con la problemática que se pretende abordar, ya que dichas políticas reconocen la necesidad de fortalecer la atención integral, promover la autonomía funcional, prevenir la dependencia y garantizar servicios de cuidado y protección para las personas adultas mayores en situación de vulnerabilidad. Asimismo, el programa incorpora intervenciones relacionadas con atención integral, cuidado domiciliario, seguimiento funcional, supervisión de centros y ejecución de Planes de Atención Individualizados (PAI), las cuales guardan correspondencia con los objetivos de las políticas y normativas mencionadas. 
Además, los productos y actividades definidos son congruentes con el mandato institucional y técnico de las áreas responsables del programa, tales como la Dirección de Desarrollo Integral y Protección al Adulto Mayor, la Dirección de Supervisión y Evaluación de Servicios en Centros y la Dirección de Cuidados Domiciliarios, lo cual fortalece la viabilidad operativa e institucional de la propuesta programática. 
</t>
  </si>
  <si>
    <r>
      <rPr>
        <b/>
        <sz val="11"/>
        <color theme="1"/>
        <rFont val="Avenir Next LT Pro"/>
        <family val="2"/>
      </rPr>
      <t>0</t>
    </r>
    <r>
      <rPr>
        <sz val="11"/>
        <color theme="1"/>
        <rFont val="Avenir Next LT Pro"/>
        <family val="2"/>
      </rPr>
      <t xml:space="preserve">
• La propuesta programática no está relacionada con alguna política pública social o este no cumple con todos los criterios correspondientes a la puntuación 1.
</t>
    </r>
    <r>
      <rPr>
        <b/>
        <sz val="11"/>
        <color theme="1"/>
        <rFont val="Avenir Next LT Pro"/>
        <family val="2"/>
      </rPr>
      <t>1</t>
    </r>
    <r>
      <rPr>
        <sz val="11"/>
        <color theme="1"/>
        <rFont val="Avenir Next LT Pro"/>
        <family val="2"/>
      </rPr>
      <t xml:space="preserve">
• La propuesta programática es coherente con alguna o varias políticas públicas sociales generales y/o específicas,
• La política pública con la que se relacionada la propuesta programática no guarda coherencia con el problema que se pretende resolver.
</t>
    </r>
    <r>
      <rPr>
        <b/>
        <sz val="11"/>
        <color theme="1"/>
        <rFont val="Avenir Next LT Pro"/>
        <family val="2"/>
      </rPr>
      <t xml:space="preserve">2
</t>
    </r>
    <r>
      <rPr>
        <sz val="11"/>
        <color theme="1"/>
        <rFont val="Avenir Next LT Pro"/>
        <family val="2"/>
      </rPr>
      <t xml:space="preserve">• La propuesta programática es coherente con alguna o varias políticas públicas sociales generales y/o específicas,
• La política pública con la que se relacionada la propuesta programática guarda coherencia con el problema que se pretende resolver,
• Los productos y actividades planteados en la propuesta programática no son coherentes con la naturaleza de la institución que los ejecutaría.
</t>
    </r>
    <r>
      <rPr>
        <b/>
        <sz val="11"/>
        <color theme="1"/>
        <rFont val="Avenir Next LT Pro"/>
        <family val="2"/>
      </rPr>
      <t xml:space="preserve">3
</t>
    </r>
    <r>
      <rPr>
        <sz val="11"/>
        <color theme="1"/>
        <rFont val="Avenir Next LT Pro"/>
        <family val="2"/>
      </rPr>
      <t xml:space="preserve">• La propuesta programática es coherente con alguna o varias políticas públicas sociales generales y/o específicas,
• La política pública con la que se relacionada la propuesta programática guarda coherencia con el problema que se pretende resolver,
• Los productos y actividades planteados en la propuesta programática son coherentes con la naturaleza de la institución que los ejecutaría,
• La propuesta programática es susceptible a mejoras.
</t>
    </r>
    <r>
      <rPr>
        <b/>
        <sz val="11"/>
        <color theme="1"/>
        <rFont val="Avenir Next LT Pro"/>
        <family val="2"/>
      </rPr>
      <t xml:space="preserve">4
</t>
    </r>
    <r>
      <rPr>
        <sz val="11"/>
        <color theme="1"/>
        <rFont val="Avenir Next LT Pro"/>
        <family val="2"/>
      </rPr>
      <t>• La propuesta programática es coherente con alguna o varias políticas públicas sociales generales y/o específicas,
• La política pública con la que se relaciona la propuesta programática guarda coherencia con el problema que se pretende resolver,
• Los productos y actividades planteados en la propuesta programática son coherentes con la naturaleza de la institución que los ejecutaría,
• La propuesta programática no necesita mejoras.</t>
    </r>
  </si>
  <si>
    <t>2.2.2 ¿El programa se inserta adecuadamente en el conjunto de la oferta pública, extra e intra-institucional?</t>
  </si>
  <si>
    <t>Si, el programa se inserta de manera adecuada en el conjunto de la oferta pública, tanto intra como extrainstitucional, y lo hace con un enfoque estratégico que busca maximizar la eficiencia del gasto público, evitar duplicidades y fortalecer sinergias intersectoriales. 
Los productos incluidos en a la propuesta no presentan duplicidad directa con otras intervenciones de la oferta pública vigente. Aquellos productos que, si coinciden con otras acciones ya existentes, son coherentes con la naturaleza institucional de las entidades ejecutoras, lo que permite mantener su durabilidad y ejecución.</t>
  </si>
  <si>
    <r>
      <rPr>
        <b/>
        <sz val="11"/>
        <color theme="1"/>
        <rFont val="Avenir Next LT Pro"/>
        <family val="2"/>
      </rPr>
      <t>0</t>
    </r>
    <r>
      <rPr>
        <sz val="11"/>
        <color theme="1"/>
        <rFont val="Avenir Next LT Pro"/>
        <family val="2"/>
      </rPr>
      <t xml:space="preserve">
• No se cuenta con un análisis de la oferta relacionada con el programa o este no cumple con todos los criterios correspondientes a la puntuación 1.
</t>
    </r>
    <r>
      <rPr>
        <b/>
        <sz val="11"/>
        <color theme="1"/>
        <rFont val="Avenir Next LT Pro"/>
        <family val="2"/>
      </rPr>
      <t>1</t>
    </r>
    <r>
      <rPr>
        <sz val="11"/>
        <color theme="1"/>
        <rFont val="Avenir Next LT Pro"/>
        <family val="2"/>
      </rPr>
      <t xml:space="preserve">
• Se analizó la oferta pública vigente de bienes y servicios sustitutos y complementarios de los ofrecidos por el programa,
• Todos los productos ofrecidos por el programa se encuentran repetidos y son ofrecidos mediante otros programas.
</t>
    </r>
    <r>
      <rPr>
        <b/>
        <sz val="11"/>
        <color theme="1"/>
        <rFont val="Avenir Next LT Pro"/>
        <family val="2"/>
      </rPr>
      <t xml:space="preserve">2
</t>
    </r>
    <r>
      <rPr>
        <sz val="11"/>
        <color theme="1"/>
        <rFont val="Avenir Next LT Pro"/>
        <family val="2"/>
      </rPr>
      <t xml:space="preserve">• Se analizó la oferta pública vigente de bienes y servicios sustitutos y complementarios de los ofrecidos por el programa,
• Algunos de los productos ofrecidos por el programa se encuentran repetidos y son ofrecidos mediante otros programas,
• Al menos uno de los productos repetidos es coherente con la naturaleza de la institución que los ejecutaría en el programa evaluado.
</t>
    </r>
    <r>
      <rPr>
        <b/>
        <sz val="11"/>
        <color theme="1"/>
        <rFont val="Avenir Next LT Pro"/>
        <family val="2"/>
      </rPr>
      <t xml:space="preserve">3
</t>
    </r>
    <r>
      <rPr>
        <sz val="11"/>
        <color theme="1"/>
        <rFont val="Avenir Next LT Pro"/>
        <family val="2"/>
      </rPr>
      <t xml:space="preserve">• Se analizó la oferta pública vigente de bienes y servicios sustitutos y complementarios de los ofrecidos por el programa,
• Algunos de los productos ofrecidos por el programa se encuentran repetidos y son ofrecidos mediante otros programas,
• Todos los productos repetidos son coherentes con la naturaleza de la institución que los ejecutaría en el programa evaluado.
</t>
    </r>
    <r>
      <rPr>
        <b/>
        <sz val="11"/>
        <color theme="1"/>
        <rFont val="Avenir Next LT Pro"/>
        <family val="2"/>
      </rPr>
      <t xml:space="preserve">4
</t>
    </r>
    <r>
      <rPr>
        <sz val="11"/>
        <color theme="1"/>
        <rFont val="Avenir Next LT Pro"/>
        <family val="2"/>
      </rPr>
      <t>• Se analizó la oferta pública vigente de bienes y servicios sustitutos y complementarios de los ofrecidos por el programa,
• Ninguno de los productos ofrecidos por el programa se encuentra repetido ni es ofrecido mediante otros programas.
• Si hay algún producto repetido, este es coherente con la naturaleza de la institución que los ejecutaría en el programa evaluado y se eliminará el duplicado en otras instituciones.</t>
    </r>
  </si>
  <si>
    <t>3. Eficiencia</t>
  </si>
  <si>
    <t>3.1 ¿El costo estimado del programa por beneficiario y/o producto es razonable o existen formas alternativas de menor costo para lograr los mismos productos?</t>
  </si>
  <si>
    <t>El programa cuenta con la estimación de costos por producto y costo por beneficiario, así como con los costos necesarios para la producción requerida para el cumplimiento de las metas establecidas durante el horizonte de planificación de cuatro años. Los costos estimados se consideran razonables, ya que guardan relación con la naturaleza, alcance y nivel de complejidad de los servicios prestados en cada producto.
Para el año 2027, el costo por beneficiario se estima en RD$2,180.65 para el producto "Adultos mayores que reciben atención integral"; RD$621,699.23 para "Adultos Mayores reciben atención y protección integral en centros modelos, según el método SECARE"; RD$889,611.25 para "Adultos Mayores reciben atención y protección integral en Centros Permanentes, según el método SECARE"; RD$680.55 para "Cuidado domiciliario para Adultos Mayores con dependencia moderada y severa"; y RD$220,608.65 para "Adultos mayores que reciben atención integral en Centros NO SECARE". En el caso del producto "Acciones Comunes", no aplica el cálculo del costo por beneficiario, debido a que corresponde a actividades de apoyo y gestión del programa que no generan beneficiarios directos.</t>
  </si>
  <si>
    <r>
      <rPr>
        <b/>
        <sz val="11"/>
        <color theme="1"/>
        <rFont val="Avenir Next LT Pro"/>
        <family val="2"/>
      </rPr>
      <t>0</t>
    </r>
    <r>
      <rPr>
        <sz val="11"/>
        <color theme="1"/>
        <rFont val="Avenir Next LT Pro"/>
        <family val="2"/>
      </rPr>
      <t xml:space="preserve">
• El programa no cuenta con costos estimados por beneficiario y/o productos o este no cumple con todos los criterios correspondientes a la puntuación 1.
</t>
    </r>
    <r>
      <rPr>
        <b/>
        <sz val="11"/>
        <color theme="1"/>
        <rFont val="Avenir Next LT Pro"/>
        <family val="2"/>
      </rPr>
      <t>1</t>
    </r>
    <r>
      <rPr>
        <sz val="11"/>
        <color theme="1"/>
        <rFont val="Avenir Next LT Pro"/>
        <family val="2"/>
      </rPr>
      <t xml:space="preserve">
• El programa cuenta con el costo estimado por beneficiario y/o producto,
• Existen formas alternativas de menor costo para lograr los mismos productos o los costos por beneficiario y/o producto están sobrevaluados.
</t>
    </r>
    <r>
      <rPr>
        <b/>
        <sz val="11"/>
        <color theme="1"/>
        <rFont val="Avenir Next LT Pro"/>
        <family val="2"/>
      </rPr>
      <t xml:space="preserve">2
</t>
    </r>
    <r>
      <rPr>
        <sz val="11"/>
        <color theme="1"/>
        <rFont val="Avenir Next LT Pro"/>
        <family val="2"/>
      </rPr>
      <t xml:space="preserve">• El programa cuenta con el costo estimado por beneficiario y/o producto,
• El costo estimado del programa por beneficiario y/o producto es razonable.
</t>
    </r>
    <r>
      <rPr>
        <b/>
        <sz val="11"/>
        <color theme="1"/>
        <rFont val="Avenir Next LT Pro"/>
        <family val="2"/>
      </rPr>
      <t xml:space="preserve">3
</t>
    </r>
    <r>
      <rPr>
        <sz val="11"/>
        <color theme="1"/>
        <rFont val="Avenir Next LT Pro"/>
        <family val="2"/>
      </rPr>
      <t xml:space="preserve">• El programa cuenta con el costo estimado por beneficiario y/o producto,
• El costo estimado del programa por beneficiario y/o producto es razonable,
• El programa cuenta con costos estimados para la producción necesaria para el logro de las metas de uno o dos años.
</t>
    </r>
    <r>
      <rPr>
        <b/>
        <sz val="11"/>
        <color theme="1"/>
        <rFont val="Avenir Next LT Pro"/>
        <family val="2"/>
      </rPr>
      <t xml:space="preserve">4
</t>
    </r>
    <r>
      <rPr>
        <sz val="11"/>
        <color theme="1"/>
        <rFont val="Avenir Next LT Pro"/>
        <family val="2"/>
      </rPr>
      <t>• El programa cuenta con el costo estimado por beneficiario y/o producto,
• El costo estimado del programa por beneficiario y/o producto es razonable,
• El programa cuenta con costos estimados para la producción necesaria para el logro de las metas de cuatro años.</t>
    </r>
  </si>
  <si>
    <t>3.2 ¿Los productos propuestos al costo estimado se pueden lograr en los plazos programados?</t>
  </si>
  <si>
    <t>Todos los productos tienen plazos programados.
•	Producto 6622 — Adultos Mayores reciben atención y protección integral en centros modelos, según el método SECARE: establece como meta incrementar progresivamente el porcentaje de adultos mayores que mantienen o mejoran su autonomía funcional, alcanzando 67% en 2027, 68% en 2028, 69% en 2029 y 70% en 2030.
•	Producto 6624 — Adultos Mayores reciben atención y protección integral en Centros Permanentes, según el método SECARE: proyecta alcanzar un cumplimiento del Plan de Atención Individualizado (PAI) de 60% en 2027, 61% en 2028, 62% en 2029 y 63% en 2030.
•	Producto 7969 — Cuidado domiciliario para Adultos Mayores con dependencia moderada y severa: contempla una expansión progresiva de las horas de cuidado domiciliario, pasando de 515,835 horas en 2027 a 563,614 horas en 2030.
•	Producto 06 — Adultos mayores que reciben atención integral en Centros NO SECARE: proyecta una atención de 4,400 personas en 2027, 4,550 en 2028, 4,700 en 2029 y 4,850 en 2030.</t>
  </si>
  <si>
    <r>
      <rPr>
        <b/>
        <sz val="11"/>
        <color theme="1"/>
        <rFont val="Avenir Next LT Pro"/>
        <family val="2"/>
      </rPr>
      <t>0</t>
    </r>
    <r>
      <rPr>
        <sz val="11"/>
        <color theme="1"/>
        <rFont val="Avenir Next LT Pro"/>
        <family val="2"/>
      </rPr>
      <t xml:space="preserve">
• Los productos no tienen plazos programados o este no cumple con todos los criterios correspondientes a la puntuación 1.
</t>
    </r>
    <r>
      <rPr>
        <b/>
        <sz val="11"/>
        <color theme="1"/>
        <rFont val="Avenir Next LT Pro"/>
        <family val="2"/>
      </rPr>
      <t>1</t>
    </r>
    <r>
      <rPr>
        <sz val="11"/>
        <color theme="1"/>
        <rFont val="Avenir Next LT Pro"/>
        <family val="2"/>
      </rPr>
      <t xml:space="preserve">
• Todos los productos tienen plazos programados,
• No es posible lograr todos los productos en los plazos programados.
</t>
    </r>
    <r>
      <rPr>
        <b/>
        <sz val="11"/>
        <color theme="1"/>
        <rFont val="Avenir Next LT Pro"/>
        <family val="2"/>
      </rPr>
      <t xml:space="preserve">2
</t>
    </r>
    <r>
      <rPr>
        <sz val="11"/>
        <color theme="1"/>
        <rFont val="Avenir Next LT Pro"/>
        <family val="2"/>
      </rPr>
      <t xml:space="preserve">• Todos los productos tienen plazos programados,
• Es posible lograr todos los productos en los plazos programados,
• No es posible lograr todos los productos al costo estimado en los plazos programados.
</t>
    </r>
    <r>
      <rPr>
        <b/>
        <sz val="11"/>
        <color theme="1"/>
        <rFont val="Avenir Next LT Pro"/>
        <family val="2"/>
      </rPr>
      <t xml:space="preserve">3
</t>
    </r>
    <r>
      <rPr>
        <sz val="11"/>
        <color theme="1"/>
        <rFont val="Avenir Next LT Pro"/>
        <family val="2"/>
      </rPr>
      <t xml:space="preserve">• Todos los productos tienen plazos programados,
• Es posible lograr todos los productos en los plazos programados,
• Es posible lograr todos los productos al costo estimado en los plazos programados,
• Los costos estimados para los plazos programados están sobrevaluados para alguno de los productos.
</t>
    </r>
    <r>
      <rPr>
        <b/>
        <sz val="11"/>
        <color theme="1"/>
        <rFont val="Avenir Next LT Pro"/>
        <family val="2"/>
      </rPr>
      <t xml:space="preserve">4
</t>
    </r>
    <r>
      <rPr>
        <sz val="11"/>
        <color theme="1"/>
        <rFont val="Avenir Next LT Pro"/>
        <family val="2"/>
      </rPr>
      <t>• Todos los productos tienen plazos programados,
• Es posible lograr todos los productos en los plazos programados,
• Es posible lograr todos los productos al costo estimado en los plazos programados,
• Los costos estimados para los plazos programados son razonables para todos los productos.</t>
    </r>
  </si>
  <si>
    <t>3.3 ¿En qué medida el modelo de gestión favorece el uso eficiente de los recursos (insumos, procesos, etc.)?</t>
  </si>
  <si>
    <t>Sí. La estimación de costos del programa incorpora los principales componentes requeridos para su ejecución, incluyendo los insumos, las actividades y los productos, lo que permite una adecuada planificación y asignación de los recursos necesarios.
Asimismo, de acuerdo con la programación física y financiera presentada, se estima que los recursos asignados son suficientes para garantizar la entrega del 100 % de los productos dentro del plazo establecido, permitiendo el cumplimiento de las metas previstas durante el período de ejecución del programa.</t>
  </si>
  <si>
    <r>
      <rPr>
        <b/>
        <sz val="11"/>
        <color theme="1"/>
        <rFont val="Avenir Next LT Pro"/>
        <family val="2"/>
      </rPr>
      <t>0</t>
    </r>
    <r>
      <rPr>
        <sz val="11"/>
        <color theme="1"/>
        <rFont val="Avenir Next LT Pro"/>
        <family val="2"/>
      </rPr>
      <t xml:space="preserve">
• El costeo no incluye los insumos, actividades y productos o este no cumple con todos los criterios correspondientes a la puntuación 1.
</t>
    </r>
    <r>
      <rPr>
        <b/>
        <sz val="11"/>
        <color theme="1"/>
        <rFont val="Avenir Next LT Pro"/>
        <family val="2"/>
      </rPr>
      <t>1</t>
    </r>
    <r>
      <rPr>
        <sz val="11"/>
        <color theme="1"/>
        <rFont val="Avenir Next LT Pro"/>
        <family val="2"/>
      </rPr>
      <t xml:space="preserve">
• En la estimación de costos del programa se incluyen los siguientes componentes: insumos, actividades y productos,
• Sólo es posible entregar el 20% de los productos en el plazo establecido con los costos estimados para dichos productos.
</t>
    </r>
    <r>
      <rPr>
        <b/>
        <sz val="11"/>
        <color theme="1"/>
        <rFont val="Avenir Next LT Pro"/>
        <family val="2"/>
      </rPr>
      <t xml:space="preserve">2
</t>
    </r>
    <r>
      <rPr>
        <sz val="11"/>
        <color theme="1"/>
        <rFont val="Avenir Next LT Pro"/>
        <family val="2"/>
      </rPr>
      <t xml:space="preserve">• En la estimación de costos del programa se incluyen los siguientes componentes: insumos, actividades y productos,
• Sólo es posible entregar el 50% de los productos en el plazo establecido con los costos estimados para dichos productos.
</t>
    </r>
    <r>
      <rPr>
        <b/>
        <sz val="11"/>
        <color theme="1"/>
        <rFont val="Avenir Next LT Pro"/>
        <family val="2"/>
      </rPr>
      <t xml:space="preserve">3
</t>
    </r>
    <r>
      <rPr>
        <sz val="11"/>
        <color theme="1"/>
        <rFont val="Avenir Next LT Pro"/>
        <family val="2"/>
      </rPr>
      <t xml:space="preserve">• En la estimación de costos del programa se incluyen los siguientes componentes: insumos, actividades y productos,
• Sólo es posible entregar el 80% de los productos en el plazo establecido con los costos estimados para dichos productos.
</t>
    </r>
    <r>
      <rPr>
        <b/>
        <sz val="11"/>
        <color theme="1"/>
        <rFont val="Avenir Next LT Pro"/>
        <family val="2"/>
      </rPr>
      <t xml:space="preserve">4
</t>
    </r>
    <r>
      <rPr>
        <sz val="11"/>
        <color theme="1"/>
        <rFont val="Avenir Next LT Pro"/>
        <family val="2"/>
      </rPr>
      <t>• En la estimación de costos del programa se incluyen los siguientes componentes: insumos, actividades y productos,
• Es posible entregar el 100% de los productos en el plazo establecido con los costos estimados para dichos productos.</t>
    </r>
  </si>
  <si>
    <t>3.4 ¿El seguimiento propuesto entregará señales oportunas para el buen funcionamiento del programa y el logro de los productos en los plazos programados?</t>
  </si>
  <si>
    <r>
      <t xml:space="preserve">Si. El programa cuenta con sistemas formales de seguimiento, posee mecanismos de obtención de información, incorpora supervisión continua y registros administrativos, y permite generar información para monitorear productos y resultados. Entre los mecanismos identificados se encuentran el Sistema Nacional de Desarrollo Integral para el Adulto Mayor (SISDAM), el Expediente de Desarrollo Integral del Adulto Mayor (EDIAM), los Planes de Atención Individualizados (PAI), la supervisión de centros, el monitoreo domiciliario y los reportes de servicios y seguimiento funcional, los cuales favorecen el monitoreo de la ejecución del programa y el cumplimiento de los productos programados
</t>
    </r>
    <r>
      <rPr>
        <b/>
        <sz val="11"/>
        <color theme="1"/>
        <rFont val="Avenir Next LT Pro"/>
        <family val="2"/>
      </rPr>
      <t xml:space="preserve">
</t>
    </r>
  </si>
  <si>
    <r>
      <rPr>
        <b/>
        <sz val="11"/>
        <color theme="1"/>
        <rFont val="Avenir Next LT Pro"/>
        <family val="2"/>
      </rPr>
      <t>0</t>
    </r>
    <r>
      <rPr>
        <sz val="11"/>
        <color theme="1"/>
        <rFont val="Avenir Next LT Pro"/>
        <family val="2"/>
      </rPr>
      <t xml:space="preserve">
• En el seguimiento no se establecen mecanismos para la obtención oportuna de información o este no cumple con todos los criterios correspondientes a la puntuación 1.
</t>
    </r>
    <r>
      <rPr>
        <b/>
        <sz val="11"/>
        <color theme="1"/>
        <rFont val="Avenir Next LT Pro"/>
        <family val="2"/>
      </rPr>
      <t>1</t>
    </r>
    <r>
      <rPr>
        <sz val="11"/>
        <color theme="1"/>
        <rFont val="Avenir Next LT Pro"/>
        <family val="2"/>
      </rPr>
      <t xml:space="preserve">
• En el seguimiento propuesto se establecen mecanismos para la obtención oportuna de información,
• La información obtenida a través de estos mecanismos no permitirá obtener información sobre cualquier alerta temprana.
</t>
    </r>
    <r>
      <rPr>
        <b/>
        <sz val="11"/>
        <color theme="1"/>
        <rFont val="Avenir Next LT Pro"/>
        <family val="2"/>
      </rPr>
      <t xml:space="preserve">2
</t>
    </r>
    <r>
      <rPr>
        <sz val="11"/>
        <color theme="1"/>
        <rFont val="Avenir Next LT Pro"/>
        <family val="2"/>
      </rPr>
      <t xml:space="preserve">• En el seguimiento propuesto se establecen mecanismos para la obtención oportuna de información,
• La información obtenida a través de estos mecanismos permitirá obtener información sobre cualquier alerta temprana,
• El seguimiento contempla alguna(s) de las siguientes cuatro fases: definición de indicadores, recolección de información de desempeño, reporte y difusión de información, y uso de información de desempeño.
</t>
    </r>
    <r>
      <rPr>
        <b/>
        <sz val="11"/>
        <color theme="1"/>
        <rFont val="Avenir Next LT Pro"/>
        <family val="2"/>
      </rPr>
      <t xml:space="preserve">3
</t>
    </r>
    <r>
      <rPr>
        <sz val="11"/>
        <color theme="1"/>
        <rFont val="Avenir Next LT Pro"/>
        <family val="2"/>
      </rPr>
      <t xml:space="preserve">• En el seguimiento propuesto se establecen mecanismos para la obtención oportuna de información,
• La información obtenida a través de estos mecanismos permitirá obtener información sobre cualquier alerta temprana,
• El seguimiento contempla las siguientes cuatro fases: definición de indicadores, recolección de información de desempeño, reporte y difusión de información, y uso de información de desempeño,
• El seguimiento no contempla todos los elementos relevantes en la gestión: procesos, insumos, actividades, cobertura y resultados.
</t>
    </r>
    <r>
      <rPr>
        <b/>
        <sz val="11"/>
        <color theme="1"/>
        <rFont val="Avenir Next LT Pro"/>
        <family val="2"/>
      </rPr>
      <t xml:space="preserve">4
</t>
    </r>
    <r>
      <rPr>
        <sz val="11"/>
        <color theme="1"/>
        <rFont val="Avenir Next LT Pro"/>
        <family val="2"/>
      </rPr>
      <t>• En el seguimiento propuesto se establecen mecanismos para la obtención oportuna de información,
• La información obtenida a través de estos mecanismos permitirá obtener información sobre cualquier alerta temprana,
• El seguimiento contempla las siguientes cuatro fases: definición de indicadores, recolección de información de desempeño, reporte y difusión de información, y uso de información de desempeño,
• El seguimiento contempla todos los elementos relevantes en la gestión: procesos, insumos, actividades, cobertura y resultados.</t>
    </r>
  </si>
  <si>
    <t>4. Eficacia</t>
  </si>
  <si>
    <t>4.1 ¿En qué medida el modelo de gestión permite alcanzar adecuadamente el resultado inmediato o propósito?</t>
  </si>
  <si>
    <t xml:space="preserve"> El programa no cuenta con resultados inmediatos. </t>
  </si>
  <si>
    <r>
      <rPr>
        <b/>
        <sz val="11"/>
        <color theme="1"/>
        <rFont val="Avenir Next LT Pro"/>
        <family val="2"/>
      </rPr>
      <t>0</t>
    </r>
    <r>
      <rPr>
        <sz val="11"/>
        <color theme="1"/>
        <rFont val="Avenir Next LT Pro"/>
        <family val="2"/>
      </rPr>
      <t xml:space="preserve">
• No hay información que explique cómo el modelo de gestión permite alcanzar el resultado inmediato o este no cumple con todos los criterios correspondientes a la puntuación 1.
</t>
    </r>
    <r>
      <rPr>
        <b/>
        <sz val="11"/>
        <color theme="1"/>
        <rFont val="Avenir Next LT Pro"/>
        <family val="2"/>
      </rPr>
      <t>1</t>
    </r>
    <r>
      <rPr>
        <sz val="11"/>
        <color theme="1"/>
        <rFont val="Avenir Next LT Pro"/>
        <family val="2"/>
      </rPr>
      <t xml:space="preserve">
• El modelo de gestión permite alcanzar el resultado inmediato,
• No todos los productos son necesarios para el logro del resultado inmediato.
</t>
    </r>
    <r>
      <rPr>
        <b/>
        <sz val="11"/>
        <color theme="1"/>
        <rFont val="Avenir Next LT Pro"/>
        <family val="2"/>
      </rPr>
      <t xml:space="preserve">2
</t>
    </r>
    <r>
      <rPr>
        <sz val="11"/>
        <color theme="1"/>
        <rFont val="Avenir Next LT Pro"/>
        <family val="2"/>
      </rPr>
      <t xml:space="preserve">• El modelo de gestión permite alcanzar el resultado inmediato,
• Todos los productos son necesarios para el logro del resultado inmediato,
• El modelo de gestión no permite alcanzar el resultado inmediato en el plazo establecido.
</t>
    </r>
    <r>
      <rPr>
        <b/>
        <sz val="11"/>
        <color theme="1"/>
        <rFont val="Avenir Next LT Pro"/>
        <family val="2"/>
      </rPr>
      <t xml:space="preserve">3
</t>
    </r>
    <r>
      <rPr>
        <sz val="11"/>
        <color theme="1"/>
        <rFont val="Avenir Next LT Pro"/>
        <family val="2"/>
      </rPr>
      <t xml:space="preserve">• El modelo de gestión permite alcanzar el resultado inmediato,
• Todos los productos son necesarios para el logro del resultado inmediato,
• El modelo de gestión permite alcanzar el resultado inmediato en el plazo establecido,
• El resultado inmediato planteado no contempla los factores causales indirectos más importantes.
</t>
    </r>
    <r>
      <rPr>
        <b/>
        <sz val="11"/>
        <color theme="1"/>
        <rFont val="Avenir Next LT Pro"/>
        <family val="2"/>
      </rPr>
      <t xml:space="preserve">4
</t>
    </r>
    <r>
      <rPr>
        <sz val="11"/>
        <color theme="1"/>
        <rFont val="Avenir Next LT Pro"/>
        <family val="2"/>
      </rPr>
      <t>• El modelo de gestión permite alcanzar el resultado inmediato,
• Todos los productos son necesarios para el logro del resultado inmediato,
• El modelo de gestión permite alcanzar el resultado inmediato en el plazo establecido,
• El resultado inmediato planteado contempla los factores causales indirectos más importantes.</t>
    </r>
  </si>
  <si>
    <t>4.2 ¿Se garantiza el logro de los productos, a través del modelo de gestión propuesto?</t>
  </si>
  <si>
    <t>El modelo de gestión del programa permite alcanzar los productos propuestos, debido a que cuenta con una institucionalidad pública estable, mecanismos de coordinación y seguimiento, sistemas de monitoreo institucional (SISDAM) y estructuras operativas para la prestación de servicios de atención integral, cuidados domiciliarios y supervisión de centros.
No obstante, persisten limitaciones relacionadas con cobertura territorial, disponibilidad de personal especializado y capacidad operativa, particularmente en metas asociadas a la expansión de cuidados domiciliarios, cuyo crecimiento proyectado supera significativamente la línea base.
Por tanto, aunque el modelo favorece el logro de todos los productos, no existe evidencia suficiente para garantizar plenamente su cumplimiento dentro del plazo establecido.</t>
  </si>
  <si>
    <r>
      <rPr>
        <b/>
        <sz val="11"/>
        <color theme="1"/>
        <rFont val="Avenir Next LT Pro"/>
        <family val="2"/>
      </rPr>
      <t>0</t>
    </r>
    <r>
      <rPr>
        <sz val="11"/>
        <color theme="1"/>
        <rFont val="Avenir Next LT Pro"/>
        <family val="2"/>
      </rPr>
      <t xml:space="preserve">
• No hay información que explique cómo el modelo de gestión permite el logro al menos en uno de los productos o este no cumple con todos los criterios correspondientes a la puntuación 1.
</t>
    </r>
    <r>
      <rPr>
        <b/>
        <sz val="11"/>
        <color theme="1"/>
        <rFont val="Avenir Next LT Pro"/>
        <family val="2"/>
      </rPr>
      <t>1</t>
    </r>
    <r>
      <rPr>
        <sz val="11"/>
        <color theme="1"/>
        <rFont val="Avenir Next LT Pro"/>
        <family val="2"/>
      </rPr>
      <t xml:space="preserve">
• El modelo de gestión permite alcanzar al menos uno de los productos propuestos.
• El modelo de gestión no permite alcanzar el producto en el plazo establecido.
</t>
    </r>
    <r>
      <rPr>
        <b/>
        <sz val="11"/>
        <color theme="1"/>
        <rFont val="Avenir Next LT Pro"/>
        <family val="2"/>
      </rPr>
      <t xml:space="preserve">2
</t>
    </r>
    <r>
      <rPr>
        <sz val="11"/>
        <color theme="1"/>
        <rFont val="Avenir Next LT Pro"/>
        <family val="2"/>
      </rPr>
      <t xml:space="preserve">• El modelo de gestión permite alcanzar al menos uno de los productos propuestos.
• El modelo de gestión permite alcanzar el producto en el plazo establecido.
</t>
    </r>
    <r>
      <rPr>
        <b/>
        <sz val="11"/>
        <color theme="1"/>
        <rFont val="Avenir Next LT Pro"/>
        <family val="2"/>
      </rPr>
      <t xml:space="preserve">3
</t>
    </r>
    <r>
      <rPr>
        <sz val="11"/>
        <color theme="1"/>
        <rFont val="Avenir Next LT Pro"/>
        <family val="2"/>
      </rPr>
      <t xml:space="preserve">• El modelo de gestión permite alcanzar todos los productos propuestos,
• El modelo de gestión no permite alcanzar todos los productos en el plazo establecido.
</t>
    </r>
    <r>
      <rPr>
        <b/>
        <sz val="11"/>
        <color theme="1"/>
        <rFont val="Avenir Next LT Pro"/>
        <family val="2"/>
      </rPr>
      <t xml:space="preserve">4
</t>
    </r>
    <r>
      <rPr>
        <sz val="11"/>
        <color theme="1"/>
        <rFont val="Avenir Next LT Pro"/>
        <family val="2"/>
      </rPr>
      <t>• El modelo de gestión permite alcanzar todos los productos propuestos,
• El modelo de gestión permite alcanzar todos los productos en el plazo establecido.</t>
    </r>
  </si>
  <si>
    <t>4.3 ¿En qué medida las actividades programadas garantizan el logro de los productos en el plazo estimado?</t>
  </si>
  <si>
    <t>Las actividades programadas permiten el logro de los productos definidos en el programa, debido a que guardan coherencia con los servicios de atención integral, cuidados domiciliarios, supervisión de centros, seguimiento funcional y ejecución de Planes de Atención Individualizados (PAI). Asimismo, las actividades resultan necesarias para la provisión de los productos y se encuentran alineadas con los objetivos y resultados esperados del programa. Pero, aunque las actividades programadas son pertinentes y suficientes para alcanzar los productos planteados, existen limitaciones operativas relacionadas con cobertura territorial, disponibilidad de personal especializado y capacidad institucional, particularmente en los servicios de cuidados domiciliarios y expansión de cobertura, lo que podría afectar el logro total de algunos productos dentro del plazo estimado.</t>
  </si>
  <si>
    <r>
      <rPr>
        <b/>
        <sz val="11"/>
        <color theme="1"/>
        <rFont val="Avenir Next LT Pro"/>
        <family val="2"/>
      </rPr>
      <t>0</t>
    </r>
    <r>
      <rPr>
        <sz val="11"/>
        <color theme="1"/>
        <rFont val="Avenir Next LT Pro"/>
        <family val="2"/>
      </rPr>
      <t xml:space="preserve">
• Las actividades programadas no permiten el logro de al menos uno de los productos o este no cumple con todos los criterios correspondientes a la puntuación 1.
</t>
    </r>
    <r>
      <rPr>
        <b/>
        <sz val="11"/>
        <color theme="1"/>
        <rFont val="Avenir Next LT Pro"/>
        <family val="2"/>
      </rPr>
      <t>1</t>
    </r>
    <r>
      <rPr>
        <sz val="11"/>
        <color theme="1"/>
        <rFont val="Avenir Next LT Pro"/>
        <family val="2"/>
      </rPr>
      <t xml:space="preserve">
• Las actividades programadas permiten el logro de al menos uno de los productos.
</t>
    </r>
    <r>
      <rPr>
        <b/>
        <sz val="11"/>
        <color theme="1"/>
        <rFont val="Avenir Next LT Pro"/>
        <family val="2"/>
      </rPr>
      <t xml:space="preserve">2
</t>
    </r>
    <r>
      <rPr>
        <sz val="11"/>
        <color theme="1"/>
        <rFont val="Avenir Next LT Pro"/>
        <family val="2"/>
      </rPr>
      <t xml:space="preserve">• Las actividades programadas permiten el logro de todos los productos,
• No todas las actividades programadas son necesarias.
</t>
    </r>
    <r>
      <rPr>
        <b/>
        <sz val="11"/>
        <color theme="1"/>
        <rFont val="Avenir Next LT Pro"/>
        <family val="2"/>
      </rPr>
      <t xml:space="preserve">3
</t>
    </r>
    <r>
      <rPr>
        <sz val="11"/>
        <color theme="1"/>
        <rFont val="Avenir Next LT Pro"/>
        <family val="2"/>
      </rPr>
      <t xml:space="preserve">• Las actividades programadas permiten el logro de todos los productos,
• Las actividades programadas son necesarias,
• Las actividades programadas no permiten el logro de todos los productos en el plazo estimado.
</t>
    </r>
    <r>
      <rPr>
        <b/>
        <sz val="11"/>
        <color theme="1"/>
        <rFont val="Avenir Next LT Pro"/>
        <family val="2"/>
      </rPr>
      <t xml:space="preserve">4
</t>
    </r>
    <r>
      <rPr>
        <sz val="11"/>
        <color theme="1"/>
        <rFont val="Avenir Next LT Pro"/>
        <family val="2"/>
      </rPr>
      <t>• Las actividades programadas permiten el logro de todos los productos,
• Las actividades programadas son necesarias,
• Las actividades programadas permiten el logro de todos los productos en el plazo estimado.</t>
    </r>
  </si>
  <si>
    <t>4.4 ¿En qué medida los recursos humanos requeridos que implementarán el programa dan garantías de cumplimiento de los productos?</t>
  </si>
  <si>
    <t>El programa identifica recursos humanos para todos los productos contemplados, incluyendo personal administrativo, médicos, enfermeras, cuidadores, terapeutas, psicólogos, trabajadores sociales y personal técnico de supervisión. 
Los perfiles definidos son pertinentes para la ejecución de los servicios de atención integral, cuidados domiciliarios, atención residencial y seguimiento funcional de las personas adultas mayores. Asimismo, el costeo incorpora recursos destinados al funcionamiento del personal requerido.
Aunque se identifican los perfiles necesarios para cada producto, el programa no detalla completamente las cantidades específicas de recursos humanos requeridos por categoría ni evidencia suficiente sobre su suficiencia operativa frente al crecimiento proyectado de algunos servicios, especialmente el cuidado domiciliario. Por esta razón, se considera que existen elementos para garantizar el cumplimiento de los productos, aunque con limitaciones en la estimación de suficiencia del recurso humanos dentro del plazo estimado.</t>
  </si>
  <si>
    <r>
      <rPr>
        <b/>
        <sz val="11"/>
        <color rgb="FF000000"/>
        <rFont val="Avenir Next LT Pro"/>
      </rPr>
      <t xml:space="preserve">0
</t>
    </r>
    <r>
      <rPr>
        <sz val="11"/>
        <color rgb="FF000000"/>
        <rFont val="Avenir Next LT Pro"/>
      </rPr>
      <t xml:space="preserve">• No se establecen los recursos humanos requeridos para ninguno de los productos o este no cumple con todos los criterios correspondientes a la puntuación 1.
</t>
    </r>
    <r>
      <rPr>
        <b/>
        <sz val="11"/>
        <color rgb="FF000000"/>
        <rFont val="Avenir Next LT Pro"/>
      </rPr>
      <t xml:space="preserve">1
</t>
    </r>
    <r>
      <rPr>
        <sz val="11"/>
        <color rgb="FF000000"/>
        <rFont val="Avenir Next LT Pro"/>
      </rPr>
      <t xml:space="preserve">• El programa establece los recursos humanos para al menos uno de los productos.
</t>
    </r>
    <r>
      <rPr>
        <b/>
        <sz val="11"/>
        <color rgb="FF000000"/>
        <rFont val="Avenir Next LT Pro"/>
      </rPr>
      <t xml:space="preserve">2
</t>
    </r>
    <r>
      <rPr>
        <sz val="11"/>
        <color rgb="FF000000"/>
        <rFont val="Avenir Next LT Pro"/>
      </rPr>
      <t xml:space="preserve">• El programa establece los recursos humanos para todos los productos,
• Los recursos humanos requeridos no son los necesarios para al menos uno de los productos.
</t>
    </r>
    <r>
      <rPr>
        <b/>
        <sz val="11"/>
        <color rgb="FF000000"/>
        <rFont val="Avenir Next LT Pro"/>
      </rPr>
      <t xml:space="preserve">3
</t>
    </r>
    <r>
      <rPr>
        <sz val="11"/>
        <color rgb="FF000000"/>
        <rFont val="Avenir Next LT Pro"/>
      </rPr>
      <t xml:space="preserve">• El programa establece los recursos humanos para todos los productos,
• Los recursos humanos requeridos son los necesarios para cada uno de los productos,
• Las cantidades de recursos humanos requeridos no son las suficientes para el logro de cada uno de los productos en los plazos estimados.
</t>
    </r>
    <r>
      <rPr>
        <b/>
        <sz val="11"/>
        <color rgb="FF000000"/>
        <rFont val="Avenir Next LT Pro"/>
      </rPr>
      <t xml:space="preserve">4
</t>
    </r>
    <r>
      <rPr>
        <sz val="11"/>
        <color rgb="FF000000"/>
        <rFont val="Avenir Next LT Pro"/>
      </rPr>
      <t>• El programa establece los recursos humanos para todos los productos,
• Los recursos humanos requeridos son los necesarios para cada uno de los productos,
• Las cantidades de recursos humanos requeridos son las suficientes para el logro de cada uno de los productos en los plazos estimados.</t>
    </r>
  </si>
  <si>
    <t>4.5 ¿El seguimiento propuesto prevé mediciones que garanticen el logro de los productos y sus efectos en los beneficiarios?</t>
  </si>
  <si>
    <t>La propuesta de seguimiento contempla mediciones periódicas e incorpora indicadores de seguimiento para monitorear el avance de los productos y resultados del programa.</t>
  </si>
  <si>
    <r>
      <rPr>
        <b/>
        <sz val="11"/>
        <color theme="1"/>
        <rFont val="Avenir Next LT Pro"/>
        <family val="2"/>
      </rPr>
      <t>0</t>
    </r>
    <r>
      <rPr>
        <sz val="11"/>
        <color theme="1"/>
        <rFont val="Avenir Next LT Pro"/>
        <family val="2"/>
      </rPr>
      <t xml:space="preserve">
• La propuesta de seguimiento no contempla mediciones periódicas o este no cumple con todos los criterios correspondientes a la puntuación 1.
</t>
    </r>
    <r>
      <rPr>
        <b/>
        <sz val="11"/>
        <color theme="1"/>
        <rFont val="Avenir Next LT Pro"/>
        <family val="2"/>
      </rPr>
      <t>1</t>
    </r>
    <r>
      <rPr>
        <sz val="11"/>
        <color theme="1"/>
        <rFont val="Avenir Next LT Pro"/>
        <family val="2"/>
      </rPr>
      <t xml:space="preserve">
• La propuesta de seguimiento contempla mediciones periódicas,
• En la propuesta no se incluyen indicadores de seguimiento.
</t>
    </r>
    <r>
      <rPr>
        <b/>
        <sz val="11"/>
        <color theme="1"/>
        <rFont val="Avenir Next LT Pro"/>
        <family val="2"/>
      </rPr>
      <t xml:space="preserve">2
</t>
    </r>
    <r>
      <rPr>
        <sz val="11"/>
        <color theme="1"/>
        <rFont val="Avenir Next LT Pro"/>
        <family val="2"/>
      </rPr>
      <t xml:space="preserve">• La propuesta de seguimiento contempla mediciones periódicas,
• En la propuesta se incluyen indicadores de seguimiento,
• Los indicadores de seguimiento no son claros, medibles o específicos.
</t>
    </r>
    <r>
      <rPr>
        <b/>
        <sz val="11"/>
        <color theme="1"/>
        <rFont val="Avenir Next LT Pro"/>
        <family val="2"/>
      </rPr>
      <t xml:space="preserve">3
</t>
    </r>
    <r>
      <rPr>
        <sz val="11"/>
        <color theme="1"/>
        <rFont val="Avenir Next LT Pro"/>
        <family val="2"/>
      </rPr>
      <t xml:space="preserve">• La propuesta de seguimiento contempla mediciones periódicas,
• En la propuesta se incluyen indicadores de seguimiento,
• Los indicadores de seguimiento son claros, medibles y específicos,
• Los indicadores permiten medir el logro de los productos, pero no sus efectos en los beneficiarios.
</t>
    </r>
    <r>
      <rPr>
        <b/>
        <sz val="11"/>
        <color theme="1"/>
        <rFont val="Avenir Next LT Pro"/>
        <family val="2"/>
      </rPr>
      <t xml:space="preserve">4
</t>
    </r>
    <r>
      <rPr>
        <sz val="11"/>
        <color theme="1"/>
        <rFont val="Avenir Next LT Pro"/>
        <family val="2"/>
      </rPr>
      <t>• La propuesta de seguimiento contempla mediciones periódicas,
• En la propuesta se incluyen indicadores de seguimiento,
• Los indicadores de seguimiento son claros, medibles y específicos,
• Los indicadores permiten medir el logro de los productos y sus efectos en los beneficiarios.</t>
    </r>
  </si>
  <si>
    <t>5. Sostenibilidad</t>
  </si>
  <si>
    <t>5.1 ¿Las características del producto o servicio que el programa pretende otorgar junto con las condiciones externas (supuestos) permiten prever una duración prolongada del resultado inmediato o propósito y el resultado final o finalidad del programa?</t>
  </si>
  <si>
    <t>Sí. El documento del programa evidencia la sostenibilidad y durabilidad de los resultados mediante referencias metodológicas, mecanismos de seguimiento y evidencia internacional especializada en cuidados de larga duración y envejecimiento saludable.
En el apartado de transparencia, monitoreo y evaluación se establece que el programa cuenta con:
•	monitoreo permanente de indicadores de resultados y productos;
•	seguimiento de metas y ejecución física y financiera;
•	evaluaciones periódicas;
•	mecanismos de mejora continua;
•	y articulación con el sistema de evaluación de DIGEPRES.
Asimismo, la bibliografía del documento incorpora evidencia nacional e internacional relacionada con:
•	cuidados de larga duración;
•	atención domiciliaria;
•	envejecimiento activo;
•	prevención de la dependencia;
•	y sistemas integrales de cuidado para personas adultas mayores.
Entre las referencias utilizadas se destacan:
•	Banco Interamericano de Desarrollo (2019). Envejecer con cuidado: Atención a la dependencia en América Latina y el Caribe. (https://publications.iadb.org/es/envejecer-con-cuidado-atencion-la-dependencia-en-america-latina-y-el-caribe)
•	Banco Interamericano de Desarrollo (2024). Cuidado a lo largo del ciclo de vida: construyendo sistemas de cuidado en América Latina y el Caribe. (https://publications.iadb.org/es/cuidado-lo-largo-del-ciclo-de-vida-construyendo-sistemas-de-cuidado-en-america-latina-y-el-caribe)
•	Chaverri Carvajal, A. y Mejía de Moronta, D. (2024). Cuidados de larga duración en el Caribe: dependencia funcional y fragilidad en personas mayores de República Dominicana. 
•	Chaverri Carvajal, A. y Jara, P. (2020). Servicios de apoyo al cuidado en domicilio: avances y desafíos para la atención de la dependencia. (https://publications.iadb.org/es/servicios-de-apoyo-al-cuidado-en-domicilio-avances-y-desafios-para-la-atencion-de-la-dependencia-en)
•	Comisión Económica para América Latina y el Caribe (2022). Envejecimiento en América Latina y el Caribe: inclusión y derechos de las personas mayores. (https://www.cepal.org/es/publicaciones/48567-envejecimiento-america-latina-caribe-inclusion-derechos-personas-mayores)
•	Organización Mundial de la Salud (2015). Informe mundial sobre el envejecimiento y la salud. (https://www.who.int/es/publications/i/item/9789241565042)
•	Organización Panamericana de la Salud (2020). Década del Envejecimiento Saludable 2021–2030. (https://www.who.int/es/initiatives/decade-of-healthy-ageing)
•	Organización Panamericana de la Salud y Banco Interamericano de Desarrollo (2023). La situación de los cuidados a largo plazo en América Latina y el Caribe. (https://www.paho.org/es/documentos/situacion-cuidados-largo-plazo-america-latina-caribe)
Estas referencias respaldan que los servicios de atención integral, cuidados domiciliarios, seguimiento funcional y cuidados de larga duración pueden generar resultados sostenibles y de largo plazo en la autonomía, calidad de vida y protección social de las personas adultas mayores.</t>
  </si>
  <si>
    <r>
      <rPr>
        <b/>
        <sz val="11"/>
        <color theme="1"/>
        <rFont val="Avenir Next LT Pro"/>
        <family val="2"/>
      </rPr>
      <t>0</t>
    </r>
    <r>
      <rPr>
        <sz val="11"/>
        <color theme="1"/>
        <rFont val="Avenir Next LT Pro"/>
        <family val="2"/>
      </rPr>
      <t xml:space="preserve">
• No hay información que explique cómo las características del producto o servicio permiten prever una ejecución prolongada en el tiempo y que se mantengan los resultados o finalidad del programa o este no cumple con todos los criterios correspondientes a la puntuación 1.
</t>
    </r>
    <r>
      <rPr>
        <b/>
        <sz val="11"/>
        <color theme="1"/>
        <rFont val="Avenir Next LT Pro"/>
        <family val="2"/>
      </rPr>
      <t>1</t>
    </r>
    <r>
      <rPr>
        <sz val="11"/>
        <color theme="1"/>
        <rFont val="Avenir Next LT Pro"/>
        <family val="2"/>
      </rPr>
      <t xml:space="preserve">
• Las características del producto o servicio permiten prever una ejecución prolongada en el tiempo y que se mantengan los resultados o finalidad del programa,
• Las condiciones externas no permiten la duración prolongada del resultado intermedio y final.
</t>
    </r>
    <r>
      <rPr>
        <b/>
        <sz val="11"/>
        <color theme="1"/>
        <rFont val="Avenir Next LT Pro"/>
        <family val="2"/>
      </rPr>
      <t xml:space="preserve">2
</t>
    </r>
    <r>
      <rPr>
        <sz val="11"/>
        <color theme="1"/>
        <rFont val="Avenir Next LT Pro"/>
        <family val="2"/>
      </rPr>
      <t xml:space="preserve">• Las características del producto o servicio permiten prever una ejecución prolongada en el tiempo y que se mantengan los resultados o finalidad del programa,
• Las condiciones externas permiten la duración prolongada del resultado intermedio y final,
• La duración prevista para los resultados o finalidad es a mediano plazo.
</t>
    </r>
    <r>
      <rPr>
        <b/>
        <sz val="11"/>
        <color theme="1"/>
        <rFont val="Avenir Next LT Pro"/>
        <family val="2"/>
      </rPr>
      <t xml:space="preserve">3
</t>
    </r>
    <r>
      <rPr>
        <sz val="11"/>
        <color theme="1"/>
        <rFont val="Avenir Next LT Pro"/>
        <family val="2"/>
      </rPr>
      <t xml:space="preserve">• Las características del producto o servicio permiten prever una ejecución prolongada en el tiempo y que se mantengan los resultados o finalidad del programa,
• Las condiciones externas permiten la duración prolongada del resultado intermedio y final,
• La duración prevista para los resultados o finalidad es a largo plazo.
</t>
    </r>
    <r>
      <rPr>
        <b/>
        <sz val="11"/>
        <color theme="1"/>
        <rFont val="Avenir Next LT Pro"/>
        <family val="2"/>
      </rPr>
      <t xml:space="preserve">4
</t>
    </r>
    <r>
      <rPr>
        <sz val="11"/>
        <color theme="1"/>
        <rFont val="Avenir Next LT Pro"/>
        <family val="2"/>
      </rPr>
      <t>• Las características del producto o servicio permiten prever una ejecución prolongada en el tiempo y que se mantengan los resultados o finalidad del programa,
• Las condiciones externas permiten la duración prolongada de los resultados o finalidad,
• La duración prevista para los resultados o finalidad es a largo plazo,
• Existe evidencia nacional o internacional de la durabilidad de los resultados o finalidad que se pretende lograr bajo los productos o servicios a entregar.</t>
    </r>
  </si>
  <si>
    <t>5.2 ¿El nivel de participación de los beneficiarios le da sostenibilidad al programa?</t>
  </si>
  <si>
    <t xml:space="preserve">Los beneficiarios del programa comprenden una proporción significativa de la población objetivo afectada por el problema, específicamente personas adultas mayores en situación de vulnerabilidad, dependencia funcional, pobreza, exclusión social o limitada cobertura de servicios de cuidado.
El modelo de atención incorpora participación continua de los beneficiarios y sus familias mediante cuidados domiciliarios, seguimiento psicosocial, elaboración de Planes de Atención Individualizados (PAI) y acompañamiento permanente en centros diurnos y permanentes, lo que fortalece la apropiación y continuidad de los servicios.
Asimismo, la naturaleza progresiva y continua de los servicios permite prever una participación sostenida de los beneficiarios en el mediano plazo, especialmente en los servicios de cuidados y protección social.
</t>
  </si>
  <si>
    <r>
      <rPr>
        <b/>
        <sz val="11"/>
        <color theme="1"/>
        <rFont val="Avenir Next LT Pro"/>
        <family val="2"/>
      </rPr>
      <t>0</t>
    </r>
    <r>
      <rPr>
        <sz val="11"/>
        <color theme="1"/>
        <rFont val="Avenir Next LT Pro"/>
        <family val="2"/>
      </rPr>
      <t xml:space="preserve">
• No hay información sobre el nivel de participación de los beneficiarios o este no cumple con todos los criterios correspondientes a la puntuación 1.
</t>
    </r>
    <r>
      <rPr>
        <b/>
        <sz val="11"/>
        <color theme="1"/>
        <rFont val="Avenir Next LT Pro"/>
        <family val="2"/>
      </rPr>
      <t>1</t>
    </r>
    <r>
      <rPr>
        <sz val="11"/>
        <color theme="1"/>
        <rFont val="Avenir Next LT Pro"/>
        <family val="2"/>
      </rPr>
      <t xml:space="preserve">
• Los beneficiarios comprenden la mayor parte de la población afectada u objetivo por el problema que se quiere resolver.
</t>
    </r>
    <r>
      <rPr>
        <b/>
        <sz val="11"/>
        <color theme="1"/>
        <rFont val="Avenir Next LT Pro"/>
        <family val="2"/>
      </rPr>
      <t xml:space="preserve">2
</t>
    </r>
    <r>
      <rPr>
        <sz val="11"/>
        <color theme="1"/>
        <rFont val="Avenir Next LT Pro"/>
        <family val="2"/>
      </rPr>
      <t xml:space="preserve">• Los beneficiarios comprenden la mayor parte de la población afectada u objetivo por el problema que se quiere resolver,
• Se prevé que el nivel de cobertura  de los beneficiarios sea alto sólo en el corto plazo.
</t>
    </r>
    <r>
      <rPr>
        <b/>
        <sz val="11"/>
        <color theme="1"/>
        <rFont val="Avenir Next LT Pro"/>
        <family val="2"/>
      </rPr>
      <t xml:space="preserve">3
</t>
    </r>
    <r>
      <rPr>
        <sz val="11"/>
        <color theme="1"/>
        <rFont val="Avenir Next LT Pro"/>
        <family val="2"/>
      </rPr>
      <t xml:space="preserve">• Los beneficiarios comprenden la mayor parte de la población afectada u objetivo por el problema que se quiere resolver,
• Se prevé que el nivel de cobertura de los beneficiarios sea alto sólo en el mediano plazo.
</t>
    </r>
    <r>
      <rPr>
        <b/>
        <sz val="11"/>
        <color theme="1"/>
        <rFont val="Avenir Next LT Pro"/>
        <family val="2"/>
      </rPr>
      <t xml:space="preserve">4
</t>
    </r>
    <r>
      <rPr>
        <sz val="11"/>
        <color theme="1"/>
        <rFont val="Avenir Next LT Pro"/>
        <family val="2"/>
      </rPr>
      <t>• Los beneficiarios comprenden la mayor parte de la población afectada u objetivo por el problema que se quiere resolver,
• Se prevé que el nivel de cobertura de los beneficiarios sea alto en el largo plazo.</t>
    </r>
  </si>
  <si>
    <t>5.3 ¿La institucionalidad pública en que se ofrece el programa favorece la mantención de beneficios en aquellas personas o familias que egresan del programa?</t>
  </si>
  <si>
    <t>El programa se desarrolla bajo una institucionalidad pública estable, encabezada por el Consejo Nacional de la Persona Envejeciente, entidad rectora de las políticas públicas dirigidas a las personas adultas mayores en la República Dominicana.
La institucionalidad resulta coherente con la naturaleza de los productos ofrecidos, ya que CONAPE posee competencias directas en atención integral, protección social, cuidados de larga duración y promoción del bienestar de las personas adultas mayores. Asimismo, mantiene articulación con otras instituciones y programas públicos, incluyendo Supérate y la Política Nacional de Cuidados, fortaleciendo la continuidad de las intervenciones sociales y asistenciales.
La estructura institucional permite la provisión de servicios y beneficios a las personas beneficiarias que ingresan al programa, mediante atención continua en centros permanentes y diurnos, servicios de cuidado domiciliario, alimentación, seguimiento funcional, atención psicosocial, supervisión técnica y planes de atención individualizados.
Aunque la institucionalidad favorece la mantención de beneficios para la mayor parte de las personas que egresan del programa, persisten limitaciones relacionadas con la cobertura territorial y la capacidad operativa de algunos servicios, particularmente en los servicios de cuidado domiciliario para personas con dependencia moderada y severa, la disponibilidad de personal especializado en geriatría y gerontología, el seguimiento psicosocial posterior al egreso, la ampliación de centros de atención permanente y diurna, así como la continuidad de los mecanismos de acompañamiento comunitario en determinadas provincias. Estas limitaciones dificultan garantizar plenamente la sostenibilidad de los beneficios para la totalidad de las personas beneficiarias.</t>
  </si>
  <si>
    <r>
      <rPr>
        <b/>
        <sz val="11"/>
        <color rgb="FF000000"/>
        <rFont val="Avenir Next LT Pro"/>
      </rPr>
      <t xml:space="preserve">0
</t>
    </r>
    <r>
      <rPr>
        <sz val="11"/>
        <color rgb="FF000000"/>
        <rFont val="Avenir Next LT Pro"/>
      </rPr>
      <t xml:space="preserve">• No hay información sobre el marco de institucionalidad pública en que se ofrece el programa o este no cumple con todos los criterios correspondientes a la puntuación.
</t>
    </r>
    <r>
      <rPr>
        <b/>
        <sz val="11"/>
        <color rgb="FF000000"/>
        <rFont val="Avenir Next LT Pro"/>
      </rPr>
      <t xml:space="preserve">1
</t>
    </r>
    <r>
      <rPr>
        <sz val="11"/>
        <color rgb="FF000000"/>
        <rFont val="Avenir Next LT Pro"/>
      </rPr>
      <t>• El programa se ofrece bajo una institucionalidad pública estable</t>
    </r>
    <r>
      <rPr>
        <b/>
        <i/>
        <vertAlign val="superscript"/>
        <sz val="11"/>
        <color rgb="FF000000"/>
        <rFont val="Avenir Next LT Pro"/>
      </rPr>
      <t>a</t>
    </r>
    <r>
      <rPr>
        <sz val="11"/>
        <color rgb="FF000000"/>
        <rFont val="Avenir Next LT Pro"/>
      </rPr>
      <t xml:space="preserve">.
</t>
    </r>
    <r>
      <rPr>
        <b/>
        <sz val="11"/>
        <color rgb="FF000000"/>
        <rFont val="Avenir Next LT Pro"/>
      </rPr>
      <t xml:space="preserve">2
</t>
    </r>
    <r>
      <rPr>
        <sz val="11"/>
        <color rgb="FF000000"/>
        <rFont val="Avenir Next LT Pro"/>
      </rPr>
      <t xml:space="preserve">• El programa se ofrece bajo una institucionalidad pública estable,
• La institucionalidad en que se ofrece el programa permite la provisión de beneficios a todas las personas o familias que ingresan al programa.
</t>
    </r>
    <r>
      <rPr>
        <b/>
        <sz val="11"/>
        <color rgb="FF000000"/>
        <rFont val="Avenir Next LT Pro"/>
      </rPr>
      <t xml:space="preserve">3
</t>
    </r>
    <r>
      <rPr>
        <sz val="11"/>
        <color rgb="FF000000"/>
        <rFont val="Avenir Next LT Pro"/>
      </rPr>
      <t xml:space="preserve">• El programa se ofrece bajo una institucionalidad pública estable,
• La institucionalidad en que se ofrece el programa permite la provisión de beneficios a todas las personas o familias que ingresan al programa,
• La institucionalidad en que se ofrece el programa permite la mantención de beneficios a la mayor parte de las personas o familias que egresan del programa.
</t>
    </r>
    <r>
      <rPr>
        <b/>
        <sz val="11"/>
        <color rgb="FF000000"/>
        <rFont val="Avenir Next LT Pro"/>
      </rPr>
      <t xml:space="preserve">4
</t>
    </r>
    <r>
      <rPr>
        <sz val="11"/>
        <color rgb="FF000000"/>
        <rFont val="Avenir Next LT Pro"/>
      </rPr>
      <t xml:space="preserve">• El programa se ofrece bajo una institucionalidad pública estable,
• La institucionalidad en que se ofrece el programa permite la provisión de beneficios a todas las personas o familias que ingresan al programa,
• La institucionalidad en que se ofrece el programa permite la mantención de beneficios a todas las personas o familias que egresan del programa.
</t>
    </r>
    <r>
      <rPr>
        <b/>
        <i/>
        <sz val="11"/>
        <color rgb="FF000000"/>
        <rFont val="Avenir Next LT Pro"/>
      </rPr>
      <t>a</t>
    </r>
    <r>
      <rPr>
        <sz val="11"/>
        <color rgb="FF000000"/>
        <rFont val="Avenir Next LT Pro"/>
      </rPr>
      <t>. La estabilidad de la institucionalidad pública se refiere a que esta sea caracterizada por la permanencia y uniformidad en la ejecución de sus funciones.</t>
    </r>
  </si>
  <si>
    <t>6. Evaluabilidad</t>
  </si>
  <si>
    <t>6.1 ¿La claridad con que han sido expuestos los resultados esperados facilitará la evaluación futura del programa?</t>
  </si>
  <si>
    <t xml:space="preserve">Todos los productos del programa cuentan con definición operativa, actividades asociadas, indicadores y mecanismos de seguimiento, lo que facilita el monitoreo institucional mediante registros administrativos y sistemas de información como SISDAM y EDIAM.
La operacionalización permite identificar población beneficiaria, modalidad de atención, cobertura y tipo de servicios prestados, facilitando el seguimiento técnico y administrativo del programa.
</t>
  </si>
  <si>
    <r>
      <rPr>
        <b/>
        <sz val="11"/>
        <color theme="1"/>
        <rFont val="Avenir Next LT Pro"/>
        <family val="2"/>
      </rPr>
      <t>0</t>
    </r>
    <r>
      <rPr>
        <sz val="11"/>
        <color theme="1"/>
        <rFont val="Avenir Next LT Pro"/>
        <family val="2"/>
      </rPr>
      <t xml:space="preserve">
• El programa no cuenta con resultados esperados o este no cumple con todos los criterios correspondientes a la puntuación 1.
</t>
    </r>
    <r>
      <rPr>
        <b/>
        <sz val="11"/>
        <color theme="1"/>
        <rFont val="Avenir Next LT Pro"/>
        <family val="2"/>
      </rPr>
      <t>1</t>
    </r>
    <r>
      <rPr>
        <sz val="11"/>
        <color theme="1"/>
        <rFont val="Avenir Next LT Pro"/>
        <family val="2"/>
      </rPr>
      <t xml:space="preserve">
• Al menos uno de los resultados esperados es expuesto de forma clara.
</t>
    </r>
    <r>
      <rPr>
        <b/>
        <sz val="11"/>
        <color theme="1"/>
        <rFont val="Avenir Next LT Pro"/>
        <family val="2"/>
      </rPr>
      <t xml:space="preserve">2
</t>
    </r>
    <r>
      <rPr>
        <sz val="11"/>
        <color theme="1"/>
        <rFont val="Avenir Next LT Pro"/>
        <family val="2"/>
      </rPr>
      <t xml:space="preserve">• Todos los resultados esperados son expuestos de forma clara.
</t>
    </r>
    <r>
      <rPr>
        <b/>
        <sz val="11"/>
        <color theme="1"/>
        <rFont val="Avenir Next LT Pro"/>
        <family val="2"/>
      </rPr>
      <t xml:space="preserve">3
</t>
    </r>
    <r>
      <rPr>
        <sz val="11"/>
        <color theme="1"/>
        <rFont val="Avenir Next LT Pro"/>
        <family val="2"/>
      </rPr>
      <t xml:space="preserve">• Todos los resultados esperados son expuestos de forma clara,
• No todos los resultados esperados son específicos, medibles, alcanzables, relevantes y temporales.
</t>
    </r>
    <r>
      <rPr>
        <b/>
        <sz val="11"/>
        <color theme="1"/>
        <rFont val="Avenir Next LT Pro"/>
        <family val="2"/>
      </rPr>
      <t xml:space="preserve">4
</t>
    </r>
    <r>
      <rPr>
        <sz val="11"/>
        <color theme="1"/>
        <rFont val="Avenir Next LT Pro"/>
        <family val="2"/>
      </rPr>
      <t>• Todos los resultados esperados son expuestos de forma clara,
• Todos los resultados esperados son específicos, medibles, alcanzables, relevantes y temporales.</t>
    </r>
  </si>
  <si>
    <t>6.2 ¿La operacionalización de los productos facilitará el monitoreo del programa (calidad de los indicadores y validez de las metas)?</t>
  </si>
  <si>
    <t xml:space="preserve">Todos los productos del programa cuentan con definición operativa, actividades asociadas, indicadores y mecanismos de seguimiento, lo que facilita el monitoreo institucional mediante registros administrativos y sistemas de información como SISDAM y EDIAM.
La operacionalización permite identificar población beneficiaria, modalidad de atención, cobertura y tipo de servicios prestados, facilitando el seguimiento técnico y administrativo del programa.
</t>
  </si>
  <si>
    <r>
      <rPr>
        <b/>
        <sz val="11"/>
        <color theme="1"/>
        <rFont val="Avenir Next LT Pro"/>
        <family val="2"/>
      </rPr>
      <t>0</t>
    </r>
    <r>
      <rPr>
        <sz val="11"/>
        <color theme="1"/>
        <rFont val="Avenir Next LT Pro"/>
        <family val="2"/>
      </rPr>
      <t xml:space="preserve">
• El programa no cuenta con indicadores y metas que permitan la operacionalización y monitoreo de los productos o este no cumple con todos los criterios correspondientes a la puntuación 1.
</t>
    </r>
    <r>
      <rPr>
        <b/>
        <sz val="11"/>
        <color theme="1"/>
        <rFont val="Avenir Next LT Pro"/>
        <family val="2"/>
      </rPr>
      <t>1</t>
    </r>
    <r>
      <rPr>
        <sz val="11"/>
        <color theme="1"/>
        <rFont val="Avenir Next LT Pro"/>
        <family val="2"/>
      </rPr>
      <t xml:space="preserve">
• La operacionalización de al menos uno de los productos permite el monitoreo del programa.
</t>
    </r>
    <r>
      <rPr>
        <b/>
        <sz val="11"/>
        <color theme="1"/>
        <rFont val="Avenir Next LT Pro"/>
        <family val="2"/>
      </rPr>
      <t xml:space="preserve">2
</t>
    </r>
    <r>
      <rPr>
        <sz val="11"/>
        <color theme="1"/>
        <rFont val="Avenir Next LT Pro"/>
        <family val="2"/>
      </rPr>
      <t xml:space="preserve">• La operacionalización de todos de los productos permite el monitoreo del programa, pero no de forma sencilla.
</t>
    </r>
    <r>
      <rPr>
        <b/>
        <sz val="11"/>
        <color theme="1"/>
        <rFont val="Avenir Next LT Pro"/>
        <family val="2"/>
      </rPr>
      <t xml:space="preserve">3
</t>
    </r>
    <r>
      <rPr>
        <sz val="11"/>
        <color theme="1"/>
        <rFont val="Avenir Next LT Pro"/>
        <family val="2"/>
      </rPr>
      <t xml:space="preserve">• La operacionalización de todos los productos permite monitorear el programa de forma sencilla,
• No todos los indicadores y metas establecidas pueden ser monitoreados con facilidad.
</t>
    </r>
    <r>
      <rPr>
        <b/>
        <sz val="11"/>
        <color theme="1"/>
        <rFont val="Avenir Next LT Pro"/>
        <family val="2"/>
      </rPr>
      <t xml:space="preserve">4
</t>
    </r>
    <r>
      <rPr>
        <sz val="11"/>
        <color theme="1"/>
        <rFont val="Avenir Next LT Pro"/>
        <family val="2"/>
      </rPr>
      <t>• La operacionalización de todos los productos permite monitorear el programa de forma sencilla,
• Todos los indicadores y metas establecidas pueden ser monitoreados con facilidad.</t>
    </r>
  </si>
  <si>
    <t>6.3 ¿El sistema de seguimiento propuesto es adaptado a los resultados esperados del programa y perfil de los beneficiarios?</t>
  </si>
  <si>
    <t xml:space="preserve">El sistema de seguimiento se adapta a los resultados esperados y al perfil de las personas adultas mayores beneficiarias, mediante herramientas de evaluación funcional, monitoreo de servicios y registros administrativos.
El programa contempla indicadores asociados a cobertura, dependencia funcional, cumplimiento de planes individualizados y cuidados domiciliarios, permitiendo medir avances sobre los resultados esperados.
</t>
  </si>
  <si>
    <r>
      <rPr>
        <b/>
        <sz val="11"/>
        <color theme="1"/>
        <rFont val="Avenir Next LT Pro"/>
        <family val="2"/>
      </rPr>
      <t>0</t>
    </r>
    <r>
      <rPr>
        <sz val="11"/>
        <color theme="1"/>
        <rFont val="Avenir Next LT Pro"/>
        <family val="2"/>
      </rPr>
      <t xml:space="preserve">
• No hay información sobre la adecuación del sistema de seguimiento a los resultados esperados del programa y el perfil de los beneficiarios o este no cumple con todos los criterios correspondientes a la puntuación 1.
</t>
    </r>
    <r>
      <rPr>
        <b/>
        <sz val="11"/>
        <color theme="1"/>
        <rFont val="Avenir Next LT Pro"/>
        <family val="2"/>
      </rPr>
      <t>1</t>
    </r>
    <r>
      <rPr>
        <sz val="11"/>
        <color theme="1"/>
        <rFont val="Avenir Next LT Pro"/>
        <family val="2"/>
      </rPr>
      <t xml:space="preserve">
• El sistema de seguimiento propuesto no se adapta a los resultados esperados del programa ni al perfil de los beneficiarios.
</t>
    </r>
    <r>
      <rPr>
        <b/>
        <sz val="11"/>
        <color theme="1"/>
        <rFont val="Avenir Next LT Pro"/>
        <family val="2"/>
      </rPr>
      <t xml:space="preserve">2
</t>
    </r>
    <r>
      <rPr>
        <sz val="11"/>
        <color theme="1"/>
        <rFont val="Avenir Next LT Pro"/>
        <family val="2"/>
      </rPr>
      <t xml:space="preserve">• El sistema de seguimiento propuesto se adapta a los resultados esperados del programa o al perfil de los beneficiarios, pero no a ambos.
</t>
    </r>
    <r>
      <rPr>
        <b/>
        <sz val="11"/>
        <color theme="1"/>
        <rFont val="Avenir Next LT Pro"/>
        <family val="2"/>
      </rPr>
      <t xml:space="preserve">3
</t>
    </r>
    <r>
      <rPr>
        <sz val="11"/>
        <color theme="1"/>
        <rFont val="Avenir Next LT Pro"/>
        <family val="2"/>
      </rPr>
      <t xml:space="preserve">• El sistema de seguimiento propuesto se adapta a los resultados esperados del programa y al perfil de los beneficiarios,
• El seguimiento no puede ser realizado con facilidad.
</t>
    </r>
    <r>
      <rPr>
        <b/>
        <sz val="11"/>
        <color theme="1"/>
        <rFont val="Avenir Next LT Pro"/>
        <family val="2"/>
      </rPr>
      <t xml:space="preserve">4
</t>
    </r>
    <r>
      <rPr>
        <sz val="11"/>
        <color theme="1"/>
        <rFont val="Avenir Next LT Pro"/>
        <family val="2"/>
      </rPr>
      <t>• El sistema de seguimiento propuesto se adapta a los resultados esperados del programa y al perfil de los beneficiarios,
• El seguimiento puede ser realizado con facilidad.</t>
    </r>
  </si>
  <si>
    <t>6.4 ¿Se presentan fichas técnicas de los indicadores definidos para el programa, donde se especifica nombre, descripción, método de cálculo, periodicidad de medición, línea de base, metas, sentido de la medición (ascendente o descendente), entre otros?</t>
  </si>
  <si>
    <t xml:space="preserve">El programa presenta fichas técnicas para los indicadores definidos en los distintos niveles de resultado, incluyendo elementos metodológicos como nombre del indicador, descripción, método de cálculo, periodicidad de medición, línea base, metas, unidad de medida, sentido de la medición, medios de verificación, supuestos y desagregaciones demográficas y geográficas.
Las fichas técnicas permiten operacionalizar los indicadores y facilitan el seguimiento y monitoreo del programa mediante mecanismos institucionales como el Sistema Nacional de Desarrollo Integral para el Adulto Mayor (SISDAM).
Las áreas de mejora identificadas en las fichas son las siguientes:
• el indicador 6622 requiere completar la línea base;
• el indicador 6624 requiere establecer la línea base y fortalecer los medios de verificación;
• el indicador 7969 requiere mejorar el método de cálculo;
• y el indicador de atención en centros no SECARE requiere completar la línea base y reformular el método de cálculo.
</t>
  </si>
  <si>
    <r>
      <rPr>
        <b/>
        <sz val="11"/>
        <color theme="1"/>
        <rFont val="Avenir Next LT Pro"/>
        <family val="2"/>
      </rPr>
      <t>0</t>
    </r>
    <r>
      <rPr>
        <sz val="11"/>
        <color theme="1"/>
        <rFont val="Avenir Next LT Pro"/>
        <family val="2"/>
      </rPr>
      <t xml:space="preserve">
• El programa no cuenta con fichas técnicas para todos sus indicadores o este no cumple con todos los criterios correspondientes a la puntuación 1.
</t>
    </r>
    <r>
      <rPr>
        <b/>
        <sz val="11"/>
        <color theme="1"/>
        <rFont val="Avenir Next LT Pro"/>
        <family val="2"/>
      </rPr>
      <t>1</t>
    </r>
    <r>
      <rPr>
        <sz val="11"/>
        <color theme="1"/>
        <rFont val="Avenir Next LT Pro"/>
        <family val="2"/>
      </rPr>
      <t xml:space="preserve">
• Todos los indicadores del programa cuentan con fichas técnicas,
• Del 0 al 49% de las fichas técnicas contienen todas las características establecidas.
</t>
    </r>
    <r>
      <rPr>
        <b/>
        <sz val="11"/>
        <color theme="1"/>
        <rFont val="Avenir Next LT Pro"/>
        <family val="2"/>
      </rPr>
      <t xml:space="preserve">2
</t>
    </r>
    <r>
      <rPr>
        <sz val="11"/>
        <color theme="1"/>
        <rFont val="Avenir Next LT Pro"/>
        <family val="2"/>
      </rPr>
      <t xml:space="preserve">• Todos los indicadores del programa cuentan con fichas técnicas,
• Del 50 al 69% de las fichas técnicas contienen todas las características establecidas,
• El contenido de las fichas no ha sido completado según los estándares de calidad especificados.
</t>
    </r>
    <r>
      <rPr>
        <b/>
        <sz val="11"/>
        <color theme="1"/>
        <rFont val="Avenir Next LT Pro"/>
        <family val="2"/>
      </rPr>
      <t xml:space="preserve">3
</t>
    </r>
    <r>
      <rPr>
        <sz val="11"/>
        <color theme="1"/>
        <rFont val="Avenir Next LT Pro"/>
        <family val="2"/>
      </rPr>
      <t xml:space="preserve">• Todos los indicadores del programa cuentan con fichas técnicas,
• Del 70 al 84% de las fichas técnicas contienen todas las características establecidas,
• El contenido de las fichas no ha sido completado según los estándares de calidad especificados.
</t>
    </r>
    <r>
      <rPr>
        <b/>
        <sz val="11"/>
        <color theme="1"/>
        <rFont val="Avenir Next LT Pro"/>
        <family val="2"/>
      </rPr>
      <t xml:space="preserve">4
</t>
    </r>
    <r>
      <rPr>
        <sz val="11"/>
        <color theme="1"/>
        <rFont val="Avenir Next LT Pro"/>
        <family val="2"/>
      </rPr>
      <t>• Todos los indicadores del programa cuentan con fichas técnicas,
• Del 85 al 100% de las fichas técnicas contienen todas las características establecidas,
• El contenido de las fichas ha sido completado según los estándares de calidad especificados.</t>
    </r>
  </si>
  <si>
    <t>6.5 ¿Las metas establecidas para los indicadores son factibles de alcanzar, considerando los plazos y recursos humanos y financieros con que cuenta el programa?</t>
  </si>
  <si>
    <t>Indicador: Porcentaje de adultos mayores que mantienen o mejoran su nivel de independencia funcional
Meta: 70%
Año: 2030
Indicador: Porcentaje de cumplimiento del Plan de Atención Individualizado (PAI) en Centros Permanentes SECARE
Meta: 63%
Año: 2030
Indicador: Número de horas de cuidado domiciliario para adultos mayores con dependencia moderada y severa
Meta: 563,614
Año: 2030
Indicador: Número de adultos mayores que reciben servicios en centros No SECARE
Meta: 4,850 
Año: 2030
Justificación
El programa establece metas para los indicadores asociados a cobertura de atención integral, cuidados domiciliarios, atención en centros diurnos y permanentes, seguimiento funcional y autonomía de las personas adultas mayores.
Las metas muestran coherencia con los productos definidos y con la planificación presupuestaria y operativa del programa.
Asimismo, el programa cuenta con recursos financieros, estructura institucional y mecanismos de seguimiento que permiten avanzar hacia el cumplimiento de una parte importante de las metas establecidas.
Considerando las limitaciones identificadas en capacidad institucional, disponibilidad de personal especializado, cobertura territorial y crecimiento sostenido de la demanda, no se evidencia plena garantía de cumplimiento para la totalidad de las metas dentro de los plazos previstos.
Por tanto, se considera que entre el 70 % y el 84 % de las metas presentan condiciones razonables de factibilidad conforme a los recursos humanos, financieros y operativos disponibles.</t>
  </si>
  <si>
    <r>
      <rPr>
        <b/>
        <sz val="11"/>
        <color theme="1"/>
        <rFont val="Avenir Next LT Pro"/>
        <family val="2"/>
      </rPr>
      <t>0</t>
    </r>
    <r>
      <rPr>
        <sz val="11"/>
        <color theme="1"/>
        <rFont val="Avenir Next LT Pro"/>
        <family val="2"/>
      </rPr>
      <t xml:space="preserve">
• No existen metas establecidas para cada uno de los indicadores del programa o este no cumple con todos los criterios correspondientes a la puntuación 1.
</t>
    </r>
    <r>
      <rPr>
        <b/>
        <sz val="11"/>
        <color theme="1"/>
        <rFont val="Avenir Next LT Pro"/>
        <family val="2"/>
      </rPr>
      <t>1</t>
    </r>
    <r>
      <rPr>
        <sz val="11"/>
        <color theme="1"/>
        <rFont val="Avenir Next LT Pro"/>
        <family val="2"/>
      </rPr>
      <t xml:space="preserve">
• Todos los indicadores del programa cuentan con metas establecidas,
• Del 0 al 49% de las metas de los indicadores del programa son factibles de alcanzar, considerando los plazos y recursos humanos y financieros.
</t>
    </r>
    <r>
      <rPr>
        <b/>
        <sz val="11"/>
        <color theme="1"/>
        <rFont val="Avenir Next LT Pro"/>
        <family val="2"/>
      </rPr>
      <t xml:space="preserve">2
</t>
    </r>
    <r>
      <rPr>
        <sz val="11"/>
        <color theme="1"/>
        <rFont val="Avenir Next LT Pro"/>
        <family val="2"/>
      </rPr>
      <t xml:space="preserve">• Todos los indicadores del programa cuentan con metas establecidas,
• Del 50 al 69% de las metas de los indicadores del programa son factibles de alcanzar, considerando los plazos y recursos humanos y financieros.
</t>
    </r>
    <r>
      <rPr>
        <b/>
        <sz val="11"/>
        <color theme="1"/>
        <rFont val="Avenir Next LT Pro"/>
        <family val="2"/>
      </rPr>
      <t xml:space="preserve">3
</t>
    </r>
    <r>
      <rPr>
        <sz val="11"/>
        <color theme="1"/>
        <rFont val="Avenir Next LT Pro"/>
        <family val="2"/>
      </rPr>
      <t xml:space="preserve">• Todos los indicadores del programa cuentan con metas establecidas,
• Del 70 al 84% de las metas de los indicadores del programa son factibles de alcanzar, considerando los plazos y recursos humanos y financieros.
</t>
    </r>
    <r>
      <rPr>
        <b/>
        <sz val="11"/>
        <color theme="1"/>
        <rFont val="Avenir Next LT Pro"/>
        <family val="2"/>
      </rPr>
      <t xml:space="preserve">4
</t>
    </r>
    <r>
      <rPr>
        <sz val="11"/>
        <color theme="1"/>
        <rFont val="Avenir Next LT Pro"/>
        <family val="2"/>
      </rPr>
      <t>• Todos los indicadores del programa cuentan con metas establecidas,
• Del 85 al 100% de las metas de los indicadores del programa son factibles de alcanzar, considerando los plazos y recursos humanos y financieros.</t>
    </r>
  </si>
  <si>
    <t>7. Transparencia</t>
  </si>
  <si>
    <t>7.1 ¿Cuenta el programa con mecanismos de transparencia y rendición de cuentas como documentos normativos actualizados, públicos y disponibles en el portal institucional; procedimientos para recibir y dar trámite a las solicitudes de acceso a la información; información del desempeño y de resultados actualizada, pública y disponible en el portal institucional; mecanismos que propician la participación ciudadana en la toma de decisiones; entre otros?</t>
  </si>
  <si>
    <t>El programa cuenta con mecanismos de transparencia y rendición de cuentas plenamente establecidos, tales como:
Publicación de metas y avances: Disponibles de manera constante en el portal de transparencia institucional.
Registro financiero: Gestión sistemática de la información física y financiera a través del Sistema de Información de la Gestión Financiera (SIGEF).
Informes de desempeño: Elaboración y publicación de informes anuales, memorias institucionales y reportes de ejecución del programa.
Evaluación y monitoreo: Participación en procesos de evaluación externa y mantenimiento de estadísticas institucionales actualizadas.
Gestión participativa: Atención de quejas, sugerencias y denuncias de los beneficiarios y sus familias mediante los canales institucionales, incluyendo la Oficina de Acceso a la Información (OAI) del CONAPE.
Planificación estratégica: Actualización periódica de la Planificación Estratégica Institucional (PEI) y ejecución rigurosa del Plan Operativo Anual (POA).</t>
  </si>
  <si>
    <r>
      <rPr>
        <b/>
        <sz val="11"/>
        <color theme="1"/>
        <rFont val="Avenir Next LT Pro"/>
        <family val="2"/>
      </rPr>
      <t>0</t>
    </r>
    <r>
      <rPr>
        <sz val="11"/>
        <color theme="1"/>
        <rFont val="Avenir Next LT Pro"/>
        <family val="2"/>
      </rPr>
      <t xml:space="preserve">
• El programa no cuenta con mecanismos de transparencia y rendición de cuentas o este no cumple con todos los criterios correspondientes a la puntuación 1.
</t>
    </r>
    <r>
      <rPr>
        <b/>
        <sz val="11"/>
        <color theme="1"/>
        <rFont val="Avenir Next LT Pro"/>
        <family val="2"/>
      </rPr>
      <t>1</t>
    </r>
    <r>
      <rPr>
        <sz val="11"/>
        <color theme="1"/>
        <rFont val="Avenir Next LT Pro"/>
        <family val="2"/>
      </rPr>
      <t xml:space="preserve">
• El programa cuenta con uno de los mecanismos de transparencia y rendición de cuentas establecidos.
</t>
    </r>
    <r>
      <rPr>
        <b/>
        <sz val="11"/>
        <color theme="1"/>
        <rFont val="Avenir Next LT Pro"/>
        <family val="2"/>
      </rPr>
      <t xml:space="preserve">2
</t>
    </r>
    <r>
      <rPr>
        <sz val="11"/>
        <color theme="1"/>
        <rFont val="Avenir Next LT Pro"/>
        <family val="2"/>
      </rPr>
      <t xml:space="preserve">• El programa cuenta con dos de los mecanismos de transparencia y rendición de cuentas establecidos.
• No hay una periodicidad definida para la actualización de cada uno de los mecanismos de transparencia y rendición de cuentas con los que cuenta el programa.
</t>
    </r>
    <r>
      <rPr>
        <b/>
        <sz val="11"/>
        <color theme="1"/>
        <rFont val="Avenir Next LT Pro"/>
        <family val="2"/>
      </rPr>
      <t xml:space="preserve">3
</t>
    </r>
    <r>
      <rPr>
        <sz val="11"/>
        <color theme="1"/>
        <rFont val="Avenir Next LT Pro"/>
        <family val="2"/>
      </rPr>
      <t xml:space="preserve">• El programa cuenta con los tres de los mecanismos de transparencia y rendición de cuentas establecidos.
• Hay una periodicidad definida para la actualización de cada uno de los mecanismos de transparencia y rendición de cuentas con los que cuenta el programa.
</t>
    </r>
    <r>
      <rPr>
        <b/>
        <sz val="11"/>
        <color theme="1"/>
        <rFont val="Avenir Next LT Pro"/>
        <family val="2"/>
      </rPr>
      <t xml:space="preserve">4
</t>
    </r>
    <r>
      <rPr>
        <sz val="11"/>
        <color theme="1"/>
        <rFont val="Avenir Next LT Pro"/>
        <family val="2"/>
      </rPr>
      <t>• El programa cuenta con los tres de los mecanismos de transparencia y rendición de cuentas establecidos.
• El programa cuenta con mecanismos de transparencia y rendición de cuentas adicionales a los establecidos.
• Hay una periodicidad definida para la actualización de cada uno de los mecanismos de transparencia y rendición de cuentas con los que cuenta el programa.</t>
    </r>
  </si>
  <si>
    <t>7.2 ¿El procedimiento sobre la ejecución del programa cuenta con las siguientes características: estandarizado, sistematizado, difundido públicamente, apegado a la normativa del programa?</t>
  </si>
  <si>
    <t xml:space="preserve">Si, para que el procedimiento de ejecución se considere alineado con una gestión de calidad, debe cumplir con las siguientes características:
• Estandarizado: Existen lineamientos de procedimientos que definen pasos únicos y uniformes para la prestación del servicio, asegurando que cada adulto mayor reciba el mismo trato y calidad según el servicio brindado, independientemente de la oficina o región.
• Sistematizado: La ejecución está integrada en una estructura sistémica y metodológica (que permite el registro, seguimiento y flujo de información entre los distintos departamentos involucrados.
• Difundido públicamente: En cumplimiento con las leyes de Libre Acceso a la Información Pública, los requisitos, pasos y beneficios del programa deben estar disponibles para la ciudadanía a través de portales de transparencia, su página web oficial o boletines informativos.
• Apegado a la normativa: Toda acción está vinculada a la Ley 352-98 (Ley sobre Protección a la Persona Envejeciente). </t>
  </si>
  <si>
    <r>
      <rPr>
        <b/>
        <sz val="11"/>
        <color theme="1"/>
        <rFont val="Avenir Next LT Pro"/>
        <family val="2"/>
      </rPr>
      <t>0</t>
    </r>
    <r>
      <rPr>
        <sz val="11"/>
        <color theme="1"/>
        <rFont val="Avenir Next LT Pro"/>
        <family val="2"/>
      </rPr>
      <t xml:space="preserve">
• El programa no cuenta con un procedimiento de ejecución o este no cumple con todos los criterios correspondientes a la puntuación 1.
</t>
    </r>
    <r>
      <rPr>
        <b/>
        <sz val="11"/>
        <color theme="1"/>
        <rFont val="Avenir Next LT Pro"/>
        <family val="2"/>
      </rPr>
      <t>1</t>
    </r>
    <r>
      <rPr>
        <sz val="11"/>
        <color theme="1"/>
        <rFont val="Avenir Next LT Pro"/>
        <family val="2"/>
      </rPr>
      <t xml:space="preserve">
• El programa cuenta con un procedimiento sobre la ejecución.
• El procedimiento sobre la ejecución de programa cuenta con una de las características establecidas.
</t>
    </r>
    <r>
      <rPr>
        <b/>
        <sz val="11"/>
        <color theme="1"/>
        <rFont val="Avenir Next LT Pro"/>
        <family val="2"/>
      </rPr>
      <t xml:space="preserve">2
</t>
    </r>
    <r>
      <rPr>
        <sz val="11"/>
        <color theme="1"/>
        <rFont val="Avenir Next LT Pro"/>
        <family val="2"/>
      </rPr>
      <t xml:space="preserve">• El programa cuenta con un procedimiento sobre la ejecución.
• El procedimiento sobre la ejecución de programa cuenta con dos de las características establecidas.
</t>
    </r>
    <r>
      <rPr>
        <b/>
        <sz val="11"/>
        <color theme="1"/>
        <rFont val="Avenir Next LT Pro"/>
        <family val="2"/>
      </rPr>
      <t xml:space="preserve">3
</t>
    </r>
    <r>
      <rPr>
        <sz val="11"/>
        <color theme="1"/>
        <rFont val="Avenir Next LT Pro"/>
        <family val="2"/>
      </rPr>
      <t xml:space="preserve">• El programa cuenta con un procedimiento sobre la ejecución.
• El procedimiento sobre la ejecución de programa cuenta con tres de las características establecidas.
</t>
    </r>
    <r>
      <rPr>
        <b/>
        <sz val="11"/>
        <color theme="1"/>
        <rFont val="Avenir Next LT Pro"/>
        <family val="2"/>
      </rPr>
      <t xml:space="preserve">4
</t>
    </r>
    <r>
      <rPr>
        <sz val="11"/>
        <color theme="1"/>
        <rFont val="Avenir Next LT Pro"/>
        <family val="2"/>
      </rPr>
      <t>• El programa cuenta con un procedimiento sobre la ejecución.
• El procedimiento sobre la ejecución de programa cuenta con todas las características establecidas.</t>
    </r>
  </si>
  <si>
    <t>Ficha 3: Recomendaciones</t>
  </si>
  <si>
    <t>Peso</t>
  </si>
  <si>
    <t>Puntuación</t>
  </si>
  <si>
    <t>Muy bueno</t>
  </si>
  <si>
    <t>Bueno</t>
  </si>
  <si>
    <t>Regular</t>
  </si>
  <si>
    <t>Malo</t>
  </si>
  <si>
    <t>Justificación</t>
  </si>
  <si>
    <t xml:space="preserve">A pesar de que la Condición de Interés (CI) orientada a la "promoción de la autonomía, la prevención de la dependencia y la garantía de cuidados a largo plazo de las personas adultas mayores" no establece de manera clara la problemática específica a abordar ni el sentido preciso en el que se dirigirán las acciones, el programa logra sustentarse en un modelo conceptual y explicativo que identifica las causas de la situación en el país de forma desagregada. Sin embargo, el análisis documental reveló limitaciones en el sustento de este modelo, manifestadas en dificultades para consultar algunos enlaces por problemas de carga o páginas fuera de funcionamiento, así como en la falta de especificación de la publicación de referencia en ciertos casos. Asimismo, aunque la información brindada en los documentos revisados permite deducir la población potencial, objetiva y beneficiaria que el programa estará abordando, no queda clara la separación explícita entre una y otra.
Aun con estas restricciones de verificación y delimitación poblacional, las relaciones causales se describen de forma explícita, asegurando que cada intervención y actividad propuesta sea congruente con el diagnóstico y se vincule directamente con los factores críticos identificados. Con relación a la definición del resultado final, este plantea una doble variable (mantener o mejorar); al tratarse de fenómenos distintos, su unión introduce ambigüedad en la medición. Pese a estas oportunidades de mejora en la precisión conceptual, el programa cuenta con una estructura de gestión sólida que detalla los insumos necesarios para su operación y garantiza su vigencia mediante un plazo formal y justificado para la revisión del diagnóstico, todo ello respaldado por un sistema de seguimiento continuo que permite la generación de datos para ser evaluado. </t>
  </si>
  <si>
    <t>Recomendaciones</t>
  </si>
  <si>
    <t>Antes de la ejecución</t>
  </si>
  <si>
    <t>Durante de la ejecución</t>
  </si>
  <si>
    <t xml:space="preserve">
• Se recomienda redefinir formalmente la Condición de Interés (CI) la redacción actual confunde los medios de intervención (promover, prevenir, garantizar) con el problema. Debe replantearse en función de la situación de vulnerabilidad de la población adulta mayor, estableciendo un sentido de dirección claro (reducción o mitigación) para orientar la asignación de recursos.
• Se sugiere desvincular los fenómenos de 'mantener' y 'mejorar' en la meta del resultado final, ya que son dinámicas distintas que generan ambigüedad en la medición.
• Se requiere establecer una separación explícita de los tres niveles poblacionales (Potencial, Objetiva y Beneficiaria) en la ficha técnica o documento de diseño del programa. Aunque la información es deducible, la falta de una limitación clara entre estos grupos puede generar errores de focalización o subestimación presupuestaria al momento de la distribución de los servicios.
• Es necesario regularizar las referencias documentales del diagnóstico, sustituyendo los enlaces web caídos o inactivos e incorporando las URL completas y directas a las publicaciones específicas correspondientes</t>
  </si>
  <si>
    <t>El programa cuenta con  coherencia interna y externa, relación lógica entre las actividades, productos y resultado final definidos en la propuesta programática. Los productos y resultados  están acompañados de indicadores, metas y métodos de verificación que permiten su adecuada medición y seguimiento, garantizando la trazabilidad entre los objetivos planteados y la forma en que se evaluará su cumplimiento. Asimismo, las actividades incluidas responden directamente a la problemática identificada y son consistentes con la naturaleza de las intervenciones propuestas, tales como la atención integral, el cuidado domiciliario, la supervisión de centros y el seguimiento funcional de las personas adultas mayores.
Por otro lado, la propuesta programática se encuentra alineada con políticas públicas y normativas nacionales vinculadas a la protección social y el envejecimiento digno, como la Estrategia Nacional de Desarrollo 2030, la Ley No. 352-98 sobre Protección de la Persona Envejeciente, la Política Nacional de Cuidados y el modelo de atención integral centrado en la persona SECARE. De igual manera, el programa se inserta adecuadamente en el conjunto de la oferta pública, tanto intra como extrainstitucional, promoviendo complementariedad institucional, evitando duplicidades y fortaleciendo la articulación intersectorial.
Finalmente, los mecanismos de seguimiento y gestión, como el SISDAM, el EDIAM y los Planes de Atención Individualizados (PAI), fortalecen la capacidad operativa y de monitoreo del programa, permitiendo mantener coherencia entre los productos, las metas y los resultados esperados.</t>
  </si>
  <si>
    <t xml:space="preserve"> •Continuar fortaleciendo la definición de indicadores y metas para asegurar una medición más integral de los resultados alcanzados. 
•Fortalecer los mecanismos de sistematización y validación de información generada por los sistemas de seguimiento. </t>
  </si>
  <si>
    <t xml:space="preserve">• Dar seguimiento continuo al cumplimiento de los indicadores, metas y productos mediante los sistemas SISDAM y EDIAM. 
• Fortalecer la supervisión de centros, los cuidados domiciliarios y la implementación de los Planes de Atención Individualizados (PAI) para asegurar la calidad de los servicios. 
• Realizar evaluaciones periódicas de coherencia entre las actividades ejecutadas y los resultados alcanzados para identificar oportunidades de mejora. 
• Mantener actualizados los mecanismos de coordinación interinstitucional para garantizar la sostenibilidad y complementariedad de las intervenciones. </t>
  </si>
  <si>
    <t>El programa cuenta con mecanismos y sistemas formales de seguimiento para la atención y monitoreo integral de las personas adultas mayores.
Durante la revisión se identificaron herramientas como el Sistema Nacional de Desarrollo Integral para el Adulto Mayor (SISDAM), el Expediente de Desarrollo Integral del Adulto Mayor (EDIAM), los Planes de Atención Individualizados (PAI), la supervisión de centros, el monitoreo domiciliario y los reportes de servicios y seguimiento funcional, los cuales favorecen el monitoreo de la ejecución del programa y el cumplimiento de los productos programados.</t>
  </si>
  <si>
    <t>• Mantener la supervisión continua de centros y del monitoreo domiciliario para verificar el cumplimiento de los productos programados.
• Actualizar periódicamente los registros y reportes de seguimiento funcional para asegurar información oportuna y precisa.
• Implementar revisiones periódicas de los indicadores para detectar brechas en cobertura, actividades y resultados.
• Fortalecer la coordinación entre las áreas operativas y administrativas para mejorar la respuesta ante incidencias identificadas.
• Aplicar acciones correctivas inmediatas cuando se detecten debilidades en el monitoreo o incumplimientos en la ejecución del programa.</t>
  </si>
  <si>
    <t>El programa cuenta con un diseño coherente, respaldado por una institucionalidad pública estable, actividades alineadas con la ejecución de los Planes de Atención Individualizados (PAI), perfiles profesionales acordes con los servicios que se prestan y una plataforma tecnológica de seguimiento (SISDAM) que facilita el monitoreo de los productos y resultados.
A pesar de estas fortalezas, la viabilidad operativa está limitada por la cobertura territorial disponible y por la falta de informacion precisa que permita verificar si el personal previsto es suficiente para atender la demanda de cada uno de los servicios. Este aspecto es especialmente importante en el servicio de cuidados domiciliarios, ya que se proyecta un crecimiento considerable con respecto a la línea base. Por ello, aunque el modelo de gestión y las actividades planteadas son consistentes con los objetivos del programa, la información presentada no permite confirmar plenamente que la capacidad operativa será suficiente para alcanzar las metas establecidas.</t>
  </si>
  <si>
    <t>El programa fundamenta la durabilidad de sus resultados en un marco conceptual robusto respaldado por amplia evidencia científica, nacional e internacional (OMS, OPS, BID y CEPAL), sustentándose en una institucionalidad pública estable liderada por el CONAPE como ente rector en articulación con Supérate y la Política Nacional de Cuidados. El modelo promueve la corresponsabilidad y apropiación familiar mediante la participación en el diseño de los Planes de Atención Individualizados (PAI), lo que asegura una demanda y permanencia sostenida de la población objetivo (adultos mayores en situación de vulnerabilidad, pobreza o dependencia) en el mediano y largo plazo. Sin embargo, la garantía de sostenibilidad de los beneficios para la totalidad de los usuarios se ve condicionada por limitaciones críticas en la cobertura territorial, la falta de disponibilidad de personal especializado en geriatría y gerontología y la ausencia de continuidad en los mecanismos de acompañamiento comunitario en determinadas provincias.</t>
  </si>
  <si>
    <t>•Diseñar estrategias de captación, reclutamiento y formación especializada en geriatría y gerontología para asegurar las capacidades del personal encargado de atender la dependencia moderada y severa.</t>
  </si>
  <si>
    <t xml:space="preserve">•Dar seguimiento a la continuidad de los servicios y cobertura de la población beneficiaria.
•Mantener actualizados los mecanismos de seguimiento y registro de información del programa. </t>
  </si>
  <si>
    <t>El programa cuenta con una estructura de gestión y seguimiento que favorece el logro de los productos y resultados previstos, mediante sistemas de información, indicadores, mecanismos de monitoreo y recursos orientados a la atención integral de las personas adultas mayores. Asimismo, las metas e indicadores guardan coherencia con los productos y resultados esperados. Es importante señalar que, aunque se mantienen algunas limitaciones relacionadas con la cobertura territorial, la disponibilidad de personal especializado y la capacidad operativa para la expansión de algunos servicios, estas no son determinantes para modificar las condiciones favorables que permiten alcanzar una parte importante de las metas establecidas.</t>
  </si>
  <si>
    <t>El programa garantiza la transparencia y rendición de cuentas al publicar en su portal institucional sus documentos normativos, resultados de desempeño y un calendario de actualización de sus mecanismos de Planifiacion y control. Asimismo, fomenta el acceso a la información y la participación ciudadana mediante canales formales para tramitar solicitudes, sugerencias y reclamos. Finalmente, asegura una gestión estandarizada al difundir públicamente tanto los criterios de elegibilidad y el  mecanismo de inscripción de los beneficiarios, como un procedimiento de ejecución sistematizado y apegado a la normativa vigente.</t>
  </si>
  <si>
    <t>Valoración final</t>
  </si>
  <si>
    <t>Ficha 4: Valoración final</t>
  </si>
  <si>
    <t>Consistencia</t>
  </si>
  <si>
    <t>Consistente</t>
  </si>
  <si>
    <t>Consistente con observaciones</t>
  </si>
  <si>
    <t>Inconsistente</t>
  </si>
  <si>
    <t>Justificación técnica</t>
  </si>
  <si>
    <t xml:space="preserve">El programa presenta adecuada pertinencia, coherencia técnica y alineación conceptual, debido a que existe relación lógica entre la condición de interés identificada, las causas priorizadas, las intervenciones seleccionadas, la población objetivo y los resultados esperados orientados a la promoción de la autonomía, la prevención de la dependencia y la garantía de cuidados a largo plazo para las personas adultas mayores en situación de vulnerabilidad.
Las intervenciones propuestas responden a los principales factores asociados a la dependencia funcional, la baja cobertura de cuidados domiciliarios, la necesidad de atención integral y la protección social de la población adulta mayor. Asimismo, el programa incorpora servicios de atención integral, cuidado domiciliario, supervisión de centros, seguimiento funcional, atención en centros SECARE y NO SECARE, así como mecanismos de protección, orientación y acompañamiento social.
De igual manera, el programa mantiene coherencia entre resultados, productos, actividades, indicadores y supuestos, alineándose con las políticas nacionales vinculadas a la protección social, el envejecimiento digno y la atención integral centrada en la persona. Además, cuenta con mecanismos de seguimiento, monitoreo y coordinación institucional sustentados en herramientas como el SISDAM, el EDIAM y los Planes de Atención Individualizados (PAI), los cuales favorecen la continuidad de los servicios y la evaluación de resultados.
Sin embargo, se identifican oportunidades de mejora relacionadas con la precisión metodológica de algunos indicadores y la delimitación explícita de los niveles poblacionales y  se identificaron desafíos asociados a la expansión de la cobertura territorial, la disponibilidad de personal especializado, el fortalecimiento de los procesos operativos y la sostenibilidad financiera de algunos servicios, especialmente aquellos vinculados al cuidado domiciliario y la ampliación de centros de atención integral.
</t>
  </si>
  <si>
    <t>Anexo B: Indicadores del programa</t>
  </si>
  <si>
    <t>Desarrollo Integral y Protección del Adulto Mayor</t>
  </si>
  <si>
    <t>Modalidad:</t>
  </si>
  <si>
    <t>Programa presupuestario orientado a resultados</t>
  </si>
  <si>
    <t xml:space="preserve"> 0201.02.0010 — Consejo Nacional de la Persona Envejeciente (CONAPE)</t>
  </si>
  <si>
    <t>Tipo de evaluación:</t>
  </si>
  <si>
    <t>Evaluación  Rediseño</t>
  </si>
  <si>
    <t>Año de evaluación:</t>
  </si>
  <si>
    <t>Nivel de resultado</t>
  </si>
  <si>
    <t>Nombre del indicador</t>
  </si>
  <si>
    <t>Fórmula de cálculo</t>
  </si>
  <si>
    <t>Específico</t>
  </si>
  <si>
    <t>Medible</t>
  </si>
  <si>
    <t>Alcanzable</t>
  </si>
  <si>
    <t>Relevante</t>
  </si>
  <si>
    <t>Temporal</t>
  </si>
  <si>
    <t>Monitoreable</t>
  </si>
  <si>
    <t>Adecuado</t>
  </si>
  <si>
    <t>Descripción</t>
  </si>
  <si>
    <t>Unidad de medida</t>
  </si>
  <si>
    <t>Periodicidad de medición</t>
  </si>
  <si>
    <t>Línea de base</t>
  </si>
  <si>
    <t>Metas</t>
  </si>
  <si>
    <t>Sentido de la medición</t>
  </si>
  <si>
    <t>Intermedio</t>
  </si>
  <si>
    <t>Número de adultos mayores beneficiados</t>
  </si>
  <si>
    <t>Total de adultos mayores beneficiados / Total programado × 100</t>
  </si>
  <si>
    <t>Sí</t>
  </si>
  <si>
    <t>Ascendente</t>
  </si>
  <si>
    <t>Final</t>
  </si>
  <si>
    <t xml:space="preserve">Porcentaje de personas adultas mayores en situación de vulnerabilidad beneficiarias del programa que mantienen o mejoran su autonomía funcional, bienestar integral y condiciones de protección social. </t>
  </si>
  <si>
    <t>((Numero de adultos mayores que mantienen o mejoran su nivel funcional ) / (Total de adultos mayores con al menos dos mediciones funcionales en el periodo))×100</t>
  </si>
  <si>
    <t>No</t>
  </si>
  <si>
    <t>Porcentaje de cumplimiento del Plan de Atención Individualizado (PAI) en Centros Permanentes SECARE</t>
  </si>
  <si>
    <t>Número de PAI ejecutados satisfactoriamente / Total de PAI programados × 100</t>
  </si>
  <si>
    <t>Número de horas de cuidado domiciliario para adultos mayores con dependencia moderada y severa</t>
  </si>
  <si>
    <t>Total de horas de cuidado domiciliario brindadas</t>
  </si>
  <si>
    <t>Número de adultos mayores que reciben servicios en centros No SECARE</t>
  </si>
  <si>
    <t>Total de adultos mayores atendidos en centros No SECARE</t>
  </si>
  <si>
    <t>Producto</t>
  </si>
  <si>
    <t>Sumatoria de adultos mayores beneficiados</t>
  </si>
  <si>
    <t>Porcentaje de adultos mayores que mantienen o mejoran su nivel de autonomía funcional</t>
  </si>
  <si>
    <t>((Número de adultos mayores que mantienen o mejoran su nivel funcional) / (Total de adultos mayores con al menos dos mediciones funcionales en el período)) × 100</t>
  </si>
  <si>
    <t>(Total de actividades del PAI ejecutadas / Total de actividades del PAI programadas) × 100</t>
  </si>
  <si>
    <t>Total de horas de cuidado ejecutadas</t>
  </si>
  <si>
    <t>Número de adultos mayores únicos atendidos en centros No SECARE</t>
  </si>
  <si>
    <t>Leyenda</t>
  </si>
  <si>
    <r>
      <rPr>
        <b/>
        <sz val="11"/>
        <color theme="1"/>
        <rFont val="Avenir Next LT Pro"/>
        <family val="2"/>
      </rPr>
      <t>Específico</t>
    </r>
    <r>
      <rPr>
        <sz val="11"/>
        <color theme="1"/>
        <rFont val="Avenir Next LT Pro"/>
        <family val="2"/>
      </rPr>
      <t>: el indicador está formulado con precisión. Esto es, contiene información que está expresamente vinculada al objetivo en términos operacionalmente claros y que permiten verificar su grado de cumplimiento.</t>
    </r>
  </si>
  <si>
    <r>
      <rPr>
        <b/>
        <sz val="11"/>
        <color theme="1"/>
        <rFont val="Avenir Next LT Pro"/>
        <family val="2"/>
      </rPr>
      <t>Medible</t>
    </r>
    <r>
      <rPr>
        <sz val="11"/>
        <color theme="1"/>
        <rFont val="Avenir Next LT Pro"/>
        <family val="2"/>
      </rPr>
      <t>: el indicador puede ser medido cuantitativa o cualitativamente a partir de las fuentes de verificación establecidas.</t>
    </r>
  </si>
  <si>
    <r>
      <rPr>
        <b/>
        <sz val="11"/>
        <color theme="1"/>
        <rFont val="Avenir Next LT Pro"/>
        <family val="2"/>
      </rPr>
      <t>Alcanzable</t>
    </r>
    <r>
      <rPr>
        <sz val="11"/>
        <color theme="1"/>
        <rFont val="Avenir Next LT Pro"/>
        <family val="2"/>
      </rPr>
      <t>: el objetivo o meta planteado es realista. Esto es, es probable alcanzar las metas del indicador en el tiempo establecido.</t>
    </r>
  </si>
  <si>
    <r>
      <rPr>
        <b/>
        <sz val="11"/>
        <color theme="1"/>
        <rFont val="Avenir Next LT Pro"/>
        <family val="2"/>
      </rPr>
      <t>Relevante</t>
    </r>
    <r>
      <rPr>
        <sz val="11"/>
        <color theme="1"/>
        <rFont val="Avenir Next LT Pro"/>
        <family val="2"/>
      </rPr>
      <t>: el indicador mide un factor o variable directamente relacionado con un aspecto fundamental del objetivo o resultado esperado.</t>
    </r>
  </si>
  <si>
    <r>
      <rPr>
        <b/>
        <sz val="11"/>
        <color theme="1"/>
        <rFont val="Avenir Next LT Pro"/>
        <family val="2"/>
      </rPr>
      <t>Temporal</t>
    </r>
    <r>
      <rPr>
        <sz val="11"/>
        <color theme="1"/>
        <rFont val="Avenir Next LT Pro"/>
        <family val="2"/>
      </rPr>
      <t>: el indicador incluye temporalidad y frecuencia de medición.</t>
    </r>
  </si>
  <si>
    <r>
      <rPr>
        <b/>
        <sz val="11"/>
        <color theme="1"/>
        <rFont val="Avenir Next LT Pro"/>
        <family val="2"/>
      </rPr>
      <t>Monitoreable</t>
    </r>
    <r>
      <rPr>
        <sz val="11"/>
        <color theme="1"/>
        <rFont val="Avenir Next LT Pro"/>
        <family val="2"/>
      </rPr>
      <t>: el indicador tiene medios de verificación y método de cálculo definidos claramente.</t>
    </r>
  </si>
  <si>
    <r>
      <rPr>
        <b/>
        <sz val="11"/>
        <color theme="1"/>
        <rFont val="Avenir Next LT Pro"/>
        <family val="2"/>
      </rPr>
      <t>Adecuado</t>
    </r>
    <r>
      <rPr>
        <sz val="11"/>
        <color theme="1"/>
        <rFont val="Avenir Next LT Pro"/>
        <family val="2"/>
      </rPr>
      <t>: el indicador aporta una base suficiente de información para emitir un juicio respecto del desempeño en un periodo determinado.</t>
    </r>
  </si>
  <si>
    <r>
      <rPr>
        <b/>
        <sz val="11"/>
        <color theme="1"/>
        <rFont val="Avenir Next LT Pro"/>
        <family val="2"/>
      </rPr>
      <t>Descripción</t>
    </r>
    <r>
      <rPr>
        <sz val="11"/>
        <color theme="1"/>
        <rFont val="Avenir Next LT Pro"/>
        <family val="2"/>
      </rPr>
      <t>: el indicador cuenta con una descripción que expresa qué mide y cómo es interpretado.</t>
    </r>
  </si>
  <si>
    <r>
      <rPr>
        <b/>
        <sz val="11"/>
        <color theme="1"/>
        <rFont val="Avenir Next LT Pro"/>
        <family val="2"/>
      </rPr>
      <t>Unidad de medida</t>
    </r>
    <r>
      <rPr>
        <sz val="11"/>
        <color theme="1"/>
        <rFont val="Avenir Next LT Pro"/>
        <family val="2"/>
      </rPr>
      <t>: la unidad de medida es descrita de forma expresa y coincide con la fórmula de cálculo y el nombre del indicador.</t>
    </r>
  </si>
  <si>
    <r>
      <rPr>
        <b/>
        <sz val="11"/>
        <color theme="1"/>
        <rFont val="Avenir Next LT Pro"/>
        <family val="2"/>
      </rPr>
      <t>Periodicidad de medición</t>
    </r>
    <r>
      <rPr>
        <sz val="11"/>
        <color theme="1"/>
        <rFont val="Avenir Next LT Pro"/>
        <family val="2"/>
      </rPr>
      <t>: se indica expresamente con que periodicidad se realizará la medición del indicador y esta coincide con la disponibilidad de información de los componentes de la fórmula de cálculo y los medios de verificación establecidos.</t>
    </r>
  </si>
  <si>
    <r>
      <rPr>
        <b/>
        <sz val="11"/>
        <color theme="1"/>
        <rFont val="Avenir Next LT Pro"/>
        <family val="2"/>
      </rPr>
      <t>Línea de base</t>
    </r>
    <r>
      <rPr>
        <sz val="11"/>
        <color theme="1"/>
        <rFont val="Avenir Next LT Pro"/>
        <family val="2"/>
      </rPr>
      <t>: el indicador cuenta con una medición de referencia de un periodo anterior.</t>
    </r>
  </si>
  <si>
    <r>
      <rPr>
        <b/>
        <sz val="11"/>
        <color theme="1"/>
        <rFont val="Avenir Next LT Pro"/>
        <family val="2"/>
      </rPr>
      <t>Metas</t>
    </r>
    <r>
      <rPr>
        <sz val="11"/>
        <color theme="1"/>
        <rFont val="Avenir Next LT Pro"/>
        <family val="2"/>
      </rPr>
      <t>: el indicador cuenta con metas para los periodos subsiguientes.</t>
    </r>
  </si>
  <si>
    <t>Nota: se deben incluir todos los indicadores de cada uno de los niveles de objetivo. Copiar y pegar las filas según sea necesario. Organizar jerárquicamente según el nivel de objetivo.</t>
  </si>
  <si>
    <t>Anexo C: Metas del programa</t>
  </si>
  <si>
    <t>Consejo Nacional de la Persona Envejeciente (CONAPE)</t>
  </si>
  <si>
    <t xml:space="preserve">Evaluación de Rediseño </t>
  </si>
  <si>
    <t>Meta</t>
  </si>
  <si>
    <t>Orientada a impulsar el desempeño</t>
  </si>
  <si>
    <t>Factible</t>
  </si>
  <si>
    <t>Propuesta de mejora de la meta</t>
  </si>
  <si>
    <t>Resultado intermedio</t>
  </si>
  <si>
    <t xml:space="preserve">Número de adultos mayores beneficiados </t>
  </si>
  <si>
    <t>La meta se encuentra expresada en la misma unidad de medida del indicador, correspondiente al numero de personas adultas mayores atendidas.</t>
  </si>
  <si>
    <t>La meta impulsa el incremento de cobertura y acceso a servicios integrales de atención y protección social para la población objetivo.</t>
  </si>
  <si>
    <t>Aunque el programa cuenta con estructura operativa y presupuesto asignado, las limitaciones de cobertura y capacidad institucional podrian afectar el logro total de la meta en el tiempo previsto.</t>
  </si>
  <si>
    <t>Resultado final</t>
  </si>
  <si>
    <t>La meta esta expresada en porcentaje, consistente con la formula de calculo del indicador y orientada a medir autonomía funcional.</t>
  </si>
  <si>
    <t>El indicador orienta el desempeño hacia resultados de binestar, autonomia y prevencion de dependencia funcional.</t>
  </si>
  <si>
    <t>El cumplimiento depende de la cantidad de los cuidados, disponibilidad de personal especializado y seguimiento permanente de los beneficiarios.</t>
  </si>
  <si>
    <t>La meta utiliza la misma unidad porcentual establecida en el indicador y permite medir cumplimiento de atención individualizada.</t>
  </si>
  <si>
    <t>Incentiva la aplicación efectiva de los planes de atencion y el seguimiento tecnico de los beneficiarios.</t>
  </si>
  <si>
    <t>La meta resulta alcanzable considerando los mecanismos institucionales de seguimiento y supervision existentes.</t>
  </si>
  <si>
    <t>La meta esta expresada en numero de horas, en correspondencia con la unidad de medida del indicador.</t>
  </si>
  <si>
    <t>La mete impulsa la ampliacion de los servicios ciudados domiciliarios y atencion de larga duracion.</t>
  </si>
  <si>
    <t>Su cumplimiento depende de disponibilidad de cuidadores, financiamiento suficiente y ampliacion de cobertura territorial.</t>
  </si>
  <si>
    <t>La meta se expresa en numero de beneficiarios atendidos, conforme a la unidad de medida del indicador.</t>
  </si>
  <si>
    <t>Promueve el fortalecimiento y ampliacion de la atencion en centros complementarios al modelo SECARE.</t>
  </si>
  <si>
    <t>La meta resulta viable conforme a la capacidad instalada y proyeccion de atencion programada.</t>
  </si>
  <si>
    <r>
      <rPr>
        <b/>
        <sz val="11"/>
        <color theme="1"/>
        <rFont val="Avenir Next LT Pro"/>
        <family val="2"/>
      </rPr>
      <t>Unidad de medida</t>
    </r>
    <r>
      <rPr>
        <sz val="11"/>
        <color theme="1"/>
        <rFont val="Avenir Next LT Pro"/>
        <family val="2"/>
      </rPr>
      <t>: la meta está expresada en la misma unidad de medida del indicador y su fórmula de cálculo.</t>
    </r>
  </si>
  <si>
    <r>
      <rPr>
        <b/>
        <sz val="11"/>
        <color theme="1"/>
        <rFont val="Avenir Next LT Pro"/>
        <family val="2"/>
      </rPr>
      <t>Orientada a impulsar el desempeño</t>
    </r>
    <r>
      <rPr>
        <sz val="11"/>
        <color theme="1"/>
        <rFont val="Avenir Next LT Pro"/>
        <family val="2"/>
      </rPr>
      <t>: el valor de la meta es suficientemente retador como para impulsar el desempeño.</t>
    </r>
  </si>
  <si>
    <r>
      <rPr>
        <b/>
        <sz val="11"/>
        <color theme="1"/>
        <rFont val="Avenir Next LT Pro"/>
        <family val="2"/>
      </rPr>
      <t>Factible</t>
    </r>
    <r>
      <rPr>
        <sz val="11"/>
        <color theme="1"/>
        <rFont val="Avenir Next LT Pro"/>
        <family val="2"/>
      </rPr>
      <t>: es posible alcanzar la meta considerando el tiempo.</t>
    </r>
  </si>
  <si>
    <t>Anexo D: Complementariedad y coincidencias entre programas presupuestarios y/o acciones de desarrollo social</t>
  </si>
  <si>
    <t>CONAPE</t>
  </si>
  <si>
    <t xml:space="preserve">Rediseño </t>
  </si>
  <si>
    <t>Nombre del programa</t>
  </si>
  <si>
    <t>Llave programática</t>
  </si>
  <si>
    <t>Modalidad</t>
  </si>
  <si>
    <t>Unidad ejecutora</t>
  </si>
  <si>
    <t>Propósito o resultado inmediato</t>
  </si>
  <si>
    <t>Población objetivo</t>
  </si>
  <si>
    <t>Tipo de apoyo</t>
  </si>
  <si>
    <t>Cobertura geográfica</t>
  </si>
  <si>
    <t>Fuentes de información</t>
  </si>
  <si>
    <t>¿Coincide con el programa evaluado?</t>
  </si>
  <si>
    <t>¿Se complementa con el programa evaluado?</t>
  </si>
  <si>
    <t>12-Protección social</t>
  </si>
  <si>
    <t>0201.02.0001.12.24.6062</t>
  </si>
  <si>
    <t>Programa por producto</t>
  </si>
  <si>
    <t>0001-GABINETE SOCIAL DE LA PRESIDENCIA</t>
  </si>
  <si>
    <t>Incrementar la asistencia a la población en situación de vulnerabilidad mediante transferencias monetarias focalizadas, destinadas a cubrir necesidades básicas de alimentación, salud, educación, vivienda y servicios esenciales, ajustando la cobertura de 1,497,192 familias en 2024 a 1,422,544 familias en 2026.
Ampliar la cobertura y efectividad de la protección social en la población vulnerable, mediante la entrega focalizada de transferencias y subsidios (Bonogas Chofer, Programa MOTOBEN, Incentivo a la Educación Superior e iniciativas del CONAPE), complementados con la provisión de asistencia integral a través de jornadas sociales territoriales, ayudas directas y capacitación para el cierre de la brecha digital. Fortaleciendo la presencia estatal en los territorios incrementando de unas 121,482 personas en 2024 a 221,800 para el año 2026.</t>
  </si>
  <si>
    <t>Familias categorizadas en pobreza extrema moderada.</t>
  </si>
  <si>
    <t>Mediante este producto se realizan transferencias y subsidios focalizados a segmentos de la población vulnerables tales como: Bonogas Chofer (BGCh), Programa MOTOBEN, Programa Incentivo Aliados Armada República Dominicana (PIAARD), Programa de Incentivo a la Policía Preventiva (PIPP) y el Incentivo a la Educación Superior (IES).</t>
  </si>
  <si>
    <t>Nacional</t>
  </si>
  <si>
    <t>Sistema de Información de la Gestión Financiera</t>
  </si>
  <si>
    <t xml:space="preserve">Consiste en entrega de subsidios categorizados a personas envejecientes, entre los cuales se pueden encontrar adultos mayores. </t>
  </si>
  <si>
    <t>0201.02.0001.12.24.8076</t>
  </si>
  <si>
    <t>0017-DIRECCIÓN DE DESARROLLO SOCIAL SUPÉRATE</t>
  </si>
  <si>
    <t>Personas  en situación de dependencia pertenecientes a hogar</t>
  </si>
  <si>
    <t>El producto consiste en personas adultas mayores con dependencia alta, pertenencientes a  hogares vulnerables,  que han sido habilitados para recibir servicios de cuidados, a partir del trabajo realizado en territorio. Este proceso incluye la realización de jornadas en campo para la aplicación de la ficha técnica de cuidados, el levantamiento de información sobre la demanda, la disposición de las familias a recibir el servicio y la actualización de datos. Con esta información se elaboran expedientes completos, dejando los hogares listos para recibir la atención correspondiente, de forma que, en coordinación con CONAPE pueda ser provisto el servicio.</t>
  </si>
  <si>
    <t>Consiste en el levantamiento y recopilación de datos de los beneficiarios a fin de integrar los expedientes que, posteriormente, serán depurados por el CONAPE para la gestión y prestación del servicio</t>
  </si>
  <si>
    <t>Peso original</t>
  </si>
  <si>
    <t>Calificación F2</t>
  </si>
  <si>
    <t>Reponderación</t>
  </si>
  <si>
    <t>Resultado final / Fin</t>
  </si>
  <si>
    <t>Sí / No</t>
  </si>
  <si>
    <t>Ascendente / Descendente</t>
  </si>
  <si>
    <t>Resultado inmediato / Propósito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</si>
</sst>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venir Next LT Pro"/>
      <family val="2"/>
    </font>
    <font>
      <b/>
      <sz val="11"/>
      <color theme="1"/>
      <name val="Avenir Next LT Pro"/>
      <family val="2"/>
    </font>
    <font>
      <b/>
      <sz val="18"/>
      <color theme="1"/>
      <name val="Avenir Next LT Pro"/>
      <family val="2"/>
    </font>
    <font>
      <b/>
      <i/>
      <sz val="14"/>
      <color theme="0"/>
      <name val="Avenir Next LT Pro"/>
      <family val="2"/>
    </font>
    <font>
      <b/>
      <i/>
      <sz val="12"/>
      <color theme="0"/>
      <name val="Avenir Next LT Pro"/>
      <family val="2"/>
    </font>
    <font>
      <sz val="11"/>
      <color theme="1"/>
      <name val="Calibri"/>
      <family val="2"/>
      <scheme val="minor"/>
    </font>
    <font>
      <b/>
      <sz val="11"/>
      <color theme="0"/>
      <name val="Avenir Next LT Pro"/>
      <family val="2"/>
    </font>
    <font>
      <b/>
      <sz val="11"/>
      <color theme="1"/>
      <name val="Wingdings"/>
      <charset val="2"/>
    </font>
    <font>
      <sz val="9"/>
      <color indexed="81"/>
      <name val="Tahoma"/>
      <family val="2"/>
    </font>
    <font>
      <b/>
      <sz val="9"/>
      <color indexed="81"/>
      <name val="Tahoma"/>
      <family val="2"/>
    </font>
    <font>
      <sz val="11"/>
      <color rgb="FF000000"/>
      <name val="Avenir Next LT Pro"/>
      <family val="2"/>
    </font>
    <font>
      <sz val="10"/>
      <color theme="1"/>
      <name val="Avenir Next LT Pro"/>
      <family val="2"/>
    </font>
    <font>
      <b/>
      <sz val="10"/>
      <color theme="1"/>
      <name val="Avenir Next LT Pro"/>
      <family val="2"/>
    </font>
    <font>
      <sz val="11"/>
      <color theme="4" tint="0.59999389629810485"/>
      <name val="Avenir Next LT Pro"/>
      <family val="2"/>
    </font>
    <font>
      <sz val="11"/>
      <name val="Avenir Next LT Pro"/>
      <family val="2"/>
    </font>
    <font>
      <sz val="11"/>
      <color rgb="FFFF0000"/>
      <name val="Avenir Next LT Pro"/>
      <family val="2"/>
    </font>
    <font>
      <sz val="11"/>
      <color rgb="FF000000"/>
      <name val="Avenir Next LT Pro"/>
    </font>
    <font>
      <b/>
      <sz val="11"/>
      <color rgb="FF000000"/>
      <name val="Avenir Next LT Pro"/>
    </font>
    <font>
      <sz val="11"/>
      <color theme="1"/>
      <name val="Avenir Next LT Pro"/>
    </font>
    <font>
      <sz val="11"/>
      <color rgb="FF242424"/>
      <name val="Aptos Narrow"/>
      <charset val="1"/>
    </font>
    <font>
      <b/>
      <i/>
      <vertAlign val="superscript"/>
      <sz val="11"/>
      <color rgb="FF000000"/>
      <name val="Avenir Next LT Pro"/>
    </font>
    <font>
      <b/>
      <i/>
      <sz val="11"/>
      <color rgb="FF000000"/>
      <name val="Avenir Next LT Pro"/>
    </font>
  </fonts>
  <fills count="8">
    <fill>
      <patternFill patternType="none"/>
    </fill>
    <fill>
      <patternFill patternType="gray125"/>
    </fill>
    <fill>
      <patternFill patternType="solid">
        <fgColor rgb="FF003876"/>
        <bgColor indexed="64"/>
      </patternFill>
    </fill>
    <fill>
      <patternFill patternType="solid">
        <fgColor rgb="FF606060"/>
        <bgColor indexed="64"/>
      </patternFill>
    </fill>
    <fill>
      <patternFill patternType="solid">
        <fgColor rgb="FFC2C2C2"/>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ashDotDot">
        <color indexed="64"/>
      </left>
      <right style="dashDotDot">
        <color indexed="64"/>
      </right>
      <top style="dashDotDot">
        <color indexed="64"/>
      </top>
      <bottom style="dashDotDot">
        <color indexed="64"/>
      </bottom>
      <diagonal/>
    </border>
    <border>
      <left/>
      <right style="thin">
        <color rgb="FF000000"/>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144">
    <xf numFmtId="0" fontId="0" fillId="0" borderId="0" xfId="0"/>
    <xf numFmtId="0" fontId="1" fillId="0" borderId="0" xfId="0" applyFont="1" applyAlignment="1">
      <alignment vertical="center"/>
    </xf>
    <xf numFmtId="0" fontId="2" fillId="0" borderId="1" xfId="0" applyFont="1" applyBorder="1" applyAlignment="1">
      <alignment vertical="center"/>
    </xf>
    <xf numFmtId="9" fontId="7" fillId="2" borderId="9" xfId="1" applyFont="1" applyFill="1" applyBorder="1" applyAlignment="1">
      <alignment horizontal="center" vertical="center"/>
    </xf>
    <xf numFmtId="0" fontId="2" fillId="0" borderId="0" xfId="0" applyFont="1" applyAlignment="1">
      <alignment horizontal="center" vertical="center"/>
    </xf>
    <xf numFmtId="9" fontId="4" fillId="2" borderId="0" xfId="0" applyNumberFormat="1" applyFont="1" applyFill="1" applyAlignment="1">
      <alignment vertical="center"/>
    </xf>
    <xf numFmtId="0" fontId="4" fillId="2" borderId="0" xfId="0" applyFont="1" applyFill="1" applyAlignment="1">
      <alignment horizontal="right" vertical="center"/>
    </xf>
    <xf numFmtId="0" fontId="8" fillId="0" borderId="3" xfId="0" applyFont="1" applyBorder="1" applyAlignment="1">
      <alignment horizontal="center" vertical="center"/>
    </xf>
    <xf numFmtId="0" fontId="2" fillId="0" borderId="0" xfId="0" applyFont="1" applyAlignment="1">
      <alignment horizontal="center" vertical="center" wrapText="1"/>
    </xf>
    <xf numFmtId="0" fontId="4"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xf numFmtId="9" fontId="4" fillId="2" borderId="0" xfId="0" applyNumberFormat="1" applyFont="1" applyFill="1" applyAlignment="1">
      <alignment horizontal="center" vertical="center"/>
    </xf>
    <xf numFmtId="0" fontId="4" fillId="5" borderId="0" xfId="0" applyFont="1" applyFill="1" applyAlignment="1">
      <alignment horizontal="right" vertical="center"/>
    </xf>
    <xf numFmtId="9" fontId="4" fillId="5" borderId="0" xfId="0" applyNumberFormat="1" applyFont="1" applyFill="1" applyAlignment="1">
      <alignment vertical="center"/>
    </xf>
    <xf numFmtId="0" fontId="1" fillId="0" borderId="17" xfId="0" applyFont="1" applyBorder="1" applyAlignment="1">
      <alignment vertical="center" wrapText="1"/>
    </xf>
    <xf numFmtId="0" fontId="11" fillId="0" borderId="8" xfId="0" applyFont="1" applyBorder="1" applyAlignment="1">
      <alignment wrapText="1"/>
    </xf>
    <xf numFmtId="4" fontId="11" fillId="0" borderId="8" xfId="0" applyNumberFormat="1" applyFont="1" applyBorder="1" applyAlignment="1">
      <alignment wrapText="1"/>
    </xf>
    <xf numFmtId="0" fontId="11" fillId="0" borderId="1" xfId="0" applyFont="1" applyBorder="1" applyAlignment="1">
      <alignment vertical="center" wrapText="1"/>
    </xf>
    <xf numFmtId="0" fontId="11" fillId="0" borderId="1" xfId="0" applyFont="1" applyBorder="1" applyAlignment="1">
      <alignment vertical="top" wrapText="1"/>
    </xf>
    <xf numFmtId="0" fontId="12" fillId="0" borderId="1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17" fillId="0" borderId="21" xfId="0" applyFont="1" applyBorder="1" applyAlignment="1">
      <alignment horizontal="left" vertical="center" wrapText="1"/>
    </xf>
    <xf numFmtId="0" fontId="4" fillId="2" borderId="0" xfId="0" applyFont="1" applyFill="1" applyAlignment="1">
      <alignment horizontal="left"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19" fillId="0" borderId="1" xfId="0" applyFont="1" applyBorder="1" applyAlignment="1">
      <alignment horizontal="center" vertical="center" wrapText="1"/>
    </xf>
    <xf numFmtId="3" fontId="19"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0" xfId="0" applyFont="1" applyAlignment="1">
      <alignment vertical="center"/>
    </xf>
    <xf numFmtId="0" fontId="17" fillId="0" borderId="21" xfId="0" applyFont="1" applyBorder="1" applyAlignment="1">
      <alignment horizontal="left" vertical="top" wrapText="1"/>
    </xf>
    <xf numFmtId="0" fontId="17" fillId="0" borderId="21" xfId="0" applyFont="1" applyBorder="1" applyAlignment="1">
      <alignment horizontal="center" vertical="center" wrapText="1"/>
    </xf>
    <xf numFmtId="0" fontId="17" fillId="0" borderId="6" xfId="0" applyFont="1" applyBorder="1" applyAlignment="1">
      <alignment horizontal="left" vertical="top" wrapText="1"/>
    </xf>
    <xf numFmtId="0" fontId="1" fillId="0" borderId="0" xfId="0" applyFont="1" applyAlignment="1">
      <alignment horizontal="left" vertical="top" wrapText="1"/>
    </xf>
    <xf numFmtId="0" fontId="17" fillId="7" borderId="6"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7" borderId="21"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7" xfId="0" applyFont="1" applyBorder="1" applyAlignment="1">
      <alignment vertical="center" wrapText="1"/>
    </xf>
    <xf numFmtId="0" fontId="0" fillId="0" borderId="1" xfId="0" applyBorder="1" applyAlignment="1">
      <alignment wrapText="1"/>
    </xf>
    <xf numFmtId="0" fontId="0" fillId="6" borderId="1" xfId="0" applyFill="1" applyBorder="1"/>
    <xf numFmtId="0" fontId="0" fillId="6" borderId="1" xfId="0" applyFill="1" applyBorder="1" applyAlignment="1">
      <alignment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2" fillId="4" borderId="7" xfId="0" applyFont="1" applyFill="1" applyBorder="1" applyAlignment="1">
      <alignment horizontal="left" vertical="center"/>
    </xf>
    <xf numFmtId="0" fontId="11" fillId="0" borderId="5" xfId="0" applyFont="1" applyBorder="1" applyAlignment="1">
      <alignment wrapText="1"/>
    </xf>
    <xf numFmtId="0" fontId="11" fillId="0" borderId="2" xfId="0" applyFont="1" applyBorder="1" applyAlignment="1">
      <alignment wrapText="1"/>
    </xf>
    <xf numFmtId="0" fontId="11" fillId="0" borderId="6" xfId="0" applyFont="1" applyBorder="1" applyAlignment="1">
      <alignment wrapText="1"/>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4" borderId="7" xfId="0"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xf>
    <xf numFmtId="0" fontId="1" fillId="6" borderId="8" xfId="0" applyFont="1" applyFill="1" applyBorder="1" applyAlignment="1">
      <alignment horizontal="left" vertical="center" wrapText="1"/>
    </xf>
    <xf numFmtId="0" fontId="3" fillId="0" borderId="0" xfId="0" applyFont="1" applyAlignment="1">
      <alignment horizontal="center" vertical="center"/>
    </xf>
    <xf numFmtId="0" fontId="4" fillId="2" borderId="0" xfId="0" applyFont="1" applyFill="1" applyAlignment="1">
      <alignment horizontal="left" vertical="center"/>
    </xf>
    <xf numFmtId="0" fontId="11" fillId="6" borderId="5" xfId="0" applyFont="1" applyFill="1" applyBorder="1" applyAlignment="1">
      <alignment vertical="center" wrapText="1"/>
    </xf>
    <xf numFmtId="0" fontId="11" fillId="6" borderId="2" xfId="0" applyFont="1" applyFill="1" applyBorder="1" applyAlignment="1">
      <alignment vertical="center" wrapText="1"/>
    </xf>
    <xf numFmtId="0" fontId="11" fillId="6" borderId="18" xfId="0" applyFont="1" applyFill="1" applyBorder="1" applyAlignment="1">
      <alignmen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xf>
    <xf numFmtId="0" fontId="1" fillId="6" borderId="16" xfId="0" applyFont="1" applyFill="1" applyBorder="1" applyAlignment="1">
      <alignment horizontal="lef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6" fillId="6" borderId="25" xfId="0" applyFont="1" applyFill="1" applyBorder="1" applyAlignment="1">
      <alignment horizontal="left" vertical="center" wrapText="1"/>
    </xf>
    <xf numFmtId="0" fontId="1" fillId="6" borderId="8" xfId="0" applyFont="1" applyFill="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5" fillId="3" borderId="0" xfId="0" applyFont="1" applyFill="1" applyAlignment="1">
      <alignment horizontal="left" vertical="center"/>
    </xf>
    <xf numFmtId="0" fontId="1" fillId="0" borderId="8" xfId="0" applyFont="1" applyBorder="1" applyAlignment="1">
      <alignment wrapText="1"/>
    </xf>
    <xf numFmtId="0" fontId="1" fillId="0" borderId="8" xfId="0" applyFont="1" applyBorder="1"/>
    <xf numFmtId="0" fontId="15" fillId="0" borderId="8" xfId="0" applyFont="1" applyBorder="1" applyAlignment="1">
      <alignment horizontal="left" vertical="center" wrapText="1"/>
    </xf>
    <xf numFmtId="0" fontId="15" fillId="0" borderId="8" xfId="0" applyFont="1" applyBorder="1" applyAlignment="1">
      <alignment horizontal="left" vertical="center"/>
    </xf>
    <xf numFmtId="0" fontId="17" fillId="0" borderId="19" xfId="0" applyFont="1" applyBorder="1" applyAlignment="1">
      <alignment wrapText="1"/>
    </xf>
    <xf numFmtId="0" fontId="17" fillId="0" borderId="20" xfId="0" applyFont="1" applyBorder="1" applyAlignment="1">
      <alignment wrapText="1"/>
    </xf>
    <xf numFmtId="0" fontId="17" fillId="0" borderId="21" xfId="0" applyFont="1" applyBorder="1" applyAlignment="1">
      <alignment wrapText="1"/>
    </xf>
    <xf numFmtId="0" fontId="17" fillId="0" borderId="19" xfId="0" applyFont="1" applyBorder="1" applyAlignment="1">
      <alignment horizontal="left" vertical="top" wrapText="1"/>
    </xf>
    <xf numFmtId="0" fontId="17" fillId="0" borderId="20" xfId="0" applyFont="1" applyBorder="1" applyAlignment="1">
      <alignment horizontal="left" vertical="top" wrapText="1"/>
    </xf>
    <xf numFmtId="0" fontId="17" fillId="0" borderId="21" xfId="0" applyFont="1" applyBorder="1" applyAlignment="1">
      <alignment horizontal="left" vertical="top" wrapText="1"/>
    </xf>
    <xf numFmtId="0" fontId="11" fillId="0" borderId="8" xfId="0" applyFont="1" applyBorder="1" applyAlignment="1">
      <alignment horizontal="left" vertical="center" wrapText="1"/>
    </xf>
    <xf numFmtId="0" fontId="4" fillId="2" borderId="0" xfId="0" applyFont="1" applyFill="1" applyAlignment="1">
      <alignment horizontal="center" vertical="center"/>
    </xf>
    <xf numFmtId="9" fontId="4" fillId="2" borderId="0" xfId="0" applyNumberFormat="1" applyFont="1" applyFill="1" applyAlignment="1">
      <alignment horizontal="center" vertical="center"/>
    </xf>
    <xf numFmtId="0" fontId="5" fillId="3" borderId="4" xfId="0" applyFont="1" applyFill="1" applyBorder="1" applyAlignment="1">
      <alignment horizontal="center" vertical="center"/>
    </xf>
    <xf numFmtId="0" fontId="17"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28" xfId="0" applyFont="1" applyBorder="1" applyAlignment="1">
      <alignment horizontal="left" vertical="top" wrapText="1"/>
    </xf>
    <xf numFmtId="0" fontId="2" fillId="0" borderId="13" xfId="0" applyFont="1" applyBorder="1" applyAlignment="1">
      <alignment horizontal="center" vertical="center"/>
    </xf>
    <xf numFmtId="0" fontId="1" fillId="0" borderId="12" xfId="0" applyFont="1" applyBorder="1" applyAlignment="1">
      <alignment horizontal="left" vertical="top"/>
    </xf>
    <xf numFmtId="0" fontId="1" fillId="0" borderId="12" xfId="0" applyFont="1" applyBorder="1" applyAlignment="1">
      <alignment horizontal="left" vertical="top" wrapText="1"/>
    </xf>
    <xf numFmtId="0" fontId="4" fillId="2" borderId="0" xfId="0" applyFont="1" applyFill="1" applyAlignment="1">
      <alignment horizontal="right" vertical="center"/>
    </xf>
    <xf numFmtId="0" fontId="15" fillId="6" borderId="12" xfId="0" applyFont="1" applyFill="1" applyBorder="1" applyAlignment="1">
      <alignment horizontal="left" vertical="top" wrapText="1"/>
    </xf>
    <xf numFmtId="0" fontId="14" fillId="6" borderId="12" xfId="0" applyFont="1" applyFill="1" applyBorder="1" applyAlignment="1">
      <alignment horizontal="left" vertical="top"/>
    </xf>
    <xf numFmtId="0" fontId="1" fillId="6" borderId="12" xfId="0" applyFont="1" applyFill="1" applyBorder="1" applyAlignment="1">
      <alignment horizontal="left" vertical="top" wrapText="1"/>
    </xf>
    <xf numFmtId="0" fontId="1" fillId="6" borderId="12" xfId="0" applyFont="1" applyFill="1" applyBorder="1" applyAlignment="1">
      <alignment horizontal="left" vertical="top"/>
    </xf>
    <xf numFmtId="0" fontId="15" fillId="6" borderId="12" xfId="0" applyFont="1" applyFill="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7" fillId="0" borderId="26" xfId="0" applyFont="1" applyBorder="1" applyAlignment="1">
      <alignment vertical="top" wrapText="1"/>
    </xf>
    <xf numFmtId="0" fontId="17" fillId="0" borderId="27" xfId="0" applyFont="1" applyBorder="1" applyAlignment="1">
      <alignment vertical="top" wrapText="1"/>
    </xf>
    <xf numFmtId="0" fontId="17" fillId="0" borderId="28" xfId="0" applyFont="1" applyBorder="1" applyAlignment="1">
      <alignmen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1" fillId="0" borderId="0" xfId="0" applyFont="1" applyAlignment="1">
      <alignment horizontal="left" vertical="center"/>
    </xf>
    <xf numFmtId="0" fontId="2" fillId="4" borderId="0" xfId="0" applyFont="1" applyFill="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0" xfId="0" applyFont="1" applyAlignment="1">
      <alignment horizontal="left" vertical="center"/>
    </xf>
    <xf numFmtId="0" fontId="17" fillId="0" borderId="5" xfId="0" applyFont="1" applyBorder="1" applyAlignment="1">
      <alignment wrapText="1"/>
    </xf>
    <xf numFmtId="0" fontId="17" fillId="0" borderId="2" xfId="0" applyFont="1" applyBorder="1" applyAlignment="1">
      <alignment wrapText="1"/>
    </xf>
    <xf numFmtId="0" fontId="17" fillId="0" borderId="6" xfId="0" applyFont="1" applyBorder="1" applyAlignment="1">
      <alignment wrapText="1"/>
    </xf>
    <xf numFmtId="0" fontId="17" fillId="0" borderId="2" xfId="0" applyFont="1" applyBorder="1" applyAlignment="1">
      <alignment horizontal="left" wrapText="1"/>
    </xf>
    <xf numFmtId="0" fontId="17" fillId="0" borderId="6" xfId="0" applyFont="1" applyBorder="1" applyAlignment="1">
      <alignment horizontal="left" wrapText="1"/>
    </xf>
    <xf numFmtId="0" fontId="18" fillId="0" borderId="2" xfId="0" applyFont="1" applyBorder="1"/>
    <xf numFmtId="0" fontId="18" fillId="0" borderId="6" xfId="0" applyFont="1" applyBorder="1"/>
    <xf numFmtId="0" fontId="20" fillId="0" borderId="1" xfId="0" applyFont="1" applyBorder="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left" vertical="center"/>
    </xf>
    <xf numFmtId="0" fontId="1" fillId="0" borderId="6" xfId="0" applyFont="1" applyBorder="1" applyAlignment="1">
      <alignment horizontal="left" vertical="center"/>
    </xf>
    <xf numFmtId="0" fontId="1" fillId="0" borderId="1" xfId="0" applyFont="1" applyBorder="1" applyAlignment="1">
      <alignment horizontal="lef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1" fillId="0" borderId="8" xfId="0" applyFont="1" applyFill="1" applyBorder="1" applyAlignment="1">
      <alignment horizontal="left" vertical="center" wrapText="1"/>
    </xf>
    <xf numFmtId="0" fontId="1" fillId="0" borderId="8" xfId="0" applyFont="1" applyFill="1" applyBorder="1" applyAlignment="1">
      <alignment horizontal="left" vertical="center"/>
    </xf>
  </cellXfs>
  <cellStyles count="2">
    <cellStyle name="Normal" xfId="0" builtinId="0"/>
    <cellStyle name="Porcentaje" xfId="1" builtinId="5"/>
  </cellStyles>
  <dxfs count="0"/>
  <tableStyles count="0" defaultTableStyle="TableStyleMedium2" defaultPivotStyle="PivotStyleLight16"/>
  <colors>
    <mruColors>
      <color rgb="FF003876"/>
      <color rgb="FF606060"/>
      <color rgb="FFC2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Gisselle Lisselotte Beras Vasquez" id="{44C8524C-716B-4AF0-9BC3-DC2083B3CB69}" userId="S::gberas@digepres.gob.do::6383c229-a533-4e80-87a1-026e10c84d2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 dT="2022-10-27T14:44:21.80" personId="{44C8524C-716B-4AF0-9BC3-DC2083B3CB69}" id="{0350DF66-2EAA-4FCF-BB3F-B2EBC4D646D2}">
    <text>Esto sería el presupuesto histórico o del año donde se hace la evaluación?</text>
  </threadedComment>
  <threadedComment ref="D9" dT="2022-11-03T13:12:07.96" personId="{44C8524C-716B-4AF0-9BC3-DC2083B3CB69}" id="{2FC0AA91-74D9-4BF2-9C7E-EA8654FAB6B4}" parentId="{0350DF66-2EAA-4FCF-BB3F-B2EBC4D646D2}">
    <text>Para programas vigentes que sea el último año y para nuevos que sea presupuesto solicitado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22A24-BB24-4344-8A45-0D50078B4053}">
  <dimension ref="A1:F67"/>
  <sheetViews>
    <sheetView showGridLines="0" zoomScale="85" zoomScaleNormal="85" workbookViewId="0">
      <selection activeCell="D9" sqref="D9"/>
    </sheetView>
  </sheetViews>
  <sheetFormatPr baseColWidth="10" defaultColWidth="0" defaultRowHeight="18" customHeight="1" zeroHeight="1" x14ac:dyDescent="0.25"/>
  <cols>
    <col min="1" max="1" width="3.28515625" style="1" customWidth="1"/>
    <col min="2" max="2" width="26.7109375" style="1" bestFit="1" customWidth="1"/>
    <col min="3" max="3" width="33.28515625" style="1" customWidth="1"/>
    <col min="4" max="4" width="35.42578125" style="1" bestFit="1" customWidth="1"/>
    <col min="5" max="5" width="33.28515625" style="1" customWidth="1"/>
    <col min="6" max="6" width="3.28515625" style="1" customWidth="1"/>
    <col min="7" max="48" width="11.5703125" style="1" hidden="1" customWidth="1"/>
    <col min="49" max="16384" width="11.5703125" style="1" hidden="1"/>
  </cols>
  <sheetData>
    <row r="1" spans="2:5" ht="4.9000000000000004" customHeight="1" x14ac:dyDescent="0.25"/>
    <row r="2" spans="2:5" ht="33" customHeight="1" x14ac:dyDescent="0.25">
      <c r="B2" s="60" t="s">
        <v>0</v>
      </c>
      <c r="C2" s="60"/>
      <c r="D2" s="60"/>
      <c r="E2" s="60"/>
    </row>
    <row r="3" spans="2:5" ht="4.9000000000000004" customHeight="1" x14ac:dyDescent="0.25"/>
    <row r="4" spans="2:5" ht="24" customHeight="1" x14ac:dyDescent="0.25">
      <c r="B4" s="61" t="s">
        <v>1</v>
      </c>
      <c r="C4" s="61"/>
      <c r="D4" s="61"/>
      <c r="E4" s="61"/>
    </row>
    <row r="5" spans="2:5" ht="4.9000000000000004" customHeight="1" x14ac:dyDescent="0.25"/>
    <row r="6" spans="2:5" ht="18" customHeight="1" x14ac:dyDescent="0.25">
      <c r="B6" s="2" t="s">
        <v>2</v>
      </c>
      <c r="C6" s="50" t="s">
        <v>3</v>
      </c>
      <c r="D6" s="51"/>
      <c r="E6" s="52"/>
    </row>
    <row r="7" spans="2:5" ht="18" customHeight="1" x14ac:dyDescent="0.25">
      <c r="B7" s="2" t="s">
        <v>4</v>
      </c>
      <c r="C7" s="50" t="s">
        <v>5</v>
      </c>
      <c r="D7" s="51"/>
      <c r="E7" s="52"/>
    </row>
    <row r="8" spans="2:5" ht="79.5" customHeight="1" x14ac:dyDescent="0.25">
      <c r="B8" s="12" t="s">
        <v>6</v>
      </c>
      <c r="C8" s="20" t="s">
        <v>7</v>
      </c>
      <c r="D8" s="2" t="s">
        <v>8</v>
      </c>
      <c r="E8" s="21" t="s">
        <v>9</v>
      </c>
    </row>
    <row r="9" spans="2:5" ht="18" customHeight="1" x14ac:dyDescent="0.25">
      <c r="B9" s="2" t="s">
        <v>10</v>
      </c>
      <c r="C9" s="18">
        <v>2020</v>
      </c>
      <c r="D9" s="2" t="s">
        <v>11</v>
      </c>
      <c r="E9" s="19" t="s">
        <v>12</v>
      </c>
    </row>
    <row r="10" spans="2:5" ht="39.6" customHeight="1" x14ac:dyDescent="0.25">
      <c r="B10" s="53" t="s">
        <v>13</v>
      </c>
      <c r="C10" s="54"/>
      <c r="D10" s="54"/>
      <c r="E10" s="55"/>
    </row>
    <row r="11" spans="2:5" ht="76.150000000000006" customHeight="1" x14ac:dyDescent="0.25">
      <c r="B11" s="62" t="s">
        <v>5</v>
      </c>
      <c r="C11" s="63"/>
      <c r="D11" s="63"/>
      <c r="E11" s="64"/>
    </row>
    <row r="12" spans="2:5" ht="18" customHeight="1" x14ac:dyDescent="0.25">
      <c r="B12" s="53" t="s">
        <v>14</v>
      </c>
      <c r="C12" s="54"/>
      <c r="D12" s="54"/>
      <c r="E12" s="55"/>
    </row>
    <row r="13" spans="2:5" ht="247.15" customHeight="1" x14ac:dyDescent="0.25">
      <c r="B13" s="46" t="s">
        <v>15</v>
      </c>
      <c r="C13" s="47"/>
      <c r="D13" s="47"/>
      <c r="E13" s="48"/>
    </row>
    <row r="14" spans="2:5" ht="4.9000000000000004" customHeight="1" x14ac:dyDescent="0.25"/>
    <row r="15" spans="2:5" ht="24" customHeight="1" x14ac:dyDescent="0.25">
      <c r="B15" s="61" t="s">
        <v>16</v>
      </c>
      <c r="C15" s="61"/>
      <c r="D15" s="61"/>
      <c r="E15" s="61"/>
    </row>
    <row r="16" spans="2:5" ht="4.9000000000000004" customHeight="1" x14ac:dyDescent="0.25"/>
    <row r="17" spans="2:5" ht="18" customHeight="1" x14ac:dyDescent="0.25">
      <c r="B17" s="49" t="s">
        <v>17</v>
      </c>
      <c r="C17" s="49"/>
      <c r="D17" s="49"/>
      <c r="E17" s="49"/>
    </row>
    <row r="18" spans="2:5" ht="105.75" customHeight="1" x14ac:dyDescent="0.25">
      <c r="B18" s="57" t="s">
        <v>18</v>
      </c>
      <c r="C18" s="57"/>
      <c r="D18" s="57"/>
      <c r="E18" s="57"/>
    </row>
    <row r="19" spans="2:5" ht="18" customHeight="1" x14ac:dyDescent="0.25">
      <c r="B19" s="49" t="s">
        <v>19</v>
      </c>
      <c r="C19" s="49"/>
      <c r="D19" s="49"/>
      <c r="E19" s="49"/>
    </row>
    <row r="20" spans="2:5" ht="172.5" customHeight="1" x14ac:dyDescent="0.25">
      <c r="B20" s="57" t="s">
        <v>20</v>
      </c>
      <c r="C20" s="58"/>
      <c r="D20" s="58"/>
      <c r="E20" s="58"/>
    </row>
    <row r="21" spans="2:5" ht="18" customHeight="1" x14ac:dyDescent="0.25">
      <c r="B21" s="49" t="s">
        <v>21</v>
      </c>
      <c r="C21" s="49"/>
      <c r="D21" s="49"/>
      <c r="E21" s="49"/>
    </row>
    <row r="22" spans="2:5" ht="209.25" customHeight="1" x14ac:dyDescent="0.25">
      <c r="B22" s="57" t="s">
        <v>22</v>
      </c>
      <c r="C22" s="58"/>
      <c r="D22" s="58"/>
      <c r="E22" s="58"/>
    </row>
    <row r="23" spans="2:5" ht="18" customHeight="1" x14ac:dyDescent="0.25">
      <c r="B23" s="49" t="s">
        <v>23</v>
      </c>
      <c r="C23" s="49"/>
      <c r="D23" s="49"/>
      <c r="E23" s="49"/>
    </row>
    <row r="24" spans="2:5" ht="66.75" customHeight="1" x14ac:dyDescent="0.25">
      <c r="B24" s="57" t="s">
        <v>24</v>
      </c>
      <c r="C24" s="57"/>
      <c r="D24" s="57"/>
      <c r="E24" s="57"/>
    </row>
    <row r="25" spans="2:5" ht="18" customHeight="1" x14ac:dyDescent="0.25">
      <c r="B25" s="49" t="s">
        <v>25</v>
      </c>
      <c r="C25" s="49"/>
      <c r="D25" s="49"/>
      <c r="E25" s="49"/>
    </row>
    <row r="26" spans="2:5" ht="285.60000000000002" customHeight="1" x14ac:dyDescent="0.25">
      <c r="B26" s="59" t="s">
        <v>26</v>
      </c>
      <c r="C26" s="59"/>
      <c r="D26" s="59"/>
      <c r="E26" s="59"/>
    </row>
    <row r="27" spans="2:5" ht="33" customHeight="1" x14ac:dyDescent="0.25">
      <c r="B27" s="56" t="s">
        <v>27</v>
      </c>
      <c r="C27" s="56"/>
      <c r="D27" s="56"/>
      <c r="E27" s="56"/>
    </row>
    <row r="28" spans="2:5" ht="113.25" customHeight="1" x14ac:dyDescent="0.25">
      <c r="B28" s="57" t="s">
        <v>28</v>
      </c>
      <c r="C28" s="58"/>
      <c r="D28" s="58"/>
      <c r="E28" s="58"/>
    </row>
    <row r="29" spans="2:5" ht="18" customHeight="1" x14ac:dyDescent="0.25">
      <c r="B29" s="49" t="s">
        <v>29</v>
      </c>
      <c r="C29" s="49"/>
      <c r="D29" s="49"/>
      <c r="E29" s="49"/>
    </row>
    <row r="30" spans="2:5" ht="133.5" customHeight="1" x14ac:dyDescent="0.25">
      <c r="B30" s="57" t="s">
        <v>30</v>
      </c>
      <c r="C30" s="57"/>
      <c r="D30" s="57"/>
      <c r="E30" s="57"/>
    </row>
    <row r="31" spans="2:5" ht="4.9000000000000004" customHeight="1" x14ac:dyDescent="0.25"/>
    <row r="32" spans="2:5" ht="24" customHeight="1" x14ac:dyDescent="0.25">
      <c r="B32" s="61" t="s">
        <v>31</v>
      </c>
      <c r="C32" s="61"/>
      <c r="D32" s="61"/>
      <c r="E32" s="61"/>
    </row>
    <row r="33" spans="2:5" ht="4.9000000000000004" customHeight="1" x14ac:dyDescent="0.25"/>
    <row r="34" spans="2:5" ht="18" customHeight="1" x14ac:dyDescent="0.25">
      <c r="B34" s="49" t="s">
        <v>32</v>
      </c>
      <c r="C34" s="49"/>
      <c r="D34" s="49"/>
      <c r="E34" s="49"/>
    </row>
    <row r="35" spans="2:5" ht="163.9" customHeight="1" x14ac:dyDescent="0.25">
      <c r="B35" s="71" t="s">
        <v>33</v>
      </c>
      <c r="C35" s="72"/>
      <c r="D35" s="72"/>
      <c r="E35" s="73"/>
    </row>
    <row r="36" spans="2:5" ht="18" customHeight="1" x14ac:dyDescent="0.25">
      <c r="B36" s="68" t="s">
        <v>34</v>
      </c>
      <c r="C36" s="69"/>
      <c r="D36" s="69"/>
      <c r="E36" s="70"/>
    </row>
    <row r="37" spans="2:5" ht="409.15" customHeight="1" x14ac:dyDescent="0.25">
      <c r="B37" s="71" t="s">
        <v>35</v>
      </c>
      <c r="C37" s="72"/>
      <c r="D37" s="72"/>
      <c r="E37" s="73"/>
    </row>
    <row r="38" spans="2:5" ht="6.75" customHeight="1" x14ac:dyDescent="0.25">
      <c r="B38" s="79"/>
      <c r="C38" s="79"/>
      <c r="D38" s="79"/>
      <c r="E38" s="79"/>
    </row>
    <row r="39" spans="2:5" ht="4.9000000000000004" customHeight="1" x14ac:dyDescent="0.25"/>
    <row r="40" spans="2:5" ht="24" customHeight="1" x14ac:dyDescent="0.25">
      <c r="B40" s="61" t="s">
        <v>36</v>
      </c>
      <c r="C40" s="61"/>
      <c r="D40" s="61"/>
      <c r="E40" s="61"/>
    </row>
    <row r="41" spans="2:5" ht="4.9000000000000004" customHeight="1" x14ac:dyDescent="0.25"/>
    <row r="42" spans="2:5" ht="36" customHeight="1" x14ac:dyDescent="0.25">
      <c r="B42" s="56" t="s">
        <v>37</v>
      </c>
      <c r="C42" s="56"/>
      <c r="D42" s="56"/>
      <c r="E42" s="56"/>
    </row>
    <row r="43" spans="2:5" ht="40.15" customHeight="1" x14ac:dyDescent="0.25">
      <c r="B43" s="65" t="s">
        <v>38</v>
      </c>
      <c r="C43" s="74"/>
      <c r="D43" s="74"/>
      <c r="E43" s="75"/>
    </row>
    <row r="44" spans="2:5" ht="18" customHeight="1" x14ac:dyDescent="0.25">
      <c r="B44" s="49" t="s">
        <v>39</v>
      </c>
      <c r="C44" s="49"/>
      <c r="D44" s="49"/>
      <c r="E44" s="49"/>
    </row>
    <row r="45" spans="2:5" ht="95.25" customHeight="1" x14ac:dyDescent="0.25">
      <c r="B45" s="76" t="s">
        <v>40</v>
      </c>
      <c r="C45" s="77"/>
      <c r="D45" s="77"/>
      <c r="E45" s="78"/>
    </row>
    <row r="46" spans="2:5" ht="36" customHeight="1" x14ac:dyDescent="0.25">
      <c r="B46" s="56" t="s">
        <v>41</v>
      </c>
      <c r="C46" s="56"/>
      <c r="D46" s="56"/>
      <c r="E46" s="56"/>
    </row>
    <row r="47" spans="2:5" ht="112.5" customHeight="1" x14ac:dyDescent="0.25">
      <c r="B47" s="76" t="s">
        <v>42</v>
      </c>
      <c r="C47" s="77"/>
      <c r="D47" s="77"/>
      <c r="E47" s="78"/>
    </row>
    <row r="48" spans="2:5" ht="36" customHeight="1" x14ac:dyDescent="0.25">
      <c r="B48" s="56" t="s">
        <v>43</v>
      </c>
      <c r="C48" s="56"/>
      <c r="D48" s="56"/>
      <c r="E48" s="56"/>
    </row>
    <row r="49" spans="2:5" ht="119.25" customHeight="1" x14ac:dyDescent="0.25">
      <c r="B49" s="76" t="s">
        <v>44</v>
      </c>
      <c r="C49" s="77"/>
      <c r="D49" s="77"/>
      <c r="E49" s="78"/>
    </row>
    <row r="50" spans="2:5" ht="18" customHeight="1" x14ac:dyDescent="0.25">
      <c r="B50" s="49" t="s">
        <v>45</v>
      </c>
      <c r="C50" s="49"/>
      <c r="D50" s="49"/>
      <c r="E50" s="49"/>
    </row>
    <row r="51" spans="2:5" ht="154.5" customHeight="1" x14ac:dyDescent="0.25">
      <c r="B51" s="65" t="s">
        <v>46</v>
      </c>
      <c r="C51" s="66"/>
      <c r="D51" s="66"/>
      <c r="E51" s="67"/>
    </row>
    <row r="52" spans="2:5" ht="18" customHeight="1" x14ac:dyDescent="0.25">
      <c r="B52" s="68" t="s">
        <v>47</v>
      </c>
      <c r="C52" s="69"/>
      <c r="D52" s="69"/>
      <c r="E52" s="70"/>
    </row>
    <row r="53" spans="2:5" ht="158.25" customHeight="1" x14ac:dyDescent="0.25">
      <c r="B53" s="65" t="s">
        <v>48</v>
      </c>
      <c r="C53" s="66"/>
      <c r="D53" s="66"/>
      <c r="E53" s="67"/>
    </row>
    <row r="54" spans="2:5" ht="18" customHeight="1" x14ac:dyDescent="0.25">
      <c r="B54" s="68" t="s">
        <v>49</v>
      </c>
      <c r="C54" s="69"/>
      <c r="D54" s="69"/>
      <c r="E54" s="70"/>
    </row>
    <row r="55" spans="2:5" ht="108.75" customHeight="1" x14ac:dyDescent="0.25">
      <c r="B55" s="65" t="s">
        <v>50</v>
      </c>
      <c r="C55" s="66"/>
      <c r="D55" s="66"/>
      <c r="E55" s="67"/>
    </row>
    <row r="56" spans="2:5" ht="18" customHeight="1" x14ac:dyDescent="0.25">
      <c r="B56" s="68" t="s">
        <v>51</v>
      </c>
      <c r="C56" s="69"/>
      <c r="D56" s="69"/>
      <c r="E56" s="70"/>
    </row>
    <row r="57" spans="2:5" ht="335.25" customHeight="1" x14ac:dyDescent="0.25">
      <c r="B57" s="57" t="s">
        <v>52</v>
      </c>
      <c r="C57" s="58"/>
      <c r="D57" s="58"/>
      <c r="E57" s="58"/>
    </row>
    <row r="58" spans="2:5" ht="368.45" customHeight="1" x14ac:dyDescent="0.25">
      <c r="B58" s="46" t="s">
        <v>53</v>
      </c>
      <c r="C58" s="47"/>
      <c r="D58" s="47"/>
      <c r="E58" s="48"/>
    </row>
    <row r="59" spans="2:5" ht="18" customHeight="1" x14ac:dyDescent="0.25">
      <c r="B59" s="49" t="s">
        <v>54</v>
      </c>
      <c r="C59" s="49"/>
      <c r="D59" s="49"/>
      <c r="E59" s="49"/>
    </row>
    <row r="60" spans="2:5" ht="195.6" customHeight="1" x14ac:dyDescent="0.25">
      <c r="B60" s="71" t="s">
        <v>55</v>
      </c>
      <c r="C60" s="72"/>
      <c r="D60" s="72"/>
      <c r="E60" s="73"/>
    </row>
    <row r="61" spans="2:5" ht="18" customHeight="1" x14ac:dyDescent="0.25">
      <c r="B61" s="49" t="s">
        <v>56</v>
      </c>
      <c r="C61" s="49"/>
      <c r="D61" s="49"/>
      <c r="E61" s="49"/>
    </row>
    <row r="62" spans="2:5" ht="409.6" customHeight="1" x14ac:dyDescent="0.25">
      <c r="B62" s="59" t="s">
        <v>57</v>
      </c>
      <c r="C62" s="80"/>
      <c r="D62" s="80"/>
      <c r="E62" s="80"/>
    </row>
    <row r="63" spans="2:5" ht="18" customHeight="1" x14ac:dyDescent="0.25">
      <c r="B63" s="49" t="s">
        <v>58</v>
      </c>
      <c r="C63" s="49"/>
      <c r="D63" s="49"/>
      <c r="E63" s="49"/>
    </row>
    <row r="64" spans="2:5" ht="367.5" customHeight="1" x14ac:dyDescent="0.25">
      <c r="B64" s="59" t="s">
        <v>59</v>
      </c>
      <c r="C64" s="80"/>
      <c r="D64" s="80"/>
      <c r="E64" s="80"/>
    </row>
    <row r="65" ht="18" customHeight="1" x14ac:dyDescent="0.25"/>
    <row r="66" ht="18" customHeight="1" x14ac:dyDescent="0.25"/>
    <row r="67" ht="18" customHeight="1" x14ac:dyDescent="0.25"/>
  </sheetData>
  <mergeCells count="53">
    <mergeCell ref="B64:E64"/>
    <mergeCell ref="B44:E44"/>
    <mergeCell ref="B45:E45"/>
    <mergeCell ref="B46:E46"/>
    <mergeCell ref="B47:E47"/>
    <mergeCell ref="B48:E48"/>
    <mergeCell ref="B57:E57"/>
    <mergeCell ref="B59:E59"/>
    <mergeCell ref="B60:E60"/>
    <mergeCell ref="B61:E61"/>
    <mergeCell ref="B62:E62"/>
    <mergeCell ref="B63:E63"/>
    <mergeCell ref="B51:E51"/>
    <mergeCell ref="B52:E52"/>
    <mergeCell ref="B53:E53"/>
    <mergeCell ref="B54:E54"/>
    <mergeCell ref="B23:E23"/>
    <mergeCell ref="B25:E25"/>
    <mergeCell ref="B55:E55"/>
    <mergeCell ref="B56:E56"/>
    <mergeCell ref="B50:E50"/>
    <mergeCell ref="B30:E30"/>
    <mergeCell ref="B32:E32"/>
    <mergeCell ref="B34:E34"/>
    <mergeCell ref="B35:E35"/>
    <mergeCell ref="B36:E36"/>
    <mergeCell ref="B37:E37"/>
    <mergeCell ref="B40:E40"/>
    <mergeCell ref="B42:E42"/>
    <mergeCell ref="B43:E43"/>
    <mergeCell ref="B49:E49"/>
    <mergeCell ref="B38:E38"/>
    <mergeCell ref="B2:E2"/>
    <mergeCell ref="B4:E4"/>
    <mergeCell ref="B10:E10"/>
    <mergeCell ref="B11:E11"/>
    <mergeCell ref="B15:E15"/>
    <mergeCell ref="B58:E58"/>
    <mergeCell ref="B17:E17"/>
    <mergeCell ref="C6:E6"/>
    <mergeCell ref="C7:E7"/>
    <mergeCell ref="B19:E19"/>
    <mergeCell ref="B21:E21"/>
    <mergeCell ref="B12:E12"/>
    <mergeCell ref="B13:E13"/>
    <mergeCell ref="B27:E27"/>
    <mergeCell ref="B29:E29"/>
    <mergeCell ref="B18:E18"/>
    <mergeCell ref="B20:E20"/>
    <mergeCell ref="B22:E22"/>
    <mergeCell ref="B24:E24"/>
    <mergeCell ref="B26:E26"/>
    <mergeCell ref="B28:E2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5B2A-8347-4547-97F4-C47ED6E1FB73}">
  <dimension ref="A1:K102"/>
  <sheetViews>
    <sheetView showGridLines="0" tabSelected="1" zoomScale="85" zoomScaleNormal="85" workbookViewId="0">
      <selection activeCell="B7" sqref="B7:E7"/>
    </sheetView>
  </sheetViews>
  <sheetFormatPr baseColWidth="10" defaultColWidth="0" defaultRowHeight="18" customHeight="1" zeroHeight="1" x14ac:dyDescent="0.25"/>
  <cols>
    <col min="1" max="1" width="3.28515625" style="1" customWidth="1"/>
    <col min="2" max="2" width="26.7109375" style="1" bestFit="1" customWidth="1"/>
    <col min="3" max="3" width="33.28515625" style="1" customWidth="1"/>
    <col min="4" max="4" width="35.42578125" style="1" bestFit="1" customWidth="1"/>
    <col min="5" max="5" width="33.28515625" style="1" customWidth="1"/>
    <col min="6" max="6" width="3.28515625" style="1" customWidth="1"/>
    <col min="7" max="7" width="14" style="1" bestFit="1" customWidth="1"/>
    <col min="8" max="8" width="12.7109375" style="1" bestFit="1" customWidth="1"/>
    <col min="9" max="9" width="3.28515625" style="1" customWidth="1"/>
    <col min="10" max="10" width="123.140625" style="1" customWidth="1"/>
    <col min="11" max="11" width="3.28515625" style="1" customWidth="1"/>
    <col min="12" max="16384" width="11.5703125" style="1" hidden="1"/>
  </cols>
  <sheetData>
    <row r="1" spans="2:10" ht="4.9000000000000004" customHeight="1" x14ac:dyDescent="0.25"/>
    <row r="2" spans="2:10" ht="33" customHeight="1" x14ac:dyDescent="0.25">
      <c r="B2" s="60" t="s">
        <v>60</v>
      </c>
      <c r="C2" s="60"/>
      <c r="D2" s="60"/>
      <c r="E2" s="60"/>
    </row>
    <row r="3" spans="2:10" ht="4.9000000000000004" customHeight="1" x14ac:dyDescent="0.25"/>
    <row r="4" spans="2:10" ht="24" customHeight="1" x14ac:dyDescent="0.25">
      <c r="B4" s="61" t="s">
        <v>61</v>
      </c>
      <c r="C4" s="61"/>
      <c r="D4" s="61"/>
      <c r="E4" s="61"/>
      <c r="G4" s="3">
        <f>IFERROR(IF(COUNTIFS($G$6:$G$15,"N/A")=COUNTA($B$6:$E$15),"N/A",SUM($G$6:$G$15)/(COUNTIFS($G$6:$G$15,"&lt;&gt;N/A",$G$6:$G$15,"&lt;&gt;"&amp;"")*4)),"No evaluado")</f>
        <v>0.95</v>
      </c>
      <c r="H4" s="3" t="str">
        <f>IF($G4="No evaluado","",IF($G4="N/A","",IF($G4&gt;=0.8,"Muy bueno",IF($G4&gt;=0.6,"Bueno",IF($G4&gt;=0.4,"Regular",IF($G4&gt;=0,"Malo",))))))</f>
        <v>Muy bueno</v>
      </c>
      <c r="J4" s="3"/>
    </row>
    <row r="5" spans="2:10" ht="4.9000000000000004" customHeight="1" x14ac:dyDescent="0.25"/>
    <row r="6" spans="2:10" ht="18" customHeight="1" x14ac:dyDescent="0.25">
      <c r="B6" s="49" t="s">
        <v>62</v>
      </c>
      <c r="C6" s="49"/>
      <c r="D6" s="49"/>
      <c r="E6" s="49"/>
    </row>
    <row r="7" spans="2:10" ht="250.5" customHeight="1" x14ac:dyDescent="0.25">
      <c r="B7" s="57" t="s">
        <v>63</v>
      </c>
      <c r="C7" s="58"/>
      <c r="D7" s="58"/>
      <c r="E7" s="58"/>
      <c r="G7" s="81">
        <v>4</v>
      </c>
      <c r="H7" s="82"/>
      <c r="J7" s="17" t="s">
        <v>64</v>
      </c>
    </row>
    <row r="8" spans="2:10" ht="18" customHeight="1" x14ac:dyDescent="0.25">
      <c r="B8" s="49" t="s">
        <v>65</v>
      </c>
      <c r="C8" s="49"/>
      <c r="D8" s="49"/>
      <c r="E8" s="49"/>
    </row>
    <row r="9" spans="2:10" ht="217.15" customHeight="1" x14ac:dyDescent="0.25">
      <c r="B9" s="57" t="s">
        <v>66</v>
      </c>
      <c r="C9" s="58"/>
      <c r="D9" s="58"/>
      <c r="E9" s="58"/>
      <c r="G9" s="81">
        <v>4</v>
      </c>
      <c r="H9" s="82"/>
      <c r="J9" s="17" t="s">
        <v>67</v>
      </c>
    </row>
    <row r="10" spans="2:10" ht="18" customHeight="1" x14ac:dyDescent="0.25">
      <c r="B10" s="49" t="s">
        <v>68</v>
      </c>
      <c r="C10" s="49"/>
      <c r="D10" s="49"/>
      <c r="E10" s="49"/>
    </row>
    <row r="11" spans="2:10" ht="375.6" customHeight="1" x14ac:dyDescent="0.25">
      <c r="B11" s="57" t="s">
        <v>69</v>
      </c>
      <c r="C11" s="58"/>
      <c r="D11" s="58"/>
      <c r="E11" s="58"/>
      <c r="G11" s="81">
        <v>4</v>
      </c>
      <c r="H11" s="82"/>
      <c r="J11" s="17" t="s">
        <v>70</v>
      </c>
    </row>
    <row r="12" spans="2:10" ht="36" customHeight="1" x14ac:dyDescent="0.25">
      <c r="B12" s="56" t="s">
        <v>71</v>
      </c>
      <c r="C12" s="56"/>
      <c r="D12" s="56"/>
      <c r="E12" s="56"/>
    </row>
    <row r="13" spans="2:10" ht="340.15" customHeight="1" x14ac:dyDescent="0.25">
      <c r="B13" s="57" t="s">
        <v>72</v>
      </c>
      <c r="C13" s="58"/>
      <c r="D13" s="58"/>
      <c r="E13" s="58"/>
      <c r="G13" s="81">
        <v>3</v>
      </c>
      <c r="H13" s="82"/>
      <c r="J13" s="17" t="s">
        <v>73</v>
      </c>
    </row>
    <row r="14" spans="2:10" ht="18" customHeight="1" x14ac:dyDescent="0.25">
      <c r="B14" s="49" t="s">
        <v>74</v>
      </c>
      <c r="C14" s="49"/>
      <c r="D14" s="49"/>
      <c r="E14" s="49"/>
    </row>
    <row r="15" spans="2:10" ht="409.6" customHeight="1" x14ac:dyDescent="0.25">
      <c r="B15" s="59" t="s">
        <v>75</v>
      </c>
      <c r="C15" s="80"/>
      <c r="D15" s="80"/>
      <c r="E15" s="80"/>
      <c r="G15" s="81">
        <v>4</v>
      </c>
      <c r="H15" s="82"/>
      <c r="J15" s="17" t="s">
        <v>76</v>
      </c>
    </row>
    <row r="16" spans="2:10" ht="4.9000000000000004" customHeight="1" x14ac:dyDescent="0.25"/>
    <row r="17" spans="2:10" ht="24" customHeight="1" x14ac:dyDescent="0.25">
      <c r="B17" s="61" t="s">
        <v>77</v>
      </c>
      <c r="C17" s="61"/>
      <c r="D17" s="61"/>
      <c r="E17" s="61"/>
      <c r="G17" s="3">
        <f>IFERROR(IF(COUNTIFS($G$21:$G$39,"N/A")=COUNTA($B$21:$E$32,$B$36:$E$39),"N/A",SUM($G$21:$G$39)/(COUNTIFS($G$21:$G$39,"&lt;&gt;N/A",$G$21:$G$39,"&lt;&gt;"&amp;"")*4)),"No evaluado")</f>
        <v>1</v>
      </c>
      <c r="H17" s="3" t="str">
        <f>IF($G17="No evaluado","",IF($G17="N/A","",IF($G17&gt;=0.8,"Muy bueno",IF($G17&gt;=0.6,"Bueno",IF($G17&gt;=0.4,"Regular",IF($G17&gt;=0,"Malo",))))))</f>
        <v>Muy bueno</v>
      </c>
    </row>
    <row r="18" spans="2:10" ht="4.9000000000000004" customHeight="1" x14ac:dyDescent="0.25"/>
    <row r="19" spans="2:10" ht="18" customHeight="1" x14ac:dyDescent="0.25">
      <c r="B19" s="83" t="s">
        <v>78</v>
      </c>
      <c r="C19" s="83"/>
      <c r="D19" s="83"/>
      <c r="E19" s="83"/>
    </row>
    <row r="20" spans="2:10" ht="4.9000000000000004" customHeight="1" x14ac:dyDescent="0.25"/>
    <row r="21" spans="2:10" ht="36" customHeight="1" x14ac:dyDescent="0.25">
      <c r="B21" s="56" t="s">
        <v>79</v>
      </c>
      <c r="C21" s="56"/>
      <c r="D21" s="56"/>
      <c r="E21" s="56"/>
    </row>
    <row r="22" spans="2:10" ht="229.5" x14ac:dyDescent="0.25">
      <c r="B22" s="86" t="s">
        <v>80</v>
      </c>
      <c r="C22" s="87"/>
      <c r="D22" s="87"/>
      <c r="E22" s="87"/>
      <c r="G22" s="81">
        <v>4</v>
      </c>
      <c r="H22" s="82"/>
      <c r="J22" s="22" t="s">
        <v>81</v>
      </c>
    </row>
    <row r="23" spans="2:10" ht="36" customHeight="1" x14ac:dyDescent="0.25">
      <c r="B23" s="56" t="s">
        <v>82</v>
      </c>
      <c r="C23" s="56"/>
      <c r="D23" s="56"/>
      <c r="E23" s="56"/>
      <c r="G23" s="23"/>
    </row>
    <row r="24" spans="2:10" ht="42.6" customHeight="1" x14ac:dyDescent="0.25">
      <c r="B24" s="87" t="s">
        <v>83</v>
      </c>
      <c r="C24" s="87"/>
      <c r="D24" s="87"/>
      <c r="E24" s="87"/>
      <c r="G24" s="81" t="s">
        <v>84</v>
      </c>
      <c r="H24" s="82"/>
      <c r="J24" s="17" t="s">
        <v>85</v>
      </c>
    </row>
    <row r="25" spans="2:10" ht="36" customHeight="1" x14ac:dyDescent="0.25">
      <c r="B25" s="56" t="s">
        <v>86</v>
      </c>
      <c r="C25" s="56"/>
      <c r="D25" s="56"/>
      <c r="E25" s="56"/>
    </row>
    <row r="26" spans="2:10" ht="42" customHeight="1" x14ac:dyDescent="0.25">
      <c r="B26" s="58" t="s">
        <v>83</v>
      </c>
      <c r="C26" s="58"/>
      <c r="D26" s="58"/>
      <c r="E26" s="58"/>
      <c r="G26" s="81" t="s">
        <v>84</v>
      </c>
      <c r="H26" s="82"/>
      <c r="J26" s="17" t="s">
        <v>87</v>
      </c>
    </row>
    <row r="27" spans="2:10" ht="36" customHeight="1" x14ac:dyDescent="0.25">
      <c r="B27" s="56" t="s">
        <v>88</v>
      </c>
      <c r="C27" s="56"/>
      <c r="D27" s="56"/>
      <c r="E27" s="56"/>
    </row>
    <row r="28" spans="2:10" ht="318" customHeight="1" x14ac:dyDescent="0.25">
      <c r="B28" s="57" t="s">
        <v>89</v>
      </c>
      <c r="C28" s="58"/>
      <c r="D28" s="58"/>
      <c r="E28" s="58"/>
      <c r="G28" s="81">
        <v>4</v>
      </c>
      <c r="H28" s="82"/>
      <c r="J28" s="17" t="s">
        <v>90</v>
      </c>
    </row>
    <row r="29" spans="2:10" ht="36" customHeight="1" x14ac:dyDescent="0.25">
      <c r="B29" s="56" t="s">
        <v>91</v>
      </c>
      <c r="C29" s="56"/>
      <c r="D29" s="56"/>
      <c r="E29" s="56"/>
    </row>
    <row r="30" spans="2:10" ht="37.15" customHeight="1" x14ac:dyDescent="0.25">
      <c r="B30" s="58" t="s">
        <v>83</v>
      </c>
      <c r="C30" s="58"/>
      <c r="D30" s="58"/>
      <c r="E30" s="58"/>
      <c r="G30" s="81" t="s">
        <v>84</v>
      </c>
      <c r="H30" s="82"/>
      <c r="J30" s="17" t="s">
        <v>92</v>
      </c>
    </row>
    <row r="31" spans="2:10" ht="36" customHeight="1" x14ac:dyDescent="0.25">
      <c r="B31" s="56" t="s">
        <v>93</v>
      </c>
      <c r="C31" s="56"/>
      <c r="D31" s="56"/>
      <c r="E31" s="56"/>
    </row>
    <row r="32" spans="2:10" ht="132" customHeight="1" x14ac:dyDescent="0.25">
      <c r="B32" s="57" t="s">
        <v>94</v>
      </c>
      <c r="C32" s="58"/>
      <c r="D32" s="58"/>
      <c r="E32" s="58"/>
      <c r="G32" s="81">
        <v>4</v>
      </c>
      <c r="H32" s="82"/>
      <c r="J32" s="17" t="s">
        <v>95</v>
      </c>
    </row>
    <row r="33" spans="2:10" ht="4.9000000000000004" customHeight="1" x14ac:dyDescent="0.25"/>
    <row r="34" spans="2:10" ht="18" customHeight="1" x14ac:dyDescent="0.25">
      <c r="B34" s="83" t="s">
        <v>96</v>
      </c>
      <c r="C34" s="83"/>
      <c r="D34" s="83"/>
      <c r="E34" s="83"/>
    </row>
    <row r="35" spans="2:10" ht="4.9000000000000004" customHeight="1" x14ac:dyDescent="0.25"/>
    <row r="36" spans="2:10" ht="51.75" customHeight="1" x14ac:dyDescent="0.25">
      <c r="B36" s="56" t="s">
        <v>97</v>
      </c>
      <c r="C36" s="56"/>
      <c r="D36" s="56"/>
      <c r="E36" s="56"/>
    </row>
    <row r="37" spans="2:10" ht="230.45" customHeight="1" x14ac:dyDescent="0.25">
      <c r="B37" s="84" t="s">
        <v>98</v>
      </c>
      <c r="C37" s="85"/>
      <c r="D37" s="85"/>
      <c r="E37" s="85"/>
      <c r="G37" s="81">
        <v>4</v>
      </c>
      <c r="H37" s="82"/>
      <c r="J37" s="17" t="s">
        <v>99</v>
      </c>
    </row>
    <row r="38" spans="2:10" ht="18" customHeight="1" x14ac:dyDescent="0.25">
      <c r="B38" s="49" t="s">
        <v>100</v>
      </c>
      <c r="C38" s="49"/>
      <c r="D38" s="49"/>
      <c r="E38" s="49"/>
    </row>
    <row r="39" spans="2:10" ht="313.14999999999998" customHeight="1" x14ac:dyDescent="0.25">
      <c r="B39" s="57" t="s">
        <v>101</v>
      </c>
      <c r="C39" s="58"/>
      <c r="D39" s="58"/>
      <c r="E39" s="58"/>
      <c r="G39" s="81">
        <v>4</v>
      </c>
      <c r="H39" s="82"/>
      <c r="J39" s="17" t="s">
        <v>102</v>
      </c>
    </row>
    <row r="40" spans="2:10" ht="4.9000000000000004" customHeight="1" x14ac:dyDescent="0.25"/>
    <row r="41" spans="2:10" ht="24" customHeight="1" x14ac:dyDescent="0.25">
      <c r="B41" s="61" t="s">
        <v>103</v>
      </c>
      <c r="C41" s="61"/>
      <c r="D41" s="61"/>
      <c r="E41" s="61"/>
      <c r="G41" s="3">
        <f>IFERROR(IF(COUNTIFS($G$43:$G$50,"N/A")=COUNTA($B$43:$E$50),"N/A",SUM($G$43:$G$50)/(COUNTIFS($G$43:$G$50,"&lt;&gt;N/A",$G$43:$G$50,"&lt;&gt;"&amp;"")*4)),"No evaluado")</f>
        <v>1</v>
      </c>
      <c r="H41" s="3" t="str">
        <f>IF($G41="No evaluado","",IF($G41="N/A","",IF($G41&gt;=0.8,"Muy bueno",IF($G41&gt;=0.6,"Bueno",IF($G41&gt;=0.4,"Regular",IF($G41&gt;=0,"Malo",))))))</f>
        <v>Muy bueno</v>
      </c>
    </row>
    <row r="42" spans="2:10" ht="4.9000000000000004" customHeight="1" x14ac:dyDescent="0.25"/>
    <row r="43" spans="2:10" ht="36" customHeight="1" x14ac:dyDescent="0.25">
      <c r="B43" s="56" t="s">
        <v>104</v>
      </c>
      <c r="C43" s="56"/>
      <c r="D43" s="56"/>
      <c r="E43" s="56"/>
    </row>
    <row r="44" spans="2:10" ht="154.9" customHeight="1" x14ac:dyDescent="0.25">
      <c r="B44" s="59" t="s">
        <v>105</v>
      </c>
      <c r="C44" s="80"/>
      <c r="D44" s="80"/>
      <c r="E44" s="80"/>
      <c r="G44" s="81">
        <v>4</v>
      </c>
      <c r="H44" s="82"/>
      <c r="J44" s="17" t="s">
        <v>106</v>
      </c>
    </row>
    <row r="45" spans="2:10" ht="18" customHeight="1" x14ac:dyDescent="0.25">
      <c r="B45" s="49" t="s">
        <v>107</v>
      </c>
      <c r="C45" s="49"/>
      <c r="D45" s="49"/>
      <c r="E45" s="49"/>
    </row>
    <row r="46" spans="2:10" ht="300" x14ac:dyDescent="0.25">
      <c r="B46" s="142" t="s">
        <v>108</v>
      </c>
      <c r="C46" s="143"/>
      <c r="D46" s="143"/>
      <c r="E46" s="143"/>
      <c r="G46" s="81">
        <v>4</v>
      </c>
      <c r="H46" s="82"/>
      <c r="J46" s="17" t="s">
        <v>109</v>
      </c>
    </row>
    <row r="47" spans="2:10" ht="18" customHeight="1" x14ac:dyDescent="0.25">
      <c r="B47" s="49" t="s">
        <v>110</v>
      </c>
      <c r="C47" s="49"/>
      <c r="D47" s="49"/>
      <c r="E47" s="49"/>
    </row>
    <row r="48" spans="2:10" ht="285" x14ac:dyDescent="0.25">
      <c r="B48" s="59" t="s">
        <v>111</v>
      </c>
      <c r="C48" s="80"/>
      <c r="D48" s="80"/>
      <c r="E48" s="80"/>
      <c r="G48" s="81">
        <v>4</v>
      </c>
      <c r="H48" s="82"/>
      <c r="J48" s="17" t="s">
        <v>112</v>
      </c>
    </row>
    <row r="49" spans="2:10" ht="36" customHeight="1" x14ac:dyDescent="0.25">
      <c r="B49" s="56" t="s">
        <v>113</v>
      </c>
      <c r="C49" s="56"/>
      <c r="D49" s="56"/>
      <c r="E49" s="56"/>
    </row>
    <row r="50" spans="2:10" ht="367.15" customHeight="1" x14ac:dyDescent="0.25">
      <c r="B50" s="59" t="s">
        <v>114</v>
      </c>
      <c r="C50" s="80"/>
      <c r="D50" s="80"/>
      <c r="E50" s="80"/>
      <c r="G50" s="81">
        <v>4</v>
      </c>
      <c r="H50" s="82"/>
      <c r="J50" s="17" t="s">
        <v>115</v>
      </c>
    </row>
    <row r="51" spans="2:10" ht="4.9000000000000004" customHeight="1" x14ac:dyDescent="0.25"/>
    <row r="52" spans="2:10" ht="24" customHeight="1" x14ac:dyDescent="0.25">
      <c r="B52" s="61" t="s">
        <v>116</v>
      </c>
      <c r="C52" s="61"/>
      <c r="D52" s="61"/>
      <c r="E52" s="61"/>
      <c r="G52" s="3">
        <f>IFERROR(IF(COUNTIFS($G$54:$G$63,"N/A")=COUNTA($B$54:$E$63),"N/A",SUM($G$54:$G$63)/(COUNTIFS($G$54:$G$63,"&lt;&gt;N/A",$G$54:$G$63,"&lt;&gt;"&amp;"")*4)),"No evaluado")</f>
        <v>0.875</v>
      </c>
      <c r="H52" s="3" t="str">
        <f>IF($G52="No evaluado","",IF($G52="N/A","",IF($G52&gt;=0.8,"Muy bueno",IF($G52&gt;=0.6,"Bueno",IF($G52&gt;=0.4,"Regular",IF($G52&gt;=0,"Malo",))))))</f>
        <v>Muy bueno</v>
      </c>
    </row>
    <row r="53" spans="2:10" ht="4.9000000000000004" customHeight="1" x14ac:dyDescent="0.25"/>
    <row r="54" spans="2:10" ht="18" customHeight="1" x14ac:dyDescent="0.25">
      <c r="B54" s="49" t="s">
        <v>117</v>
      </c>
      <c r="C54" s="49"/>
      <c r="D54" s="49"/>
      <c r="E54" s="49"/>
    </row>
    <row r="55" spans="2:10" ht="300" x14ac:dyDescent="0.25">
      <c r="B55" s="58" t="s">
        <v>118</v>
      </c>
      <c r="C55" s="58"/>
      <c r="D55" s="58"/>
      <c r="E55" s="58"/>
      <c r="G55" s="81" t="s">
        <v>84</v>
      </c>
      <c r="H55" s="82"/>
      <c r="J55" s="17" t="s">
        <v>119</v>
      </c>
    </row>
    <row r="56" spans="2:10" ht="18" customHeight="1" x14ac:dyDescent="0.25">
      <c r="B56" s="49" t="s">
        <v>120</v>
      </c>
      <c r="C56" s="49"/>
      <c r="D56" s="49"/>
      <c r="E56" s="49"/>
    </row>
    <row r="57" spans="2:10" ht="225" x14ac:dyDescent="0.25">
      <c r="B57" s="57" t="s">
        <v>121</v>
      </c>
      <c r="C57" s="58"/>
      <c r="D57" s="58"/>
      <c r="E57" s="58"/>
      <c r="G57" s="81">
        <v>4</v>
      </c>
      <c r="H57" s="82"/>
      <c r="J57" s="17" t="s">
        <v>122</v>
      </c>
    </row>
    <row r="58" spans="2:10" ht="18" customHeight="1" x14ac:dyDescent="0.25">
      <c r="B58" s="49" t="s">
        <v>123</v>
      </c>
      <c r="C58" s="49"/>
      <c r="D58" s="49"/>
      <c r="E58" s="49"/>
    </row>
    <row r="59" spans="2:10" ht="240" x14ac:dyDescent="0.25">
      <c r="B59" s="57" t="s">
        <v>124</v>
      </c>
      <c r="C59" s="58"/>
      <c r="D59" s="58"/>
      <c r="E59" s="58"/>
      <c r="G59" s="81">
        <v>3</v>
      </c>
      <c r="H59" s="82"/>
      <c r="J59" s="17" t="s">
        <v>125</v>
      </c>
    </row>
    <row r="60" spans="2:10" ht="36" customHeight="1" x14ac:dyDescent="0.25">
      <c r="B60" s="56" t="s">
        <v>126</v>
      </c>
      <c r="C60" s="56"/>
      <c r="D60" s="56"/>
      <c r="E60" s="56"/>
    </row>
    <row r="61" spans="2:10" ht="270" x14ac:dyDescent="0.25">
      <c r="B61" s="57" t="s">
        <v>127</v>
      </c>
      <c r="C61" s="58"/>
      <c r="D61" s="58"/>
      <c r="E61" s="58"/>
      <c r="G61" s="81">
        <v>3</v>
      </c>
      <c r="H61" s="82"/>
      <c r="J61" s="42" t="s">
        <v>128</v>
      </c>
    </row>
    <row r="62" spans="2:10" ht="18" customHeight="1" x14ac:dyDescent="0.25">
      <c r="B62" s="56" t="s">
        <v>129</v>
      </c>
      <c r="C62" s="56"/>
      <c r="D62" s="56"/>
      <c r="E62" s="56"/>
    </row>
    <row r="63" spans="2:10" ht="300" x14ac:dyDescent="0.25">
      <c r="B63" s="57" t="s">
        <v>130</v>
      </c>
      <c r="C63" s="57"/>
      <c r="D63" s="57"/>
      <c r="E63" s="57"/>
      <c r="G63" s="81">
        <v>4</v>
      </c>
      <c r="H63" s="82"/>
      <c r="J63" s="17" t="s">
        <v>131</v>
      </c>
    </row>
    <row r="64" spans="2:10" ht="4.9000000000000004" customHeight="1" x14ac:dyDescent="0.25"/>
    <row r="65" spans="2:10" ht="24" customHeight="1" x14ac:dyDescent="0.25">
      <c r="B65" s="61" t="s">
        <v>132</v>
      </c>
      <c r="C65" s="61"/>
      <c r="D65" s="61"/>
      <c r="E65" s="61"/>
      <c r="G65" s="3">
        <f>IFERROR(IF(COUNTIFS($G$67:$G$72,"N/A")=COUNTA($B$67:$E$72),"N/A",SUM($G$67:$G$72)/(COUNTIFS($G$67:$G$72,"&lt;&gt;N/A",$G$67:$G$72,"&lt;&gt;"&amp;"")*4)),"No evaluado")</f>
        <v>0.91666666666666663</v>
      </c>
      <c r="H65" s="3" t="str">
        <f>IF($G65="No evaluado","",IF($G65="N/A","",IF($G65&gt;=0.8,"Muy bueno",IF($G65&gt;=0.6,"Bueno",IF($G65&gt;=0.4,"Regular",IF($G65&gt;=0,"Malo",))))))</f>
        <v>Muy bueno</v>
      </c>
    </row>
    <row r="66" spans="2:10" ht="4.9000000000000004" customHeight="1" x14ac:dyDescent="0.25"/>
    <row r="67" spans="2:10" ht="45.6" customHeight="1" x14ac:dyDescent="0.25">
      <c r="B67" s="56" t="s">
        <v>133</v>
      </c>
      <c r="C67" s="56"/>
      <c r="D67" s="56"/>
      <c r="E67" s="56"/>
    </row>
    <row r="68" spans="2:10" ht="375" x14ac:dyDescent="0.25">
      <c r="B68" s="57" t="s">
        <v>134</v>
      </c>
      <c r="C68" s="58"/>
      <c r="D68" s="58"/>
      <c r="E68" s="58"/>
      <c r="G68" s="81">
        <v>4</v>
      </c>
      <c r="H68" s="82"/>
      <c r="J68" s="17" t="s">
        <v>135</v>
      </c>
    </row>
    <row r="69" spans="2:10" ht="18" customHeight="1" x14ac:dyDescent="0.25">
      <c r="B69" s="49" t="s">
        <v>136</v>
      </c>
      <c r="C69" s="49"/>
      <c r="D69" s="49"/>
      <c r="E69" s="49"/>
    </row>
    <row r="70" spans="2:10" ht="270" x14ac:dyDescent="0.25">
      <c r="B70" s="57" t="s">
        <v>137</v>
      </c>
      <c r="C70" s="58"/>
      <c r="D70" s="58"/>
      <c r="E70" s="58"/>
      <c r="G70" s="81">
        <v>4</v>
      </c>
      <c r="H70" s="82"/>
      <c r="J70" s="17" t="s">
        <v>138</v>
      </c>
    </row>
    <row r="71" spans="2:10" ht="36" customHeight="1" x14ac:dyDescent="0.25">
      <c r="B71" s="56" t="s">
        <v>139</v>
      </c>
      <c r="C71" s="56"/>
      <c r="D71" s="56"/>
      <c r="E71" s="56"/>
    </row>
    <row r="72" spans="2:10" ht="362.25" x14ac:dyDescent="0.25">
      <c r="B72" s="57" t="s">
        <v>140</v>
      </c>
      <c r="C72" s="58"/>
      <c r="D72" s="58"/>
      <c r="E72" s="58"/>
      <c r="G72" s="81">
        <v>3</v>
      </c>
      <c r="H72" s="82"/>
      <c r="J72" s="42" t="s">
        <v>141</v>
      </c>
    </row>
    <row r="73" spans="2:10" ht="4.9000000000000004" customHeight="1" x14ac:dyDescent="0.25"/>
    <row r="74" spans="2:10" ht="24" customHeight="1" x14ac:dyDescent="0.25">
      <c r="B74" s="61" t="s">
        <v>142</v>
      </c>
      <c r="C74" s="61"/>
      <c r="D74" s="61"/>
      <c r="E74" s="61"/>
      <c r="G74" s="3">
        <f>IFERROR(IF(COUNTIFS($G$76:$G$85,"N/A")=COUNTA($B$76:$E$85),"N/A",SUM($G$76:$G$85)/(COUNTIFS($G$76:$G$85,"&lt;&gt;N/A",$G$76:$G$85,"&lt;&gt;"&amp;"")*4)),"No evaluado")</f>
        <v>0.95</v>
      </c>
      <c r="H74" s="3" t="str">
        <f>IF($G74="No evaluado","",IF($G74="N/A","",IF($G74&gt;=0.8,"Muy bueno",IF($G74&gt;=0.6,"Bueno",IF($G74&gt;=0.4,"Regular",IF($G74&gt;=0,"Malo",))))))</f>
        <v>Muy bueno</v>
      </c>
    </row>
    <row r="75" spans="2:10" ht="4.9000000000000004" customHeight="1" x14ac:dyDescent="0.25"/>
    <row r="76" spans="2:10" ht="18" customHeight="1" x14ac:dyDescent="0.25">
      <c r="B76" s="56" t="s">
        <v>143</v>
      </c>
      <c r="C76" s="56"/>
      <c r="D76" s="56"/>
      <c r="E76" s="56"/>
    </row>
    <row r="77" spans="2:10" ht="183" customHeight="1" x14ac:dyDescent="0.25">
      <c r="B77" s="59" t="s">
        <v>144</v>
      </c>
      <c r="C77" s="80"/>
      <c r="D77" s="80"/>
      <c r="E77" s="80"/>
      <c r="G77" s="81">
        <v>4</v>
      </c>
      <c r="H77" s="82"/>
      <c r="J77" s="17" t="s">
        <v>145</v>
      </c>
    </row>
    <row r="78" spans="2:10" ht="32.450000000000003" customHeight="1" x14ac:dyDescent="0.25">
      <c r="B78" s="56" t="s">
        <v>146</v>
      </c>
      <c r="C78" s="56"/>
      <c r="D78" s="56"/>
      <c r="E78" s="56"/>
    </row>
    <row r="79" spans="2:10" ht="195" x14ac:dyDescent="0.25">
      <c r="B79" s="57" t="s">
        <v>147</v>
      </c>
      <c r="C79" s="57"/>
      <c r="D79" s="57"/>
      <c r="E79" s="57"/>
      <c r="G79" s="81">
        <v>4</v>
      </c>
      <c r="H79" s="82"/>
      <c r="J79" s="17" t="s">
        <v>148</v>
      </c>
    </row>
    <row r="80" spans="2:10" ht="34.15" customHeight="1" x14ac:dyDescent="0.25">
      <c r="B80" s="56" t="s">
        <v>149</v>
      </c>
      <c r="C80" s="56"/>
      <c r="D80" s="56"/>
      <c r="E80" s="56"/>
    </row>
    <row r="81" spans="2:10" ht="255" x14ac:dyDescent="0.25">
      <c r="B81" s="57" t="s">
        <v>150</v>
      </c>
      <c r="C81" s="58"/>
      <c r="D81" s="58"/>
      <c r="E81" s="58"/>
      <c r="G81" s="81">
        <v>4</v>
      </c>
      <c r="H81" s="82"/>
      <c r="J81" s="17" t="s">
        <v>151</v>
      </c>
    </row>
    <row r="82" spans="2:10" ht="43.9" customHeight="1" x14ac:dyDescent="0.25">
      <c r="B82" s="56" t="s">
        <v>152</v>
      </c>
      <c r="C82" s="56"/>
      <c r="D82" s="56"/>
      <c r="E82" s="56"/>
    </row>
    <row r="83" spans="2:10" ht="308.45" customHeight="1" x14ac:dyDescent="0.25">
      <c r="B83" s="94" t="s">
        <v>153</v>
      </c>
      <c r="C83" s="58"/>
      <c r="D83" s="58"/>
      <c r="E83" s="58"/>
      <c r="G83" s="81">
        <v>4</v>
      </c>
      <c r="H83" s="82"/>
      <c r="J83" s="17" t="s">
        <v>154</v>
      </c>
    </row>
    <row r="84" spans="2:10" ht="36" customHeight="1" x14ac:dyDescent="0.25">
      <c r="B84" s="56" t="s">
        <v>155</v>
      </c>
      <c r="C84" s="56"/>
      <c r="D84" s="56"/>
      <c r="E84" s="56"/>
    </row>
    <row r="85" spans="2:10" ht="285" x14ac:dyDescent="0.25">
      <c r="B85" s="57" t="s">
        <v>156</v>
      </c>
      <c r="C85" s="58"/>
      <c r="D85" s="58"/>
      <c r="E85" s="58"/>
      <c r="G85" s="81">
        <v>3</v>
      </c>
      <c r="H85" s="82"/>
      <c r="J85" s="17" t="s">
        <v>157</v>
      </c>
    </row>
    <row r="86" spans="2:10" ht="4.9000000000000004" customHeight="1" x14ac:dyDescent="0.25"/>
    <row r="87" spans="2:10" ht="24" customHeight="1" x14ac:dyDescent="0.25">
      <c r="B87" s="61" t="s">
        <v>158</v>
      </c>
      <c r="C87" s="61"/>
      <c r="D87" s="61"/>
      <c r="E87" s="61"/>
      <c r="G87" s="3">
        <f>IFERROR(IF(COUNTIFS($G$89:$G$92,"N/A")=COUNTA($B$89:$E$92),"N/A",SUM($G$89:$G$92)/(COUNTIFS($G$89:$G$92,"&lt;&gt;N/A",$G$89:$G$92,"&lt;&gt;"&amp;"")*4)),"No evaluado")</f>
        <v>1</v>
      </c>
      <c r="H87" s="3" t="str">
        <f>IF($G87="No evaluado","",IF($G87="N/A","",IF($G87&gt;=0.8,"Muy bueno",IF($G87&gt;=0.6,"Bueno",IF($G87&gt;=0.4,"Regular",IF($G87&gt;=0,"Malo",))))))</f>
        <v>Muy bueno</v>
      </c>
    </row>
    <row r="88" spans="2:10" ht="4.9000000000000004" customHeight="1" x14ac:dyDescent="0.25"/>
    <row r="89" spans="2:10" ht="61.15" customHeight="1" x14ac:dyDescent="0.25">
      <c r="B89" s="56" t="s">
        <v>159</v>
      </c>
      <c r="C89" s="56"/>
      <c r="D89" s="56"/>
      <c r="E89" s="56"/>
    </row>
    <row r="90" spans="2:10" ht="270" x14ac:dyDescent="0.25">
      <c r="B90" s="88" t="s">
        <v>160</v>
      </c>
      <c r="C90" s="89"/>
      <c r="D90" s="89"/>
      <c r="E90" s="90"/>
      <c r="G90" s="81">
        <v>4</v>
      </c>
      <c r="H90" s="82"/>
      <c r="J90" s="17" t="s">
        <v>161</v>
      </c>
    </row>
    <row r="91" spans="2:10" ht="36" customHeight="1" x14ac:dyDescent="0.25">
      <c r="B91" s="56" t="s">
        <v>162</v>
      </c>
      <c r="C91" s="56"/>
      <c r="D91" s="56"/>
      <c r="E91" s="56"/>
    </row>
    <row r="92" spans="2:10" ht="225" x14ac:dyDescent="0.25">
      <c r="B92" s="91" t="s">
        <v>163</v>
      </c>
      <c r="C92" s="92"/>
      <c r="D92" s="92"/>
      <c r="E92" s="93"/>
      <c r="G92" s="81">
        <v>4</v>
      </c>
      <c r="H92" s="82"/>
      <c r="J92" s="17" t="s">
        <v>164</v>
      </c>
    </row>
    <row r="93" spans="2:10" ht="18" customHeight="1" x14ac:dyDescent="0.25">
      <c r="B93" s="33"/>
    </row>
    <row r="94" spans="2:10" ht="18" customHeight="1" x14ac:dyDescent="0.25">
      <c r="B94" s="33"/>
    </row>
    <row r="95" spans="2:10" ht="18" customHeight="1" x14ac:dyDescent="0.25">
      <c r="B95" s="33"/>
    </row>
    <row r="96" spans="2:10" ht="18" customHeight="1" x14ac:dyDescent="0.25">
      <c r="B96" s="33"/>
    </row>
    <row r="97" spans="2:2" ht="18" customHeight="1" x14ac:dyDescent="0.25">
      <c r="B97" s="33"/>
    </row>
    <row r="98" spans="2:2" ht="18" hidden="1" customHeight="1" x14ac:dyDescent="0.25">
      <c r="B98" s="33"/>
    </row>
    <row r="99" spans="2:2" ht="18" hidden="1" customHeight="1" x14ac:dyDescent="0.25">
      <c r="B99" s="33"/>
    </row>
    <row r="100" spans="2:2" ht="18" hidden="1" customHeight="1" x14ac:dyDescent="0.25">
      <c r="B100" s="33"/>
    </row>
    <row r="101" spans="2:2" ht="18" hidden="1" customHeight="1" x14ac:dyDescent="0.25">
      <c r="B101" s="33"/>
    </row>
    <row r="102" spans="2:2" ht="18" hidden="1" customHeight="1" x14ac:dyDescent="0.25">
      <c r="B102" s="33"/>
    </row>
  </sheetData>
  <mergeCells count="106">
    <mergeCell ref="B89:E89"/>
    <mergeCell ref="B90:E90"/>
    <mergeCell ref="B91:E91"/>
    <mergeCell ref="B92:E92"/>
    <mergeCell ref="B87:E87"/>
    <mergeCell ref="B83:E83"/>
    <mergeCell ref="B84:E84"/>
    <mergeCell ref="B85:E85"/>
    <mergeCell ref="B77:E77"/>
    <mergeCell ref="B78:E78"/>
    <mergeCell ref="B79:E79"/>
    <mergeCell ref="B80:E80"/>
    <mergeCell ref="B81:E81"/>
    <mergeCell ref="B82:E82"/>
    <mergeCell ref="B69:E69"/>
    <mergeCell ref="B70:E70"/>
    <mergeCell ref="B71:E71"/>
    <mergeCell ref="B72:E72"/>
    <mergeCell ref="B74:E74"/>
    <mergeCell ref="B76:E76"/>
    <mergeCell ref="B68:E68"/>
    <mergeCell ref="B55:E55"/>
    <mergeCell ref="B56:E56"/>
    <mergeCell ref="B57:E57"/>
    <mergeCell ref="B58:E58"/>
    <mergeCell ref="B59:E59"/>
    <mergeCell ref="B60:E60"/>
    <mergeCell ref="B61:E61"/>
    <mergeCell ref="B62:E62"/>
    <mergeCell ref="B63:E63"/>
    <mergeCell ref="B65:E65"/>
    <mergeCell ref="B67:E67"/>
    <mergeCell ref="B54:E54"/>
    <mergeCell ref="B39:E39"/>
    <mergeCell ref="B43:E43"/>
    <mergeCell ref="B44:E44"/>
    <mergeCell ref="B45:E45"/>
    <mergeCell ref="B46:E46"/>
    <mergeCell ref="B47:E47"/>
    <mergeCell ref="B48:E48"/>
    <mergeCell ref="B49:E49"/>
    <mergeCell ref="B50:E50"/>
    <mergeCell ref="B52:E52"/>
    <mergeCell ref="B34:E34"/>
    <mergeCell ref="B41:E41"/>
    <mergeCell ref="B17:E17"/>
    <mergeCell ref="B19:E19"/>
    <mergeCell ref="B31:E31"/>
    <mergeCell ref="B32:E32"/>
    <mergeCell ref="B36:E36"/>
    <mergeCell ref="B37:E37"/>
    <mergeCell ref="B38:E38"/>
    <mergeCell ref="B23:E23"/>
    <mergeCell ref="B25:E25"/>
    <mergeCell ref="B26:E26"/>
    <mergeCell ref="B27:E27"/>
    <mergeCell ref="B28:E28"/>
    <mergeCell ref="B29:E29"/>
    <mergeCell ref="B30:E30"/>
    <mergeCell ref="B22:E22"/>
    <mergeCell ref="B24:E24"/>
    <mergeCell ref="B11:E11"/>
    <mergeCell ref="B12:E12"/>
    <mergeCell ref="B13:E13"/>
    <mergeCell ref="B14:E14"/>
    <mergeCell ref="B15:E15"/>
    <mergeCell ref="B21:E21"/>
    <mergeCell ref="B10:E10"/>
    <mergeCell ref="B2:E2"/>
    <mergeCell ref="G7:H7"/>
    <mergeCell ref="G9:H9"/>
    <mergeCell ref="B4:E4"/>
    <mergeCell ref="B6:E6"/>
    <mergeCell ref="B7:E7"/>
    <mergeCell ref="B8:E8"/>
    <mergeCell ref="B9:E9"/>
    <mergeCell ref="G24:H24"/>
    <mergeCell ref="G26:H26"/>
    <mergeCell ref="G28:H28"/>
    <mergeCell ref="G30:H30"/>
    <mergeCell ref="G32:H32"/>
    <mergeCell ref="G11:H11"/>
    <mergeCell ref="G13:H13"/>
    <mergeCell ref="G15:H15"/>
    <mergeCell ref="G22:H22"/>
    <mergeCell ref="G48:H48"/>
    <mergeCell ref="G50:H50"/>
    <mergeCell ref="G55:H55"/>
    <mergeCell ref="G57:H57"/>
    <mergeCell ref="G59:H59"/>
    <mergeCell ref="G37:H37"/>
    <mergeCell ref="G39:H39"/>
    <mergeCell ref="G44:H44"/>
    <mergeCell ref="G46:H46"/>
    <mergeCell ref="G92:H92"/>
    <mergeCell ref="G63:H63"/>
    <mergeCell ref="G79:H79"/>
    <mergeCell ref="G81:H81"/>
    <mergeCell ref="G83:H83"/>
    <mergeCell ref="G85:H85"/>
    <mergeCell ref="G90:H90"/>
    <mergeCell ref="G61:H61"/>
    <mergeCell ref="G68:H68"/>
    <mergeCell ref="G70:H70"/>
    <mergeCell ref="G72:H72"/>
    <mergeCell ref="G77:H77"/>
  </mergeCells>
  <dataValidations count="1">
    <dataValidation type="list" allowBlank="1" showInputMessage="1" showErrorMessage="1" sqref="G7 G63 G13 G9 G28 G22 G11 G26 G30 G32 G37 G39 G44 G46 G48 G50 G55 G57 G59 G61 G68 G70 G72 G77 G79 G81 G83 G85 G92 G15 G90 G24" xr:uid="{7E13A554-404C-48C7-82C0-4EDD7C7EA07D}">
      <formula1>"4,3,2,1,0,N/A"</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F0AF-5E17-40DA-A0D8-8C5BA40B81A6}">
  <dimension ref="A1:J82"/>
  <sheetViews>
    <sheetView showGridLines="0" zoomScaleNormal="100" workbookViewId="0">
      <selection activeCell="B53" sqref="B53:I53"/>
    </sheetView>
  </sheetViews>
  <sheetFormatPr baseColWidth="10" defaultColWidth="0" defaultRowHeight="18" customHeight="1" zeroHeight="1" outlineLevelRow="1" x14ac:dyDescent="0.25"/>
  <cols>
    <col min="1" max="1" width="3.28515625" style="1" customWidth="1"/>
    <col min="2" max="4" width="12.5703125" style="1" customWidth="1"/>
    <col min="5" max="5" width="18.5703125" style="1" bestFit="1" customWidth="1"/>
    <col min="6" max="9" width="12.5703125" style="1" customWidth="1"/>
    <col min="10" max="10" width="3.28515625" style="1" customWidth="1"/>
    <col min="11" max="16384" width="11.5703125" style="1" hidden="1"/>
  </cols>
  <sheetData>
    <row r="1" spans="2:9" ht="4.9000000000000004" customHeight="1" x14ac:dyDescent="0.25"/>
    <row r="2" spans="2:9" ht="33" customHeight="1" x14ac:dyDescent="0.25">
      <c r="B2" s="60" t="s">
        <v>165</v>
      </c>
      <c r="C2" s="60"/>
      <c r="D2" s="60"/>
      <c r="E2" s="60"/>
      <c r="F2" s="60"/>
      <c r="G2" s="60"/>
      <c r="H2" s="60"/>
      <c r="I2" s="60"/>
    </row>
    <row r="3" spans="2:9" ht="4.9000000000000004" customHeight="1" x14ac:dyDescent="0.25"/>
    <row r="4" spans="2:9" ht="24" customHeight="1" x14ac:dyDescent="0.25">
      <c r="B4" s="61" t="s">
        <v>61</v>
      </c>
      <c r="C4" s="61"/>
      <c r="D4" s="6" t="s">
        <v>166</v>
      </c>
      <c r="E4" s="14">
        <f>VLOOKUP($B4,'Recálculo ponderaciones'!$B:$G,6,0)</f>
        <v>0.2</v>
      </c>
      <c r="F4" s="104" t="s">
        <v>167</v>
      </c>
      <c r="G4" s="104"/>
      <c r="H4" s="96">
        <f>IF(OR('Ficha 2'!$G$4="No evaluado",'Ficha 2'!$G$4="N/A"),'Ficha 2'!$G$4,$E4*'Ficha 2'!G$4)</f>
        <v>0.19</v>
      </c>
      <c r="I4" s="96"/>
    </row>
    <row r="5" spans="2:9" ht="4.9000000000000004" customHeight="1" thickBot="1" x14ac:dyDescent="0.3"/>
    <row r="6" spans="2:9" ht="18" customHeight="1" thickBot="1" x14ac:dyDescent="0.3">
      <c r="B6" s="4" t="s">
        <v>168</v>
      </c>
      <c r="C6" s="7" t="str">
        <f>IF(VLOOKUP($B4,'Ficha 2'!$B:$H,7,0)=B6,"ü","")</f>
        <v>ü</v>
      </c>
      <c r="D6" s="4" t="s">
        <v>169</v>
      </c>
      <c r="E6" s="7" t="str">
        <f>IF(VLOOKUP($B4,'Ficha 2'!$B:$H,7,0)=D6,"ü","")</f>
        <v/>
      </c>
      <c r="F6" s="4" t="s">
        <v>170</v>
      </c>
      <c r="G6" s="7" t="str">
        <f>IF(VLOOKUP($B4,'Ficha 2'!$B:$H,7,0)=F6,"ü","")</f>
        <v/>
      </c>
      <c r="H6" s="4" t="s">
        <v>171</v>
      </c>
      <c r="I6" s="7" t="str">
        <f>IF(VLOOKUP($B4,'Ficha 2'!$B:$H,7,0)=H6,"ü","")</f>
        <v/>
      </c>
    </row>
    <row r="7" spans="2:9" ht="4.9000000000000004" customHeight="1" x14ac:dyDescent="0.25"/>
    <row r="8" spans="2:9" ht="18" customHeight="1" outlineLevel="1" x14ac:dyDescent="0.25">
      <c r="B8" s="97" t="s">
        <v>172</v>
      </c>
      <c r="C8" s="97"/>
      <c r="D8" s="97"/>
      <c r="E8" s="97"/>
      <c r="F8" s="97"/>
      <c r="G8" s="97"/>
      <c r="H8" s="97"/>
      <c r="I8" s="97"/>
    </row>
    <row r="9" spans="2:9" ht="299.25" customHeight="1" outlineLevel="1" x14ac:dyDescent="0.25">
      <c r="B9" s="112" t="s">
        <v>173</v>
      </c>
      <c r="C9" s="113"/>
      <c r="D9" s="113"/>
      <c r="E9" s="113"/>
      <c r="F9" s="113"/>
      <c r="G9" s="113"/>
      <c r="H9" s="113"/>
      <c r="I9" s="114"/>
    </row>
    <row r="10" spans="2:9" ht="4.9000000000000004" customHeight="1" outlineLevel="1" x14ac:dyDescent="0.25"/>
    <row r="11" spans="2:9" ht="18" customHeight="1" outlineLevel="1" x14ac:dyDescent="0.25">
      <c r="B11" s="97" t="s">
        <v>174</v>
      </c>
      <c r="C11" s="97"/>
      <c r="D11" s="97"/>
      <c r="E11" s="97"/>
      <c r="F11" s="97"/>
      <c r="G11" s="97"/>
      <c r="H11" s="97"/>
      <c r="I11" s="97"/>
    </row>
    <row r="12" spans="2:9" ht="18" customHeight="1" outlineLevel="1" x14ac:dyDescent="0.25">
      <c r="B12" s="101" t="s">
        <v>175</v>
      </c>
      <c r="C12" s="101"/>
      <c r="D12" s="101"/>
      <c r="E12" s="101"/>
      <c r="F12" s="101" t="s">
        <v>176</v>
      </c>
      <c r="G12" s="101"/>
      <c r="H12" s="101"/>
      <c r="I12" s="101"/>
    </row>
    <row r="13" spans="2:9" ht="375" customHeight="1" outlineLevel="1" x14ac:dyDescent="0.25">
      <c r="B13" s="112" t="s">
        <v>177</v>
      </c>
      <c r="C13" s="113"/>
      <c r="D13" s="113"/>
      <c r="E13" s="114"/>
      <c r="F13" s="102"/>
      <c r="G13" s="102"/>
      <c r="H13" s="102"/>
      <c r="I13" s="102"/>
    </row>
    <row r="14" spans="2:9" ht="4.9000000000000004" customHeight="1" x14ac:dyDescent="0.25"/>
    <row r="15" spans="2:9" ht="24" customHeight="1" x14ac:dyDescent="0.25">
      <c r="B15" s="61" t="s">
        <v>77</v>
      </c>
      <c r="C15" s="61"/>
      <c r="D15" s="6" t="s">
        <v>166</v>
      </c>
      <c r="E15" s="14">
        <f>VLOOKUP($B15,'Recálculo ponderaciones'!$B:$G,6,0)</f>
        <v>0.2</v>
      </c>
      <c r="F15" s="104" t="s">
        <v>167</v>
      </c>
      <c r="G15" s="104"/>
      <c r="H15" s="96">
        <f>IF(OR('Ficha 2'!$G$17="No evaluado",'Ficha 2'!$G$17="N/A"),'Ficha 2'!$G$17,$E15*'Ficha 2'!$G$17)</f>
        <v>0.2</v>
      </c>
      <c r="I15" s="96"/>
    </row>
    <row r="16" spans="2:9" ht="4.9000000000000004" customHeight="1" thickBot="1" x14ac:dyDescent="0.3"/>
    <row r="17" spans="2:9" ht="18" customHeight="1" thickBot="1" x14ac:dyDescent="0.3">
      <c r="B17" s="4" t="s">
        <v>168</v>
      </c>
      <c r="C17" s="7" t="str">
        <f>IF(VLOOKUP($B15,'Ficha 2'!$B:$H,7,0)=B17,"ü","")</f>
        <v>ü</v>
      </c>
      <c r="D17" s="4" t="s">
        <v>169</v>
      </c>
      <c r="E17" s="7" t="str">
        <f>IF(VLOOKUP($B15,'Ficha 2'!$B:$H,7,0)=D17,"ü","")</f>
        <v/>
      </c>
      <c r="F17" s="4" t="s">
        <v>170</v>
      </c>
      <c r="G17" s="7" t="str">
        <f>IF(VLOOKUP($B15,'Ficha 2'!$B:$H,7,0)=F17,"ü","")</f>
        <v/>
      </c>
      <c r="H17" s="4" t="s">
        <v>171</v>
      </c>
      <c r="I17" s="7" t="str">
        <f>IF(VLOOKUP($B15,'Ficha 2'!$B:$H,7,0)=H17,"ü","")</f>
        <v/>
      </c>
    </row>
    <row r="18" spans="2:9" ht="4.9000000000000004" customHeight="1" x14ac:dyDescent="0.25"/>
    <row r="19" spans="2:9" ht="18" customHeight="1" outlineLevel="1" x14ac:dyDescent="0.25">
      <c r="B19" s="97" t="s">
        <v>172</v>
      </c>
      <c r="C19" s="97"/>
      <c r="D19" s="97"/>
      <c r="E19" s="97"/>
      <c r="F19" s="97"/>
      <c r="G19" s="97"/>
      <c r="H19" s="97"/>
      <c r="I19" s="97"/>
    </row>
    <row r="20" spans="2:9" ht="293.45" customHeight="1" outlineLevel="1" x14ac:dyDescent="0.25">
      <c r="B20" s="107" t="s">
        <v>178</v>
      </c>
      <c r="C20" s="108"/>
      <c r="D20" s="108"/>
      <c r="E20" s="108"/>
      <c r="F20" s="108"/>
      <c r="G20" s="108"/>
      <c r="H20" s="108"/>
      <c r="I20" s="108"/>
    </row>
    <row r="21" spans="2:9" ht="4.9000000000000004" customHeight="1" outlineLevel="1" x14ac:dyDescent="0.25"/>
    <row r="22" spans="2:9" ht="18" customHeight="1" outlineLevel="1" x14ac:dyDescent="0.25">
      <c r="B22" s="97" t="s">
        <v>174</v>
      </c>
      <c r="C22" s="97"/>
      <c r="D22" s="97"/>
      <c r="E22" s="97"/>
      <c r="F22" s="97"/>
      <c r="G22" s="97"/>
      <c r="H22" s="97"/>
      <c r="I22" s="97"/>
    </row>
    <row r="23" spans="2:9" ht="18" customHeight="1" outlineLevel="1" x14ac:dyDescent="0.25">
      <c r="B23" s="101" t="s">
        <v>175</v>
      </c>
      <c r="C23" s="101"/>
      <c r="D23" s="101"/>
      <c r="E23" s="101"/>
      <c r="F23" s="101" t="s">
        <v>176</v>
      </c>
      <c r="G23" s="101"/>
      <c r="H23" s="101"/>
      <c r="I23" s="101"/>
    </row>
    <row r="24" spans="2:9" ht="232.15" customHeight="1" outlineLevel="1" x14ac:dyDescent="0.25">
      <c r="B24" s="105" t="s">
        <v>179</v>
      </c>
      <c r="C24" s="106"/>
      <c r="D24" s="106"/>
      <c r="E24" s="106"/>
      <c r="F24" s="105" t="s">
        <v>180</v>
      </c>
      <c r="G24" s="109"/>
      <c r="H24" s="109"/>
      <c r="I24" s="109"/>
    </row>
    <row r="25" spans="2:9" ht="4.9000000000000004" customHeight="1" x14ac:dyDescent="0.25"/>
    <row r="26" spans="2:9" ht="24" customHeight="1" x14ac:dyDescent="0.25">
      <c r="B26" s="61" t="s">
        <v>103</v>
      </c>
      <c r="C26" s="61"/>
      <c r="D26" s="6" t="s">
        <v>166</v>
      </c>
      <c r="E26" s="14">
        <f>VLOOKUP($B26,'Recálculo ponderaciones'!$B:$G,6,0)</f>
        <v>0.1</v>
      </c>
      <c r="F26" s="104" t="s">
        <v>167</v>
      </c>
      <c r="G26" s="104"/>
      <c r="H26" s="96">
        <f>IF(OR('Ficha 2'!$G$41="No evaluado",'Ficha 2'!$G$41="N/A"),'Ficha 2'!$G$41,$E26*'Ficha 2'!$G$41)</f>
        <v>0.1</v>
      </c>
      <c r="I26" s="96"/>
    </row>
    <row r="27" spans="2:9" ht="4.9000000000000004" customHeight="1" thickBot="1" x14ac:dyDescent="0.3"/>
    <row r="28" spans="2:9" ht="18" customHeight="1" thickBot="1" x14ac:dyDescent="0.3">
      <c r="B28" s="4" t="s">
        <v>168</v>
      </c>
      <c r="C28" s="7" t="str">
        <f>IF(VLOOKUP($B26,'Ficha 2'!$B:$H,7,0)=B28,"ü","")</f>
        <v>ü</v>
      </c>
      <c r="D28" s="4" t="s">
        <v>169</v>
      </c>
      <c r="E28" s="7" t="str">
        <f>IF(VLOOKUP($B26,'Ficha 2'!$B:$H,7,0)=D28,"ü","")</f>
        <v/>
      </c>
      <c r="F28" s="4" t="s">
        <v>170</v>
      </c>
      <c r="G28" s="7" t="str">
        <f>IF(VLOOKUP($B26,'Ficha 2'!$B:$H,7,0)=F28,"ü","")</f>
        <v/>
      </c>
      <c r="H28" s="4" t="s">
        <v>171</v>
      </c>
      <c r="I28" s="7" t="str">
        <f>IF(VLOOKUP($B26,'Ficha 2'!$B:$H,7,0)=H28,"ü","")</f>
        <v/>
      </c>
    </row>
    <row r="29" spans="2:9" ht="4.9000000000000004" customHeight="1" x14ac:dyDescent="0.25"/>
    <row r="30" spans="2:9" ht="18" customHeight="1" outlineLevel="1" x14ac:dyDescent="0.25">
      <c r="B30" s="97" t="s">
        <v>172</v>
      </c>
      <c r="C30" s="97"/>
      <c r="D30" s="97"/>
      <c r="E30" s="97"/>
      <c r="F30" s="97"/>
      <c r="G30" s="97"/>
      <c r="H30" s="97"/>
      <c r="I30" s="97"/>
    </row>
    <row r="31" spans="2:9" ht="129" customHeight="1" outlineLevel="1" x14ac:dyDescent="0.25">
      <c r="B31" s="107" t="s">
        <v>181</v>
      </c>
      <c r="C31" s="108"/>
      <c r="D31" s="108"/>
      <c r="E31" s="108"/>
      <c r="F31" s="108"/>
      <c r="G31" s="108"/>
      <c r="H31" s="108"/>
      <c r="I31" s="108"/>
    </row>
    <row r="32" spans="2:9" ht="4.9000000000000004" customHeight="1" outlineLevel="1" x14ac:dyDescent="0.25"/>
    <row r="33" spans="2:9" ht="18" customHeight="1" outlineLevel="1" x14ac:dyDescent="0.25">
      <c r="B33" s="97" t="s">
        <v>174</v>
      </c>
      <c r="C33" s="97"/>
      <c r="D33" s="97"/>
      <c r="E33" s="97"/>
      <c r="F33" s="97"/>
      <c r="G33" s="97"/>
      <c r="H33" s="97"/>
      <c r="I33" s="97"/>
    </row>
    <row r="34" spans="2:9" ht="18" customHeight="1" outlineLevel="1" x14ac:dyDescent="0.25">
      <c r="B34" s="101" t="s">
        <v>175</v>
      </c>
      <c r="C34" s="101"/>
      <c r="D34" s="101"/>
      <c r="E34" s="101"/>
      <c r="F34" s="101" t="s">
        <v>176</v>
      </c>
      <c r="G34" s="101"/>
      <c r="H34" s="101"/>
      <c r="I34" s="101"/>
    </row>
    <row r="35" spans="2:9" ht="229.15" customHeight="1" outlineLevel="1" x14ac:dyDescent="0.25">
      <c r="B35" s="107"/>
      <c r="C35" s="108"/>
      <c r="D35" s="108"/>
      <c r="E35" s="108"/>
      <c r="F35" s="107" t="s">
        <v>182</v>
      </c>
      <c r="G35" s="108"/>
      <c r="H35" s="108"/>
      <c r="I35" s="108"/>
    </row>
    <row r="36" spans="2:9" ht="4.9000000000000004" customHeight="1" x14ac:dyDescent="0.25"/>
    <row r="37" spans="2:9" ht="24" customHeight="1" x14ac:dyDescent="0.25">
      <c r="B37" s="61" t="s">
        <v>116</v>
      </c>
      <c r="C37" s="61"/>
      <c r="D37" s="6" t="s">
        <v>166</v>
      </c>
      <c r="E37" s="14">
        <f>VLOOKUP($B37,'Recálculo ponderaciones'!$B:$G,6,0)</f>
        <v>0.1</v>
      </c>
      <c r="F37" s="104" t="s">
        <v>167</v>
      </c>
      <c r="G37" s="104"/>
      <c r="H37" s="96">
        <f>IF(OR('Ficha 2'!$G$52="No evaluado",'Ficha 2'!$G$52="N/A"),'Ficha 2'!$G$52,$E37*'Ficha 2'!$G$52)</f>
        <v>8.7500000000000008E-2</v>
      </c>
      <c r="I37" s="96"/>
    </row>
    <row r="38" spans="2:9" ht="4.9000000000000004" customHeight="1" thickBot="1" x14ac:dyDescent="0.3"/>
    <row r="39" spans="2:9" ht="18" customHeight="1" thickBot="1" x14ac:dyDescent="0.3">
      <c r="B39" s="4" t="s">
        <v>168</v>
      </c>
      <c r="C39" s="7" t="str">
        <f>IF(VLOOKUP($B37,'Ficha 2'!$B:$H,7,0)=B39,"ü","")</f>
        <v>ü</v>
      </c>
      <c r="D39" s="4" t="s">
        <v>169</v>
      </c>
      <c r="E39" s="7" t="str">
        <f>IF(VLOOKUP($B37,'Ficha 2'!$B:$H,7,0)=D39,"ü","")</f>
        <v/>
      </c>
      <c r="F39" s="4" t="s">
        <v>170</v>
      </c>
      <c r="G39" s="7" t="str">
        <f>IF(VLOOKUP($B37,'Ficha 2'!$B:$H,7,0)=F39,"ü","")</f>
        <v/>
      </c>
      <c r="H39" s="4" t="s">
        <v>171</v>
      </c>
      <c r="I39" s="7" t="str">
        <f>IF(VLOOKUP($B37,'Ficha 2'!$B:$H,7,0)=H39,"ü","")</f>
        <v/>
      </c>
    </row>
    <row r="40" spans="2:9" ht="4.9000000000000004" customHeight="1" x14ac:dyDescent="0.25"/>
    <row r="41" spans="2:9" ht="18" customHeight="1" outlineLevel="1" x14ac:dyDescent="0.25">
      <c r="B41" s="97" t="s">
        <v>172</v>
      </c>
      <c r="C41" s="97"/>
      <c r="D41" s="97"/>
      <c r="E41" s="97"/>
      <c r="F41" s="97"/>
      <c r="G41" s="97"/>
      <c r="H41" s="97"/>
      <c r="I41" s="97"/>
    </row>
    <row r="42" spans="2:9" ht="186" customHeight="1" outlineLevel="1" x14ac:dyDescent="0.25">
      <c r="B42" s="103" t="s">
        <v>183</v>
      </c>
      <c r="C42" s="103"/>
      <c r="D42" s="103"/>
      <c r="E42" s="103"/>
      <c r="F42" s="103"/>
      <c r="G42" s="103"/>
      <c r="H42" s="103"/>
      <c r="I42" s="103"/>
    </row>
    <row r="43" spans="2:9" ht="4.9000000000000004" customHeight="1" outlineLevel="1" x14ac:dyDescent="0.25"/>
    <row r="44" spans="2:9" ht="18" customHeight="1" outlineLevel="1" x14ac:dyDescent="0.25">
      <c r="B44" s="97" t="s">
        <v>174</v>
      </c>
      <c r="C44" s="97"/>
      <c r="D44" s="97"/>
      <c r="E44" s="97"/>
      <c r="F44" s="97"/>
      <c r="G44" s="97"/>
      <c r="H44" s="97"/>
      <c r="I44" s="97"/>
    </row>
    <row r="45" spans="2:9" ht="18" customHeight="1" outlineLevel="1" x14ac:dyDescent="0.25">
      <c r="B45" s="101" t="s">
        <v>175</v>
      </c>
      <c r="C45" s="101"/>
      <c r="D45" s="101"/>
      <c r="E45" s="101"/>
      <c r="F45" s="101" t="s">
        <v>176</v>
      </c>
      <c r="G45" s="101"/>
      <c r="H45" s="101"/>
      <c r="I45" s="101"/>
    </row>
    <row r="46" spans="2:9" ht="165" customHeight="1" outlineLevel="1" x14ac:dyDescent="0.25">
      <c r="B46" s="103"/>
      <c r="C46" s="103"/>
      <c r="D46" s="103"/>
      <c r="E46" s="103"/>
      <c r="F46" s="102"/>
      <c r="G46" s="102"/>
      <c r="H46" s="102"/>
      <c r="I46" s="102"/>
    </row>
    <row r="47" spans="2:9" ht="4.9000000000000004" customHeight="1" x14ac:dyDescent="0.25"/>
    <row r="48" spans="2:9" ht="24" customHeight="1" x14ac:dyDescent="0.25">
      <c r="B48" s="61" t="s">
        <v>132</v>
      </c>
      <c r="C48" s="61"/>
      <c r="D48" s="6" t="s">
        <v>166</v>
      </c>
      <c r="E48" s="14">
        <f>VLOOKUP($B48,'Recálculo ponderaciones'!$B:$G,6,0)</f>
        <v>0.1</v>
      </c>
      <c r="F48" s="104" t="s">
        <v>167</v>
      </c>
      <c r="G48" s="104"/>
      <c r="H48" s="96">
        <f>IF(OR('Ficha 2'!$G$65="No evaluado",'Ficha 2'!$G$65="N/A"),'Ficha 2'!$G$65,$E48*'Ficha 2'!$G$65)</f>
        <v>9.1666666666666674E-2</v>
      </c>
      <c r="I48" s="96"/>
    </row>
    <row r="49" spans="2:9" ht="4.9000000000000004" customHeight="1" thickBot="1" x14ac:dyDescent="0.3"/>
    <row r="50" spans="2:9" ht="18" customHeight="1" thickBot="1" x14ac:dyDescent="0.3">
      <c r="B50" s="4" t="s">
        <v>168</v>
      </c>
      <c r="C50" s="7" t="str">
        <f>IF(VLOOKUP($B48,'Ficha 2'!$B:$H,7,0)=B50,"ü","")</f>
        <v>ü</v>
      </c>
      <c r="D50" s="4" t="s">
        <v>169</v>
      </c>
      <c r="E50" s="7" t="str">
        <f>IF(VLOOKUP($B48,'Ficha 2'!$B:$H,7,0)=D50,"ü","")</f>
        <v/>
      </c>
      <c r="F50" s="4" t="s">
        <v>170</v>
      </c>
      <c r="G50" s="7" t="str">
        <f>IF(VLOOKUP($B48,'Ficha 2'!$B:$H,7,0)=F50,"ü","")</f>
        <v/>
      </c>
      <c r="H50" s="4" t="s">
        <v>171</v>
      </c>
      <c r="I50" s="7" t="str">
        <f>IF(VLOOKUP($B48,'Ficha 2'!$B:$H,7,0)=H50,"ü","")</f>
        <v/>
      </c>
    </row>
    <row r="51" spans="2:9" ht="4.9000000000000004" customHeight="1" x14ac:dyDescent="0.25"/>
    <row r="52" spans="2:9" ht="18" customHeight="1" outlineLevel="1" x14ac:dyDescent="0.25">
      <c r="B52" s="97" t="s">
        <v>172</v>
      </c>
      <c r="C52" s="97"/>
      <c r="D52" s="97"/>
      <c r="E52" s="97"/>
      <c r="F52" s="97"/>
      <c r="G52" s="97"/>
      <c r="H52" s="97"/>
      <c r="I52" s="97"/>
    </row>
    <row r="53" spans="2:9" ht="168.75" customHeight="1" outlineLevel="1" x14ac:dyDescent="0.25">
      <c r="B53" s="103" t="s">
        <v>184</v>
      </c>
      <c r="C53" s="103"/>
      <c r="D53" s="103"/>
      <c r="E53" s="103"/>
      <c r="F53" s="103"/>
      <c r="G53" s="103"/>
      <c r="H53" s="103"/>
      <c r="I53" s="103"/>
    </row>
    <row r="54" spans="2:9" ht="4.9000000000000004" customHeight="1" outlineLevel="1" x14ac:dyDescent="0.25"/>
    <row r="55" spans="2:9" ht="18" customHeight="1" outlineLevel="1" x14ac:dyDescent="0.25">
      <c r="B55" s="97" t="s">
        <v>174</v>
      </c>
      <c r="C55" s="97"/>
      <c r="D55" s="97"/>
      <c r="E55" s="97"/>
      <c r="F55" s="97"/>
      <c r="G55" s="97"/>
      <c r="H55" s="97"/>
      <c r="I55" s="97"/>
    </row>
    <row r="56" spans="2:9" ht="18" customHeight="1" outlineLevel="1" x14ac:dyDescent="0.25">
      <c r="B56" s="101" t="s">
        <v>175</v>
      </c>
      <c r="C56" s="101"/>
      <c r="D56" s="101"/>
      <c r="E56" s="101"/>
      <c r="F56" s="101" t="s">
        <v>176</v>
      </c>
      <c r="G56" s="101"/>
      <c r="H56" s="101"/>
      <c r="I56" s="101"/>
    </row>
    <row r="57" spans="2:9" ht="78" customHeight="1" outlineLevel="1" x14ac:dyDescent="0.25">
      <c r="B57" s="103" t="s">
        <v>185</v>
      </c>
      <c r="C57" s="103"/>
      <c r="D57" s="103"/>
      <c r="E57" s="103"/>
      <c r="F57" s="103" t="s">
        <v>186</v>
      </c>
      <c r="G57" s="102"/>
      <c r="H57" s="102"/>
      <c r="I57" s="102"/>
    </row>
    <row r="58" spans="2:9" ht="4.9000000000000004" customHeight="1" x14ac:dyDescent="0.25"/>
    <row r="59" spans="2:9" ht="24" customHeight="1" x14ac:dyDescent="0.25">
      <c r="B59" s="61" t="s">
        <v>142</v>
      </c>
      <c r="C59" s="61"/>
      <c r="D59" s="6" t="s">
        <v>166</v>
      </c>
      <c r="E59" s="14">
        <f>VLOOKUP($B59,'Recálculo ponderaciones'!$B:$G,6,0)</f>
        <v>0.2</v>
      </c>
      <c r="F59" s="104" t="s">
        <v>167</v>
      </c>
      <c r="G59" s="104"/>
      <c r="H59" s="96">
        <f>IF(OR('Ficha 2'!$G$74="No evaluado",'Ficha 2'!$G$74="N/A"),'Ficha 2'!$G$74,$E59*'Ficha 2'!$G$74)</f>
        <v>0.19</v>
      </c>
      <c r="I59" s="96"/>
    </row>
    <row r="60" spans="2:9" ht="4.9000000000000004" customHeight="1" thickBot="1" x14ac:dyDescent="0.3"/>
    <row r="61" spans="2:9" ht="18" customHeight="1" thickBot="1" x14ac:dyDescent="0.3">
      <c r="B61" s="4" t="s">
        <v>168</v>
      </c>
      <c r="C61" s="7" t="str">
        <f>IF(VLOOKUP($B59,'Ficha 2'!$B:$H,7,0)=B61,"ü","")</f>
        <v>ü</v>
      </c>
      <c r="D61" s="4" t="s">
        <v>169</v>
      </c>
      <c r="E61" s="7" t="str">
        <f>IF(VLOOKUP($B59,'Ficha 2'!$B:$H,7,0)=D61,"ü","")</f>
        <v/>
      </c>
      <c r="F61" s="4" t="s">
        <v>170</v>
      </c>
      <c r="G61" s="7" t="str">
        <f>IF(VLOOKUP($B59,'Ficha 2'!$B:$H,7,0)=F61,"ü","")</f>
        <v/>
      </c>
      <c r="H61" s="4" t="s">
        <v>171</v>
      </c>
      <c r="I61" s="7" t="str">
        <f>IF(VLOOKUP($B59,'Ficha 2'!$B:$H,7,0)=H61,"ü","")</f>
        <v/>
      </c>
    </row>
    <row r="62" spans="2:9" ht="4.9000000000000004" customHeight="1" x14ac:dyDescent="0.25"/>
    <row r="63" spans="2:9" ht="18" customHeight="1" outlineLevel="1" x14ac:dyDescent="0.25">
      <c r="B63" s="97" t="s">
        <v>172</v>
      </c>
      <c r="C63" s="97"/>
      <c r="D63" s="97"/>
      <c r="E63" s="97"/>
      <c r="F63" s="97"/>
      <c r="G63" s="97"/>
      <c r="H63" s="97"/>
      <c r="I63" s="97"/>
    </row>
    <row r="64" spans="2:9" ht="119.25" customHeight="1" outlineLevel="1" x14ac:dyDescent="0.25">
      <c r="B64" s="103" t="s">
        <v>187</v>
      </c>
      <c r="C64" s="102"/>
      <c r="D64" s="102"/>
      <c r="E64" s="102"/>
      <c r="F64" s="102"/>
      <c r="G64" s="102"/>
      <c r="H64" s="102"/>
      <c r="I64" s="102"/>
    </row>
    <row r="65" spans="2:9" ht="4.9000000000000004" customHeight="1" outlineLevel="1" x14ac:dyDescent="0.25"/>
    <row r="66" spans="2:9" ht="18" customHeight="1" outlineLevel="1" x14ac:dyDescent="0.25">
      <c r="B66" s="97" t="s">
        <v>174</v>
      </c>
      <c r="C66" s="97"/>
      <c r="D66" s="97"/>
      <c r="E66" s="97"/>
      <c r="F66" s="97"/>
      <c r="G66" s="97"/>
      <c r="H66" s="97"/>
      <c r="I66" s="97"/>
    </row>
    <row r="67" spans="2:9" ht="18" customHeight="1" outlineLevel="1" x14ac:dyDescent="0.25">
      <c r="B67" s="101" t="s">
        <v>175</v>
      </c>
      <c r="C67" s="101"/>
      <c r="D67" s="101"/>
      <c r="E67" s="101"/>
      <c r="F67" s="101" t="s">
        <v>176</v>
      </c>
      <c r="G67" s="101"/>
      <c r="H67" s="101"/>
      <c r="I67" s="101"/>
    </row>
    <row r="68" spans="2:9" ht="78" customHeight="1" outlineLevel="1" x14ac:dyDescent="0.25">
      <c r="B68" s="110"/>
      <c r="C68" s="111"/>
      <c r="D68" s="111"/>
      <c r="E68" s="111"/>
      <c r="F68" s="111"/>
      <c r="G68" s="111"/>
      <c r="H68" s="111"/>
      <c r="I68" s="111"/>
    </row>
    <row r="69" spans="2:9" ht="4.9000000000000004" customHeight="1" x14ac:dyDescent="0.25"/>
    <row r="70" spans="2:9" ht="24" customHeight="1" x14ac:dyDescent="0.25">
      <c r="B70" s="61" t="s">
        <v>158</v>
      </c>
      <c r="C70" s="61"/>
      <c r="D70" s="6" t="s">
        <v>166</v>
      </c>
      <c r="E70" s="14">
        <f>VLOOKUP($B70,'Recálculo ponderaciones'!$B:$G,6,0)</f>
        <v>0.1</v>
      </c>
      <c r="F70" s="104" t="s">
        <v>167</v>
      </c>
      <c r="G70" s="104"/>
      <c r="H70" s="96">
        <f>IF(OR('Ficha 2'!$G$87="No evaluado",'Ficha 2'!$G$87="N/A"),'Ficha 2'!$G$87,$E70*'Ficha 2'!$G$87)</f>
        <v>0.1</v>
      </c>
      <c r="I70" s="96"/>
    </row>
    <row r="71" spans="2:9" ht="4.9000000000000004" customHeight="1" thickBot="1" x14ac:dyDescent="0.3"/>
    <row r="72" spans="2:9" ht="18" customHeight="1" thickBot="1" x14ac:dyDescent="0.3">
      <c r="B72" s="4" t="s">
        <v>168</v>
      </c>
      <c r="C72" s="7" t="str">
        <f>IF(VLOOKUP($B70,'Ficha 2'!$B:$H,7,0)=B72,"ü","")</f>
        <v>ü</v>
      </c>
      <c r="D72" s="4" t="s">
        <v>169</v>
      </c>
      <c r="E72" s="7" t="str">
        <f>IF(VLOOKUP($B70,'Ficha 2'!$B:$H,7,0)=D72,"ü","")</f>
        <v/>
      </c>
      <c r="F72" s="4" t="s">
        <v>170</v>
      </c>
      <c r="G72" s="7" t="str">
        <f>IF(VLOOKUP($B70,'Ficha 2'!$B:$H,7,0)=F72,"ü","")</f>
        <v/>
      </c>
      <c r="H72" s="4" t="s">
        <v>171</v>
      </c>
      <c r="I72" s="7" t="str">
        <f>IF(VLOOKUP($B70,'Ficha 2'!$B:$H,7,0)=H72,"ü","")</f>
        <v/>
      </c>
    </row>
    <row r="73" spans="2:9" ht="4.9000000000000004" customHeight="1" x14ac:dyDescent="0.25"/>
    <row r="74" spans="2:9" ht="18" customHeight="1" outlineLevel="1" x14ac:dyDescent="0.25">
      <c r="B74" s="97" t="s">
        <v>172</v>
      </c>
      <c r="C74" s="97"/>
      <c r="D74" s="97"/>
      <c r="E74" s="97"/>
      <c r="F74" s="97"/>
      <c r="G74" s="97"/>
      <c r="H74" s="97"/>
      <c r="I74" s="97"/>
    </row>
    <row r="75" spans="2:9" ht="94.9" customHeight="1" outlineLevel="1" x14ac:dyDescent="0.25">
      <c r="B75" s="98" t="s">
        <v>188</v>
      </c>
      <c r="C75" s="99"/>
      <c r="D75" s="99"/>
      <c r="E75" s="99"/>
      <c r="F75" s="99"/>
      <c r="G75" s="99"/>
      <c r="H75" s="99"/>
      <c r="I75" s="100"/>
    </row>
    <row r="76" spans="2:9" ht="4.9000000000000004" customHeight="1" outlineLevel="1" x14ac:dyDescent="0.25"/>
    <row r="77" spans="2:9" ht="18" customHeight="1" outlineLevel="1" x14ac:dyDescent="0.25">
      <c r="B77" s="97" t="s">
        <v>174</v>
      </c>
      <c r="C77" s="97"/>
      <c r="D77" s="97"/>
      <c r="E77" s="97"/>
      <c r="F77" s="97"/>
      <c r="G77" s="97"/>
      <c r="H77" s="97"/>
      <c r="I77" s="97"/>
    </row>
    <row r="78" spans="2:9" ht="18" customHeight="1" outlineLevel="1" x14ac:dyDescent="0.25">
      <c r="B78" s="101" t="s">
        <v>175</v>
      </c>
      <c r="C78" s="101"/>
      <c r="D78" s="101"/>
      <c r="E78" s="101"/>
      <c r="F78" s="101" t="s">
        <v>176</v>
      </c>
      <c r="G78" s="101"/>
      <c r="H78" s="101"/>
      <c r="I78" s="101"/>
    </row>
    <row r="79" spans="2:9" ht="78" customHeight="1" outlineLevel="1" x14ac:dyDescent="0.25">
      <c r="B79" s="102"/>
      <c r="C79" s="102"/>
      <c r="D79" s="102"/>
      <c r="E79" s="102"/>
      <c r="F79" s="102"/>
      <c r="G79" s="102"/>
      <c r="H79" s="102"/>
      <c r="I79" s="102"/>
    </row>
    <row r="80" spans="2:9" ht="4.9000000000000004" customHeight="1" x14ac:dyDescent="0.25"/>
    <row r="81" spans="2:9" ht="24" customHeight="1" x14ac:dyDescent="0.25">
      <c r="B81" s="95" t="s">
        <v>189</v>
      </c>
      <c r="C81" s="95"/>
      <c r="D81" s="96">
        <f>SUM(H4,H15,H26,H37,H48,H59,H70)</f>
        <v>0.95916666666666661</v>
      </c>
      <c r="E81" s="96"/>
      <c r="F81" s="61" t="str">
        <f>IF($D$81&gt;=0.9,"Consistente",IF($D$81&gt;=0.6,"Consistente con observaciones","Inconsistente"))</f>
        <v>Consistente</v>
      </c>
      <c r="G81" s="61"/>
      <c r="H81" s="61"/>
      <c r="I81" s="61"/>
    </row>
    <row r="82" spans="2:9" ht="18" customHeight="1" x14ac:dyDescent="0.25"/>
  </sheetData>
  <mergeCells count="74">
    <mergeCell ref="B23:E23"/>
    <mergeCell ref="H4:I4"/>
    <mergeCell ref="F4:G4"/>
    <mergeCell ref="B4:C4"/>
    <mergeCell ref="F15:G15"/>
    <mergeCell ref="H15:I15"/>
    <mergeCell ref="B8:I8"/>
    <mergeCell ref="B11:I11"/>
    <mergeCell ref="F12:I12"/>
    <mergeCell ref="B9:I9"/>
    <mergeCell ref="F13:I13"/>
    <mergeCell ref="B13:E13"/>
    <mergeCell ref="B2:I2"/>
    <mergeCell ref="B33:I33"/>
    <mergeCell ref="B59:C59"/>
    <mergeCell ref="B70:C70"/>
    <mergeCell ref="B37:C37"/>
    <mergeCell ref="B48:C48"/>
    <mergeCell ref="B63:I63"/>
    <mergeCell ref="B64:I64"/>
    <mergeCell ref="B66:I66"/>
    <mergeCell ref="B67:E67"/>
    <mergeCell ref="F67:I67"/>
    <mergeCell ref="B68:E68"/>
    <mergeCell ref="F68:I68"/>
    <mergeCell ref="B52:I52"/>
    <mergeCell ref="B53:I53"/>
    <mergeCell ref="B55:I55"/>
    <mergeCell ref="F59:G59"/>
    <mergeCell ref="B15:C15"/>
    <mergeCell ref="B12:E12"/>
    <mergeCell ref="F26:G26"/>
    <mergeCell ref="F37:G37"/>
    <mergeCell ref="F48:G48"/>
    <mergeCell ref="B30:I30"/>
    <mergeCell ref="B31:I31"/>
    <mergeCell ref="B35:E35"/>
    <mergeCell ref="F35:I35"/>
    <mergeCell ref="B19:I19"/>
    <mergeCell ref="B20:I20"/>
    <mergeCell ref="B22:I22"/>
    <mergeCell ref="F23:I23"/>
    <mergeCell ref="F24:I24"/>
    <mergeCell ref="B34:E34"/>
    <mergeCell ref="B24:E24"/>
    <mergeCell ref="F56:I56"/>
    <mergeCell ref="F57:I57"/>
    <mergeCell ref="B41:I41"/>
    <mergeCell ref="B42:I42"/>
    <mergeCell ref="B44:I44"/>
    <mergeCell ref="B45:E45"/>
    <mergeCell ref="F45:I45"/>
    <mergeCell ref="B46:E46"/>
    <mergeCell ref="F46:I46"/>
    <mergeCell ref="B56:E56"/>
    <mergeCell ref="F34:I34"/>
    <mergeCell ref="H26:I26"/>
    <mergeCell ref="B26:C26"/>
    <mergeCell ref="B81:C81"/>
    <mergeCell ref="D81:E81"/>
    <mergeCell ref="F81:I81"/>
    <mergeCell ref="H37:I37"/>
    <mergeCell ref="H48:I48"/>
    <mergeCell ref="H59:I59"/>
    <mergeCell ref="H70:I70"/>
    <mergeCell ref="B74:I74"/>
    <mergeCell ref="B75:I75"/>
    <mergeCell ref="B77:I77"/>
    <mergeCell ref="B78:E78"/>
    <mergeCell ref="F78:I78"/>
    <mergeCell ref="B79:E79"/>
    <mergeCell ref="F79:I79"/>
    <mergeCell ref="B57:E57"/>
    <mergeCell ref="F70:G7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F470-7612-40C6-9745-F76E2579F392}">
  <dimension ref="A1:H11"/>
  <sheetViews>
    <sheetView showGridLines="0" zoomScaleNormal="100" workbookViewId="0">
      <selection activeCell="B9" sqref="B9:G10"/>
    </sheetView>
  </sheetViews>
  <sheetFormatPr baseColWidth="10" defaultColWidth="0" defaultRowHeight="0" customHeight="1" zeroHeight="1" x14ac:dyDescent="0.25"/>
  <cols>
    <col min="1" max="1" width="3.28515625" style="1" customWidth="1"/>
    <col min="2" max="2" width="17.7109375" style="1" customWidth="1"/>
    <col min="3" max="3" width="12.5703125" style="1" customWidth="1"/>
    <col min="4" max="4" width="17.7109375" style="1" customWidth="1"/>
    <col min="5" max="5" width="12.5703125" style="1" customWidth="1"/>
    <col min="6" max="6" width="17.28515625" style="1" customWidth="1"/>
    <col min="7" max="7" width="5.140625" style="1" customWidth="1"/>
    <col min="8" max="8" width="3.28515625" style="1" customWidth="1"/>
    <col min="9" max="16384" width="11.5703125" style="1" hidden="1"/>
  </cols>
  <sheetData>
    <row r="1" spans="2:7" ht="4.9000000000000004" customHeight="1" x14ac:dyDescent="0.25"/>
    <row r="2" spans="2:7" ht="33" customHeight="1" x14ac:dyDescent="0.25">
      <c r="B2" s="60" t="s">
        <v>190</v>
      </c>
      <c r="C2" s="60"/>
      <c r="D2" s="60"/>
      <c r="E2" s="60"/>
      <c r="F2" s="60"/>
      <c r="G2" s="60"/>
    </row>
    <row r="3" spans="2:7" ht="4.9000000000000004" customHeight="1" x14ac:dyDescent="0.25"/>
    <row r="4" spans="2:7" ht="24" customHeight="1" x14ac:dyDescent="0.25">
      <c r="B4" s="61" t="s">
        <v>191</v>
      </c>
      <c r="C4" s="61"/>
      <c r="D4" s="104" t="s">
        <v>167</v>
      </c>
      <c r="E4" s="104"/>
      <c r="F4" s="96">
        <f>+'Ficha 3'!$D$81</f>
        <v>0.95916666666666661</v>
      </c>
      <c r="G4" s="96"/>
    </row>
    <row r="5" spans="2:7" ht="4.9000000000000004" customHeight="1" thickBot="1" x14ac:dyDescent="0.3"/>
    <row r="6" spans="2:7" ht="24" customHeight="1" thickBot="1" x14ac:dyDescent="0.3">
      <c r="B6" s="8" t="s">
        <v>192</v>
      </c>
      <c r="C6" s="7" t="str">
        <f>IF('Ficha 3'!$F$81=B6,"ü","")</f>
        <v>ü</v>
      </c>
      <c r="D6" s="8" t="s">
        <v>193</v>
      </c>
      <c r="E6" s="7" t="str">
        <f>IF('Ficha 3'!$F$81=D6,"ü","")</f>
        <v/>
      </c>
      <c r="F6" s="8" t="s">
        <v>194</v>
      </c>
      <c r="G6" s="7" t="str">
        <f>IF('Ficha 3'!$F$81=F6,"ü","")</f>
        <v/>
      </c>
    </row>
    <row r="7" spans="2:7" ht="4.9000000000000004" customHeight="1" x14ac:dyDescent="0.25"/>
    <row r="8" spans="2:7" ht="18" customHeight="1" thickBot="1" x14ac:dyDescent="0.3">
      <c r="B8" s="97" t="s">
        <v>195</v>
      </c>
      <c r="C8" s="97"/>
      <c r="D8" s="97"/>
      <c r="E8" s="97"/>
      <c r="F8" s="97"/>
      <c r="G8" s="97"/>
    </row>
    <row r="9" spans="2:7" ht="409.6" customHeight="1" x14ac:dyDescent="0.25">
      <c r="B9" s="115" t="s">
        <v>196</v>
      </c>
      <c r="C9" s="116"/>
      <c r="D9" s="116"/>
      <c r="E9" s="116"/>
      <c r="F9" s="116"/>
      <c r="G9" s="117"/>
    </row>
    <row r="10" spans="2:7" ht="30.75" customHeight="1" thickBot="1" x14ac:dyDescent="0.3">
      <c r="B10" s="118"/>
      <c r="C10" s="119"/>
      <c r="D10" s="119"/>
      <c r="E10" s="119"/>
      <c r="F10" s="119"/>
      <c r="G10" s="120"/>
    </row>
    <row r="11" spans="2:7" ht="15" x14ac:dyDescent="0.25"/>
  </sheetData>
  <mergeCells count="6">
    <mergeCell ref="B9:G10"/>
    <mergeCell ref="B2:G2"/>
    <mergeCell ref="B4:C4"/>
    <mergeCell ref="D4:E4"/>
    <mergeCell ref="F4:G4"/>
    <mergeCell ref="B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75C9-6E76-446B-A32A-D1F5D193AA15}">
  <dimension ref="A1:U126"/>
  <sheetViews>
    <sheetView showGridLines="0" zoomScale="85" zoomScaleNormal="85" workbookViewId="0">
      <selection activeCell="C14" sqref="C14"/>
    </sheetView>
  </sheetViews>
  <sheetFormatPr baseColWidth="10" defaultColWidth="0" defaultRowHeight="0" customHeight="1" zeroHeight="1" x14ac:dyDescent="0.25"/>
  <cols>
    <col min="1" max="1" width="3.28515625" style="1" customWidth="1"/>
    <col min="2" max="2" width="14.140625" style="1" bestFit="1" customWidth="1"/>
    <col min="3" max="3" width="72.5703125" style="1" customWidth="1"/>
    <col min="4" max="4" width="36.7109375" style="1" customWidth="1"/>
    <col min="5" max="5" width="15.140625" style="1" bestFit="1" customWidth="1"/>
    <col min="6" max="6" width="12.85546875" style="1" bestFit="1" customWidth="1"/>
    <col min="7" max="7" width="16.28515625" style="1" bestFit="1" customWidth="1"/>
    <col min="8" max="8" width="14.85546875" style="1" bestFit="1" customWidth="1"/>
    <col min="9" max="9" width="14.5703125" style="1" bestFit="1" customWidth="1"/>
    <col min="10" max="10" width="19.7109375" style="1" bestFit="1" customWidth="1"/>
    <col min="11" max="11" width="15" style="1" bestFit="1" customWidth="1"/>
    <col min="12" max="12" width="48.28515625" style="24" customWidth="1"/>
    <col min="13" max="13" width="18.42578125" style="1" bestFit="1" customWidth="1"/>
    <col min="14" max="14" width="18.42578125" style="1" customWidth="1"/>
    <col min="15" max="15" width="12.140625" style="1" bestFit="1" customWidth="1"/>
    <col min="16" max="16" width="19.7109375" style="1" bestFit="1" customWidth="1"/>
    <col min="17" max="17" width="17.28515625" style="1" bestFit="1" customWidth="1"/>
    <col min="18" max="18" width="3.28515625" style="1" customWidth="1"/>
    <col min="19" max="19" width="11.5703125" style="1" hidden="1" customWidth="1"/>
    <col min="20" max="21" width="0" style="1" hidden="1" customWidth="1"/>
    <col min="22" max="16384" width="11.5703125" style="1" hidden="1"/>
  </cols>
  <sheetData>
    <row r="1" spans="2:17" ht="4.9000000000000004" customHeight="1" x14ac:dyDescent="0.25"/>
    <row r="2" spans="2:17" ht="33" customHeight="1" x14ac:dyDescent="0.25">
      <c r="B2" s="60" t="s">
        <v>197</v>
      </c>
      <c r="C2" s="60"/>
      <c r="D2" s="60"/>
      <c r="E2" s="60"/>
      <c r="F2" s="60"/>
      <c r="G2" s="60"/>
      <c r="H2" s="60"/>
      <c r="I2" s="60"/>
      <c r="J2" s="60"/>
      <c r="K2" s="60"/>
      <c r="L2" s="60"/>
      <c r="M2" s="60"/>
      <c r="N2" s="60"/>
      <c r="O2" s="60"/>
      <c r="P2" s="60"/>
      <c r="Q2" s="60"/>
    </row>
    <row r="3" spans="2:17" ht="4.9000000000000004" customHeight="1" x14ac:dyDescent="0.25"/>
    <row r="4" spans="2:17" ht="24" customHeight="1" x14ac:dyDescent="0.25">
      <c r="B4" s="61" t="s">
        <v>1</v>
      </c>
      <c r="C4" s="61"/>
      <c r="D4" s="61"/>
      <c r="E4" s="61"/>
      <c r="F4" s="61"/>
      <c r="G4" s="61"/>
      <c r="H4" s="61"/>
      <c r="I4" s="61"/>
      <c r="J4" s="61"/>
      <c r="K4" s="61"/>
      <c r="L4" s="61"/>
      <c r="M4" s="61"/>
      <c r="N4" s="61"/>
      <c r="O4" s="61"/>
      <c r="P4" s="61"/>
      <c r="Q4" s="61"/>
    </row>
    <row r="5" spans="2:17" ht="4.9000000000000004" customHeight="1" x14ac:dyDescent="0.25"/>
    <row r="6" spans="2:17" ht="18" customHeight="1" x14ac:dyDescent="0.25">
      <c r="B6" s="123" t="s">
        <v>2</v>
      </c>
      <c r="C6" s="123"/>
      <c r="D6" s="124" t="s">
        <v>198</v>
      </c>
      <c r="E6" s="124"/>
      <c r="F6" s="124"/>
      <c r="G6" s="124"/>
      <c r="H6" s="124"/>
      <c r="I6" s="124"/>
      <c r="J6" s="124"/>
      <c r="K6" s="124"/>
      <c r="L6" s="124"/>
      <c r="M6" s="124"/>
      <c r="N6" s="124"/>
      <c r="O6" s="124"/>
      <c r="P6" s="124"/>
      <c r="Q6" s="124"/>
    </row>
    <row r="7" spans="2:17" ht="18" customHeight="1" x14ac:dyDescent="0.25">
      <c r="B7" s="123" t="s">
        <v>199</v>
      </c>
      <c r="C7" s="123"/>
      <c r="D7" s="124" t="s">
        <v>200</v>
      </c>
      <c r="E7" s="124"/>
      <c r="F7" s="124"/>
      <c r="G7" s="124"/>
      <c r="H7" s="124"/>
      <c r="I7" s="124"/>
      <c r="J7" s="124"/>
      <c r="K7" s="124"/>
      <c r="L7" s="124"/>
      <c r="M7" s="124"/>
      <c r="N7" s="124"/>
      <c r="O7" s="124"/>
      <c r="P7" s="124"/>
      <c r="Q7" s="124"/>
    </row>
    <row r="8" spans="2:17" ht="18" customHeight="1" x14ac:dyDescent="0.25">
      <c r="B8" s="123" t="s">
        <v>4</v>
      </c>
      <c r="C8" s="123"/>
      <c r="D8" s="124" t="s">
        <v>201</v>
      </c>
      <c r="E8" s="124"/>
      <c r="F8" s="124"/>
      <c r="G8" s="124"/>
      <c r="H8" s="124"/>
      <c r="I8" s="124"/>
      <c r="J8" s="124"/>
      <c r="K8" s="124"/>
      <c r="L8" s="124"/>
      <c r="M8" s="124"/>
      <c r="N8" s="124"/>
      <c r="O8" s="124"/>
      <c r="P8" s="124"/>
      <c r="Q8" s="124"/>
    </row>
    <row r="9" spans="2:17" ht="18" customHeight="1" x14ac:dyDescent="0.25">
      <c r="B9" s="123" t="s">
        <v>202</v>
      </c>
      <c r="C9" s="123"/>
      <c r="D9" s="124" t="s">
        <v>203</v>
      </c>
      <c r="E9" s="124"/>
      <c r="F9" s="124"/>
      <c r="G9" s="124"/>
      <c r="H9" s="124"/>
      <c r="I9" s="124"/>
      <c r="J9" s="123" t="s">
        <v>204</v>
      </c>
      <c r="K9" s="123"/>
      <c r="L9" s="124">
        <v>2026</v>
      </c>
      <c r="M9" s="124"/>
      <c r="N9" s="124"/>
      <c r="O9" s="124"/>
      <c r="P9" s="124"/>
      <c r="Q9" s="124"/>
    </row>
    <row r="10" spans="2:17" ht="4.9000000000000004" customHeight="1" x14ac:dyDescent="0.25"/>
    <row r="11" spans="2:17" s="10" customFormat="1" ht="42" customHeight="1" x14ac:dyDescent="0.25">
      <c r="B11" s="9" t="s">
        <v>205</v>
      </c>
      <c r="C11" s="9" t="s">
        <v>206</v>
      </c>
      <c r="D11" s="9" t="s">
        <v>207</v>
      </c>
      <c r="E11" s="9" t="s">
        <v>208</v>
      </c>
      <c r="F11" s="9" t="s">
        <v>209</v>
      </c>
      <c r="G11" s="9" t="s">
        <v>210</v>
      </c>
      <c r="H11" s="9" t="s">
        <v>211</v>
      </c>
      <c r="I11" s="9" t="s">
        <v>212</v>
      </c>
      <c r="J11" s="9" t="s">
        <v>213</v>
      </c>
      <c r="K11" s="9" t="s">
        <v>214</v>
      </c>
      <c r="L11" s="26" t="s">
        <v>215</v>
      </c>
      <c r="M11" s="9" t="s">
        <v>216</v>
      </c>
      <c r="N11" s="9" t="s">
        <v>217</v>
      </c>
      <c r="O11" s="9" t="s">
        <v>218</v>
      </c>
      <c r="P11" s="9" t="s">
        <v>219</v>
      </c>
      <c r="Q11" s="9" t="s">
        <v>220</v>
      </c>
    </row>
    <row r="12" spans="2:17" ht="4.9000000000000004" customHeight="1" x14ac:dyDescent="0.25"/>
    <row r="13" spans="2:17" s="10" customFormat="1" ht="76.150000000000006" customHeight="1" x14ac:dyDescent="0.25">
      <c r="B13" s="27" t="s">
        <v>221</v>
      </c>
      <c r="C13" s="43" t="s">
        <v>222</v>
      </c>
      <c r="D13" s="43" t="s">
        <v>223</v>
      </c>
      <c r="E13" s="28" t="s">
        <v>224</v>
      </c>
      <c r="F13" s="28" t="s">
        <v>224</v>
      </c>
      <c r="G13" s="28" t="s">
        <v>224</v>
      </c>
      <c r="H13" s="28" t="s">
        <v>224</v>
      </c>
      <c r="I13" s="28" t="s">
        <v>224</v>
      </c>
      <c r="J13" s="28" t="s">
        <v>224</v>
      </c>
      <c r="K13" s="28" t="s">
        <v>224</v>
      </c>
      <c r="L13" s="28" t="s">
        <v>224</v>
      </c>
      <c r="M13" s="29" t="s">
        <v>224</v>
      </c>
      <c r="N13" s="29" t="s">
        <v>224</v>
      </c>
      <c r="O13" s="29" t="s">
        <v>224</v>
      </c>
      <c r="P13" s="29" t="s">
        <v>224</v>
      </c>
      <c r="Q13" s="27" t="s">
        <v>225</v>
      </c>
    </row>
    <row r="14" spans="2:17" s="10" customFormat="1" ht="76.150000000000006" customHeight="1" x14ac:dyDescent="0.25">
      <c r="B14" s="44" t="s">
        <v>226</v>
      </c>
      <c r="C14" s="45" t="s">
        <v>227</v>
      </c>
      <c r="D14" s="45" t="s">
        <v>228</v>
      </c>
      <c r="E14" s="28" t="s">
        <v>224</v>
      </c>
      <c r="F14" s="28" t="s">
        <v>224</v>
      </c>
      <c r="G14" s="28" t="s">
        <v>224</v>
      </c>
      <c r="H14" s="28" t="s">
        <v>224</v>
      </c>
      <c r="I14" s="28" t="s">
        <v>224</v>
      </c>
      <c r="J14" s="28" t="s">
        <v>224</v>
      </c>
      <c r="K14" s="28" t="s">
        <v>224</v>
      </c>
      <c r="L14" s="28" t="s">
        <v>224</v>
      </c>
      <c r="M14" s="29" t="s">
        <v>224</v>
      </c>
      <c r="N14" s="29" t="s">
        <v>224</v>
      </c>
      <c r="O14" s="29" t="s">
        <v>229</v>
      </c>
      <c r="P14" s="29" t="s">
        <v>224</v>
      </c>
      <c r="Q14" s="27" t="s">
        <v>225</v>
      </c>
    </row>
    <row r="15" spans="2:17" s="10" customFormat="1" ht="76.150000000000006" customHeight="1" x14ac:dyDescent="0.25">
      <c r="B15" s="27" t="s">
        <v>221</v>
      </c>
      <c r="C15" s="43" t="s">
        <v>230</v>
      </c>
      <c r="D15" s="43" t="s">
        <v>231</v>
      </c>
      <c r="E15" s="28" t="s">
        <v>224</v>
      </c>
      <c r="F15" s="28" t="s">
        <v>224</v>
      </c>
      <c r="G15" s="28" t="s">
        <v>224</v>
      </c>
      <c r="H15" s="28" t="s">
        <v>224</v>
      </c>
      <c r="I15" s="28" t="s">
        <v>224</v>
      </c>
      <c r="J15" s="28" t="s">
        <v>224</v>
      </c>
      <c r="K15" s="28" t="s">
        <v>224</v>
      </c>
      <c r="L15" s="28" t="s">
        <v>224</v>
      </c>
      <c r="M15" s="29" t="s">
        <v>224</v>
      </c>
      <c r="N15" s="29" t="s">
        <v>224</v>
      </c>
      <c r="O15" s="29" t="s">
        <v>229</v>
      </c>
      <c r="P15" s="29" t="s">
        <v>224</v>
      </c>
      <c r="Q15" s="27" t="s">
        <v>225</v>
      </c>
    </row>
    <row r="16" spans="2:17" s="10" customFormat="1" ht="76.150000000000006" customHeight="1" x14ac:dyDescent="0.25">
      <c r="B16" s="27" t="s">
        <v>221</v>
      </c>
      <c r="C16" s="43" t="s">
        <v>232</v>
      </c>
      <c r="D16" s="43" t="s">
        <v>233</v>
      </c>
      <c r="E16" s="28" t="s">
        <v>224</v>
      </c>
      <c r="F16" s="28" t="s">
        <v>224</v>
      </c>
      <c r="G16" s="28" t="s">
        <v>224</v>
      </c>
      <c r="H16" s="28" t="s">
        <v>224</v>
      </c>
      <c r="I16" s="28" t="s">
        <v>224</v>
      </c>
      <c r="J16" s="28" t="s">
        <v>224</v>
      </c>
      <c r="K16" s="28" t="s">
        <v>224</v>
      </c>
      <c r="L16" s="28" t="s">
        <v>224</v>
      </c>
      <c r="M16" s="29" t="s">
        <v>224</v>
      </c>
      <c r="N16" s="29" t="s">
        <v>224</v>
      </c>
      <c r="O16" s="29" t="s">
        <v>224</v>
      </c>
      <c r="P16" s="29" t="s">
        <v>224</v>
      </c>
      <c r="Q16" s="27" t="s">
        <v>225</v>
      </c>
    </row>
    <row r="17" spans="2:17" s="10" customFormat="1" ht="76.150000000000006" customHeight="1" x14ac:dyDescent="0.25">
      <c r="B17" s="27" t="s">
        <v>221</v>
      </c>
      <c r="C17" s="43" t="s">
        <v>234</v>
      </c>
      <c r="D17" s="43" t="s">
        <v>235</v>
      </c>
      <c r="E17" s="28" t="s">
        <v>224</v>
      </c>
      <c r="F17" s="28" t="s">
        <v>224</v>
      </c>
      <c r="G17" s="28" t="s">
        <v>224</v>
      </c>
      <c r="H17" s="28" t="s">
        <v>224</v>
      </c>
      <c r="I17" s="28" t="s">
        <v>224</v>
      </c>
      <c r="J17" s="28" t="s">
        <v>224</v>
      </c>
      <c r="K17" s="28" t="s">
        <v>224</v>
      </c>
      <c r="L17" s="28" t="s">
        <v>224</v>
      </c>
      <c r="M17" s="29" t="s">
        <v>224</v>
      </c>
      <c r="N17" s="29" t="s">
        <v>224</v>
      </c>
      <c r="O17" s="29" t="s">
        <v>229</v>
      </c>
      <c r="P17" s="29" t="s">
        <v>224</v>
      </c>
      <c r="Q17" s="27" t="s">
        <v>225</v>
      </c>
    </row>
    <row r="18" spans="2:17" s="10" customFormat="1" ht="76.150000000000006" customHeight="1" x14ac:dyDescent="0.25">
      <c r="B18" s="27" t="s">
        <v>236</v>
      </c>
      <c r="C18" s="43" t="s">
        <v>222</v>
      </c>
      <c r="D18" s="43" t="s">
        <v>237</v>
      </c>
      <c r="E18" s="28" t="s">
        <v>224</v>
      </c>
      <c r="F18" s="28" t="s">
        <v>224</v>
      </c>
      <c r="G18" s="28" t="s">
        <v>224</v>
      </c>
      <c r="H18" s="28" t="s">
        <v>224</v>
      </c>
      <c r="I18" s="28" t="s">
        <v>224</v>
      </c>
      <c r="J18" s="28" t="s">
        <v>224</v>
      </c>
      <c r="K18" s="28" t="s">
        <v>224</v>
      </c>
      <c r="L18" s="28" t="s">
        <v>224</v>
      </c>
      <c r="M18" s="29" t="s">
        <v>224</v>
      </c>
      <c r="N18" s="29" t="s">
        <v>224</v>
      </c>
      <c r="O18" s="29" t="s">
        <v>224</v>
      </c>
      <c r="P18" s="29" t="s">
        <v>224</v>
      </c>
      <c r="Q18" s="27" t="s">
        <v>225</v>
      </c>
    </row>
    <row r="19" spans="2:17" s="10" customFormat="1" ht="100.9" customHeight="1" x14ac:dyDescent="0.25">
      <c r="B19" s="27" t="s">
        <v>236</v>
      </c>
      <c r="C19" s="43" t="s">
        <v>238</v>
      </c>
      <c r="D19" s="43" t="s">
        <v>239</v>
      </c>
      <c r="E19" s="28" t="s">
        <v>224</v>
      </c>
      <c r="F19" s="28" t="s">
        <v>224</v>
      </c>
      <c r="G19" s="28" t="s">
        <v>224</v>
      </c>
      <c r="H19" s="28" t="s">
        <v>224</v>
      </c>
      <c r="I19" s="28" t="s">
        <v>224</v>
      </c>
      <c r="J19" s="28" t="s">
        <v>224</v>
      </c>
      <c r="K19" s="28" t="s">
        <v>224</v>
      </c>
      <c r="L19" s="28" t="s">
        <v>224</v>
      </c>
      <c r="M19" s="29" t="s">
        <v>224</v>
      </c>
      <c r="N19" s="29" t="s">
        <v>224</v>
      </c>
      <c r="O19" s="29" t="s">
        <v>229</v>
      </c>
      <c r="P19" s="29" t="s">
        <v>224</v>
      </c>
      <c r="Q19" s="27" t="s">
        <v>225</v>
      </c>
    </row>
    <row r="20" spans="2:17" s="10" customFormat="1" ht="91.15" customHeight="1" x14ac:dyDescent="0.25">
      <c r="B20" s="27" t="s">
        <v>236</v>
      </c>
      <c r="C20" s="43" t="s">
        <v>230</v>
      </c>
      <c r="D20" s="43" t="s">
        <v>240</v>
      </c>
      <c r="E20" s="28" t="s">
        <v>224</v>
      </c>
      <c r="F20" s="28" t="s">
        <v>224</v>
      </c>
      <c r="G20" s="28" t="s">
        <v>224</v>
      </c>
      <c r="H20" s="28" t="s">
        <v>224</v>
      </c>
      <c r="I20" s="28" t="s">
        <v>224</v>
      </c>
      <c r="J20" s="28" t="s">
        <v>224</v>
      </c>
      <c r="K20" s="28" t="s">
        <v>224</v>
      </c>
      <c r="L20" s="28" t="s">
        <v>224</v>
      </c>
      <c r="M20" s="29" t="s">
        <v>224</v>
      </c>
      <c r="N20" s="29" t="s">
        <v>224</v>
      </c>
      <c r="O20" s="29" t="s">
        <v>229</v>
      </c>
      <c r="P20" s="29" t="s">
        <v>224</v>
      </c>
      <c r="Q20" s="27" t="s">
        <v>225</v>
      </c>
    </row>
    <row r="21" spans="2:17" s="10" customFormat="1" ht="90" customHeight="1" x14ac:dyDescent="0.25">
      <c r="B21" s="27" t="s">
        <v>236</v>
      </c>
      <c r="C21" s="43" t="s">
        <v>232</v>
      </c>
      <c r="D21" s="43" t="s">
        <v>241</v>
      </c>
      <c r="E21" s="28" t="s">
        <v>224</v>
      </c>
      <c r="F21" s="28" t="s">
        <v>224</v>
      </c>
      <c r="G21" s="28" t="s">
        <v>224</v>
      </c>
      <c r="H21" s="28" t="s">
        <v>224</v>
      </c>
      <c r="I21" s="28" t="s">
        <v>224</v>
      </c>
      <c r="J21" s="28" t="s">
        <v>224</v>
      </c>
      <c r="K21" s="28" t="s">
        <v>224</v>
      </c>
      <c r="L21" s="28" t="s">
        <v>224</v>
      </c>
      <c r="M21" s="29" t="s">
        <v>224</v>
      </c>
      <c r="N21" s="29" t="s">
        <v>224</v>
      </c>
      <c r="O21" s="29" t="s">
        <v>224</v>
      </c>
      <c r="P21" s="29" t="s">
        <v>224</v>
      </c>
      <c r="Q21" s="27" t="s">
        <v>225</v>
      </c>
    </row>
    <row r="22" spans="2:17" s="10" customFormat="1" ht="76.150000000000006" customHeight="1" x14ac:dyDescent="0.25">
      <c r="B22" s="27" t="s">
        <v>236</v>
      </c>
      <c r="C22" s="43" t="s">
        <v>234</v>
      </c>
      <c r="D22" s="43" t="s">
        <v>242</v>
      </c>
      <c r="E22" s="28" t="s">
        <v>224</v>
      </c>
      <c r="F22" s="28" t="s">
        <v>224</v>
      </c>
      <c r="G22" s="28" t="s">
        <v>224</v>
      </c>
      <c r="H22" s="28" t="s">
        <v>224</v>
      </c>
      <c r="I22" s="28" t="s">
        <v>224</v>
      </c>
      <c r="J22" s="28" t="s">
        <v>224</v>
      </c>
      <c r="K22" s="28" t="s">
        <v>224</v>
      </c>
      <c r="L22" s="28" t="s">
        <v>224</v>
      </c>
      <c r="M22" s="29" t="s">
        <v>224</v>
      </c>
      <c r="N22" s="29" t="s">
        <v>224</v>
      </c>
      <c r="O22" s="29" t="s">
        <v>229</v>
      </c>
      <c r="P22" s="29" t="s">
        <v>224</v>
      </c>
      <c r="Q22" s="27" t="s">
        <v>225</v>
      </c>
    </row>
    <row r="23" spans="2:17" ht="4.9000000000000004" customHeight="1" x14ac:dyDescent="0.25"/>
    <row r="24" spans="2:17" ht="18" customHeight="1" x14ac:dyDescent="0.25"/>
    <row r="25" spans="2:17" ht="18" customHeight="1" x14ac:dyDescent="0.25">
      <c r="B25" s="125" t="s">
        <v>243</v>
      </c>
      <c r="C25" s="125"/>
      <c r="D25" s="125"/>
      <c r="E25" s="125"/>
      <c r="F25" s="125"/>
      <c r="G25" s="125"/>
      <c r="H25" s="125"/>
      <c r="I25" s="125"/>
      <c r="J25" s="125"/>
      <c r="K25" s="125"/>
      <c r="L25" s="125"/>
      <c r="M25" s="125"/>
      <c r="N25" s="125"/>
      <c r="O25" s="125"/>
      <c r="P25" s="125"/>
      <c r="Q25" s="125"/>
    </row>
    <row r="26" spans="2:17" ht="18" customHeight="1" x14ac:dyDescent="0.25">
      <c r="B26" s="121" t="s">
        <v>244</v>
      </c>
      <c r="C26" s="121"/>
      <c r="D26" s="121"/>
      <c r="E26" s="121"/>
      <c r="F26" s="121"/>
      <c r="G26" s="121"/>
      <c r="H26" s="121"/>
      <c r="I26" s="121"/>
      <c r="J26" s="121"/>
      <c r="K26" s="121"/>
      <c r="L26" s="121"/>
      <c r="M26" s="121"/>
      <c r="N26" s="121"/>
      <c r="O26" s="121"/>
      <c r="P26" s="121"/>
      <c r="Q26" s="121"/>
    </row>
    <row r="27" spans="2:17" ht="18" customHeight="1" x14ac:dyDescent="0.25">
      <c r="B27" s="121" t="s">
        <v>245</v>
      </c>
      <c r="C27" s="121"/>
      <c r="D27" s="121"/>
      <c r="E27" s="121"/>
      <c r="F27" s="121"/>
      <c r="G27" s="121"/>
      <c r="H27" s="121"/>
      <c r="I27" s="121"/>
      <c r="J27" s="121"/>
      <c r="K27" s="121"/>
      <c r="L27" s="121"/>
      <c r="M27" s="121"/>
      <c r="N27" s="121"/>
      <c r="O27" s="121"/>
      <c r="P27" s="121"/>
      <c r="Q27" s="121"/>
    </row>
    <row r="28" spans="2:17" ht="18" customHeight="1" x14ac:dyDescent="0.25">
      <c r="B28" s="121" t="s">
        <v>246</v>
      </c>
      <c r="C28" s="121"/>
      <c r="D28" s="121"/>
      <c r="E28" s="121"/>
      <c r="F28" s="121"/>
      <c r="G28" s="121"/>
      <c r="H28" s="121"/>
      <c r="I28" s="121"/>
      <c r="J28" s="121"/>
      <c r="K28" s="121"/>
      <c r="L28" s="121"/>
      <c r="M28" s="121"/>
      <c r="N28" s="121"/>
      <c r="O28" s="121"/>
      <c r="P28" s="121"/>
      <c r="Q28" s="121"/>
    </row>
    <row r="29" spans="2:17" ht="18" customHeight="1" x14ac:dyDescent="0.25">
      <c r="B29" s="121" t="s">
        <v>247</v>
      </c>
      <c r="C29" s="121"/>
      <c r="D29" s="121"/>
      <c r="E29" s="121"/>
      <c r="F29" s="121"/>
      <c r="G29" s="121"/>
      <c r="H29" s="121"/>
      <c r="I29" s="121"/>
      <c r="J29" s="121"/>
      <c r="K29" s="121"/>
      <c r="L29" s="121"/>
      <c r="M29" s="121"/>
      <c r="N29" s="121"/>
      <c r="O29" s="121"/>
      <c r="P29" s="121"/>
      <c r="Q29" s="121"/>
    </row>
    <row r="30" spans="2:17" ht="18" customHeight="1" x14ac:dyDescent="0.25">
      <c r="B30" s="121" t="s">
        <v>248</v>
      </c>
      <c r="C30" s="121"/>
      <c r="D30" s="121"/>
      <c r="E30" s="121"/>
      <c r="F30" s="121"/>
      <c r="G30" s="121"/>
      <c r="H30" s="121"/>
      <c r="I30" s="121"/>
      <c r="J30" s="121"/>
      <c r="K30" s="121"/>
      <c r="L30" s="121"/>
      <c r="M30" s="121"/>
      <c r="N30" s="121"/>
      <c r="O30" s="121"/>
      <c r="P30" s="121"/>
      <c r="Q30" s="121"/>
    </row>
    <row r="31" spans="2:17" ht="18" customHeight="1" x14ac:dyDescent="0.25">
      <c r="B31" s="121" t="s">
        <v>249</v>
      </c>
      <c r="C31" s="121"/>
      <c r="D31" s="121"/>
      <c r="E31" s="121"/>
      <c r="F31" s="121"/>
      <c r="G31" s="121"/>
      <c r="H31" s="121"/>
      <c r="I31" s="121"/>
      <c r="J31" s="121"/>
      <c r="K31" s="121"/>
      <c r="L31" s="121"/>
      <c r="M31" s="121"/>
      <c r="N31" s="121"/>
      <c r="O31" s="121"/>
      <c r="P31" s="121"/>
      <c r="Q31" s="121"/>
    </row>
    <row r="32" spans="2:17" ht="18" customHeight="1" x14ac:dyDescent="0.25">
      <c r="B32" s="121" t="s">
        <v>250</v>
      </c>
      <c r="C32" s="121"/>
      <c r="D32" s="121"/>
      <c r="E32" s="121"/>
      <c r="F32" s="121"/>
      <c r="G32" s="121"/>
      <c r="H32" s="121"/>
      <c r="I32" s="121"/>
      <c r="J32" s="121"/>
      <c r="K32" s="121"/>
      <c r="L32" s="121"/>
      <c r="M32" s="121"/>
      <c r="N32" s="121"/>
      <c r="O32" s="121"/>
      <c r="P32" s="121"/>
      <c r="Q32" s="121"/>
    </row>
    <row r="33" spans="2:17" ht="18" customHeight="1" x14ac:dyDescent="0.25">
      <c r="B33" s="121" t="s">
        <v>251</v>
      </c>
      <c r="C33" s="121"/>
      <c r="D33" s="121"/>
      <c r="E33" s="121"/>
      <c r="F33" s="121"/>
      <c r="G33" s="121"/>
      <c r="H33" s="121"/>
      <c r="I33" s="121"/>
      <c r="J33" s="121"/>
      <c r="K33" s="121"/>
      <c r="L33" s="121"/>
      <c r="M33" s="121"/>
      <c r="N33" s="121"/>
      <c r="O33" s="121"/>
      <c r="P33" s="121"/>
      <c r="Q33" s="121"/>
    </row>
    <row r="34" spans="2:17" ht="18" customHeight="1" x14ac:dyDescent="0.25">
      <c r="B34" s="121" t="s">
        <v>252</v>
      </c>
      <c r="C34" s="121"/>
      <c r="D34" s="121"/>
      <c r="E34" s="121"/>
      <c r="F34" s="121"/>
      <c r="G34" s="121"/>
      <c r="H34" s="121"/>
      <c r="I34" s="121"/>
      <c r="J34" s="121"/>
      <c r="K34" s="121"/>
      <c r="L34" s="121"/>
      <c r="M34" s="121"/>
      <c r="N34" s="121"/>
      <c r="O34" s="121"/>
      <c r="P34" s="121"/>
      <c r="Q34" s="121"/>
    </row>
    <row r="35" spans="2:17" ht="18" customHeight="1" x14ac:dyDescent="0.25">
      <c r="B35" s="121" t="s">
        <v>253</v>
      </c>
      <c r="C35" s="121"/>
      <c r="D35" s="121"/>
      <c r="E35" s="121"/>
      <c r="F35" s="121"/>
      <c r="G35" s="121"/>
      <c r="H35" s="121"/>
      <c r="I35" s="121"/>
      <c r="J35" s="121"/>
      <c r="K35" s="121"/>
      <c r="L35" s="121"/>
      <c r="M35" s="121"/>
      <c r="N35" s="121"/>
      <c r="O35" s="121"/>
      <c r="P35" s="121"/>
      <c r="Q35" s="121"/>
    </row>
    <row r="36" spans="2:17" ht="18" customHeight="1" x14ac:dyDescent="0.25">
      <c r="B36" s="121" t="s">
        <v>254</v>
      </c>
      <c r="C36" s="121"/>
      <c r="D36" s="121"/>
      <c r="E36" s="121"/>
      <c r="F36" s="121"/>
      <c r="G36" s="121"/>
      <c r="H36" s="121"/>
      <c r="I36" s="121"/>
      <c r="J36" s="121"/>
      <c r="K36" s="121"/>
      <c r="L36" s="121"/>
      <c r="M36" s="121"/>
      <c r="N36" s="121"/>
      <c r="O36" s="121"/>
      <c r="P36" s="121"/>
      <c r="Q36" s="121"/>
    </row>
    <row r="37" spans="2:17" ht="18" customHeight="1" x14ac:dyDescent="0.25">
      <c r="B37" s="121" t="s">
        <v>255</v>
      </c>
      <c r="C37" s="121"/>
      <c r="D37" s="121"/>
      <c r="E37" s="121"/>
      <c r="F37" s="121"/>
      <c r="G37" s="121"/>
      <c r="H37" s="121"/>
      <c r="I37" s="121"/>
      <c r="J37" s="121"/>
      <c r="K37" s="121"/>
      <c r="L37" s="121"/>
      <c r="M37" s="121"/>
      <c r="N37" s="121"/>
      <c r="O37" s="121"/>
      <c r="P37" s="121"/>
      <c r="Q37" s="121"/>
    </row>
    <row r="38" spans="2:17" ht="18" customHeight="1" x14ac:dyDescent="0.25"/>
    <row r="39" spans="2:17" ht="18" customHeight="1" x14ac:dyDescent="0.25">
      <c r="B39" s="122" t="s">
        <v>256</v>
      </c>
      <c r="C39" s="122"/>
      <c r="D39" s="122"/>
      <c r="E39" s="122"/>
      <c r="F39" s="122"/>
      <c r="G39" s="122"/>
      <c r="H39" s="122"/>
      <c r="I39" s="122"/>
      <c r="J39" s="122"/>
      <c r="K39" s="122"/>
      <c r="L39" s="122"/>
      <c r="M39" s="122"/>
      <c r="N39" s="122"/>
      <c r="O39" s="122"/>
      <c r="P39" s="122"/>
      <c r="Q39" s="122"/>
    </row>
    <row r="40" spans="2:17" ht="18" customHeight="1" x14ac:dyDescent="0.25"/>
    <row r="41" spans="2:17" ht="18" customHeight="1" x14ac:dyDescent="0.25">
      <c r="E41" s="13"/>
    </row>
    <row r="42" spans="2:17" ht="18" customHeight="1" x14ac:dyDescent="0.25"/>
    <row r="43" spans="2:17" ht="18" customHeight="1" x14ac:dyDescent="0.25"/>
    <row r="44" spans="2:17" ht="18" customHeight="1" x14ac:dyDescent="0.25"/>
    <row r="45" spans="2:17" ht="18" customHeight="1" x14ac:dyDescent="0.25"/>
    <row r="46" spans="2:17" ht="18" customHeight="1" x14ac:dyDescent="0.25"/>
    <row r="47" spans="2:17" ht="18" customHeight="1" x14ac:dyDescent="0.25"/>
    <row r="48" spans="2:17"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sheetData>
  <mergeCells count="26">
    <mergeCell ref="B2:Q2"/>
    <mergeCell ref="B4:Q4"/>
    <mergeCell ref="B39:Q39"/>
    <mergeCell ref="J9:K9"/>
    <mergeCell ref="L9:Q9"/>
    <mergeCell ref="B6:C6"/>
    <mergeCell ref="B7:C7"/>
    <mergeCell ref="B8:C8"/>
    <mergeCell ref="B9:C9"/>
    <mergeCell ref="D7:Q7"/>
    <mergeCell ref="D6:Q6"/>
    <mergeCell ref="D8:Q8"/>
    <mergeCell ref="D9:I9"/>
    <mergeCell ref="B25:Q25"/>
    <mergeCell ref="B26:Q26"/>
    <mergeCell ref="B27:Q27"/>
    <mergeCell ref="B28:Q28"/>
    <mergeCell ref="B29:Q29"/>
    <mergeCell ref="B30:Q30"/>
    <mergeCell ref="B31:Q31"/>
    <mergeCell ref="B32:Q32"/>
    <mergeCell ref="B33:Q33"/>
    <mergeCell ref="B34:Q34"/>
    <mergeCell ref="B35:Q35"/>
    <mergeCell ref="B36:Q36"/>
    <mergeCell ref="B37:Q37"/>
  </mergeCells>
  <dataValidations count="4">
    <dataValidation type="list" allowBlank="1" showInputMessage="1" showErrorMessage="1" sqref="B13:B22" xr:uid="{B94CC527-CB42-49B7-8DD1-F0C129C56F9C}">
      <formula1>"Resultado final, Resultado intermedio, Resultado inmediato, Fin, Propósito, Producto"</formula1>
    </dataValidation>
    <dataValidation type="list" allowBlank="1" showInputMessage="1" showErrorMessage="1" sqref="E13:P22" xr:uid="{AFAE2E9A-09B8-4A77-B314-FF41F47CEA93}">
      <formula1>"Sí, No"</formula1>
    </dataValidation>
    <dataValidation type="list" allowBlank="1" showInputMessage="1" showErrorMessage="1" sqref="Q13:Q22" xr:uid="{71E463DA-68D3-4F7B-96A4-8ADEF5483FC1}">
      <formula1>"Ascendente, Descendente"</formula1>
    </dataValidation>
    <dataValidation type="list" allowBlank="1" showInputMessage="1" showErrorMessage="1" sqref="D7:Q7" xr:uid="{A094516D-6B79-41AA-B2AE-A72BEE599374}">
      <formula1>"Programa presupuestario orientado a resultados, Programa presupuestario institucional"</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2599-410C-4C11-81B6-D52521BBBD73}">
  <dimension ref="A1:U117"/>
  <sheetViews>
    <sheetView showGridLines="0" topLeftCell="C13" zoomScale="85" zoomScaleNormal="85" workbookViewId="0">
      <selection activeCell="C15" sqref="C15"/>
    </sheetView>
  </sheetViews>
  <sheetFormatPr baseColWidth="10" defaultColWidth="0" defaultRowHeight="18" customHeight="1" zeroHeight="1" x14ac:dyDescent="0.25"/>
  <cols>
    <col min="1" max="1" width="3.28515625" style="1" customWidth="1"/>
    <col min="2" max="2" width="15.140625" style="1" customWidth="1"/>
    <col min="3" max="3" width="34.7109375" style="1" bestFit="1" customWidth="1"/>
    <col min="4" max="4" width="30.140625" style="1" bestFit="1" customWidth="1"/>
    <col min="5" max="5" width="15.28515625" style="1" customWidth="1"/>
    <col min="6" max="6" width="30.140625" style="1" bestFit="1" customWidth="1"/>
    <col min="7" max="7" width="17.28515625" style="1" bestFit="1" customWidth="1"/>
    <col min="8" max="8" width="30.140625" style="1" bestFit="1" customWidth="1"/>
    <col min="9" max="9" width="12.42578125" style="1" bestFit="1" customWidth="1"/>
    <col min="10" max="10" width="30.140625" style="1" bestFit="1" customWidth="1"/>
    <col min="11" max="11" width="30.140625" style="1" customWidth="1"/>
    <col min="12" max="12" width="3.28515625" style="1" customWidth="1"/>
    <col min="13" max="13" width="11.5703125" style="1" hidden="1" customWidth="1"/>
    <col min="14" max="16" width="0" style="1" hidden="1" customWidth="1"/>
    <col min="17" max="17" width="11.5703125" style="1" hidden="1" customWidth="1"/>
    <col min="18" max="21" width="0" style="1" hidden="1" customWidth="1"/>
    <col min="22" max="16384" width="11.5703125" style="1" hidden="1"/>
  </cols>
  <sheetData>
    <row r="1" spans="2:11" ht="4.9000000000000004" customHeight="1" x14ac:dyDescent="0.25"/>
    <row r="2" spans="2:11" ht="33" customHeight="1" x14ac:dyDescent="0.25">
      <c r="B2" s="60" t="s">
        <v>257</v>
      </c>
      <c r="C2" s="60"/>
      <c r="D2" s="60"/>
      <c r="E2" s="60"/>
      <c r="F2" s="60"/>
      <c r="G2" s="60"/>
      <c r="H2" s="60"/>
      <c r="I2" s="60"/>
      <c r="J2" s="60"/>
      <c r="K2" s="60"/>
    </row>
    <row r="3" spans="2:11" ht="4.9000000000000004" customHeight="1" x14ac:dyDescent="0.25"/>
    <row r="4" spans="2:11" ht="24" customHeight="1" x14ac:dyDescent="0.25">
      <c r="B4" s="61" t="s">
        <v>1</v>
      </c>
      <c r="C4" s="61"/>
      <c r="D4" s="61"/>
      <c r="E4" s="61"/>
      <c r="F4" s="61"/>
      <c r="G4" s="61"/>
      <c r="H4" s="61"/>
      <c r="I4" s="61"/>
      <c r="J4" s="61"/>
      <c r="K4" s="61"/>
    </row>
    <row r="5" spans="2:11" ht="4.9000000000000004" customHeight="1" x14ac:dyDescent="0.25"/>
    <row r="6" spans="2:11" ht="18" customHeight="1" x14ac:dyDescent="0.25">
      <c r="B6" s="123" t="s">
        <v>2</v>
      </c>
      <c r="C6" s="123"/>
      <c r="D6" s="126" t="s">
        <v>3</v>
      </c>
      <c r="E6" s="127"/>
      <c r="F6" s="127"/>
      <c r="G6" s="127"/>
      <c r="H6" s="127"/>
      <c r="I6" s="127"/>
      <c r="J6" s="127"/>
      <c r="K6" s="128"/>
    </row>
    <row r="7" spans="2:11" ht="18" customHeight="1" x14ac:dyDescent="0.25">
      <c r="B7" s="123" t="s">
        <v>199</v>
      </c>
      <c r="C7" s="123"/>
      <c r="D7" s="126" t="s">
        <v>200</v>
      </c>
      <c r="E7" s="127"/>
      <c r="F7" s="127"/>
      <c r="G7" s="127"/>
      <c r="H7" s="127"/>
      <c r="I7" s="127"/>
      <c r="J7" s="127"/>
      <c r="K7" s="128"/>
    </row>
    <row r="8" spans="2:11" ht="18" customHeight="1" x14ac:dyDescent="0.25">
      <c r="B8" s="123" t="s">
        <v>4</v>
      </c>
      <c r="C8" s="123"/>
      <c r="D8" s="126" t="s">
        <v>258</v>
      </c>
      <c r="E8" s="127"/>
      <c r="F8" s="127"/>
      <c r="G8" s="127"/>
      <c r="H8" s="127"/>
      <c r="I8" s="127"/>
      <c r="J8" s="127"/>
      <c r="K8" s="128"/>
    </row>
    <row r="9" spans="2:11" ht="18" customHeight="1" x14ac:dyDescent="0.25">
      <c r="B9" s="123" t="s">
        <v>202</v>
      </c>
      <c r="C9" s="123"/>
      <c r="D9" s="126" t="s">
        <v>259</v>
      </c>
      <c r="E9" s="127"/>
      <c r="F9" s="128"/>
      <c r="G9" s="131" t="s">
        <v>204</v>
      </c>
      <c r="H9" s="132"/>
      <c r="I9" s="129">
        <v>2026</v>
      </c>
      <c r="J9" s="129"/>
      <c r="K9" s="130"/>
    </row>
    <row r="10" spans="2:11" ht="4.9000000000000004" customHeight="1" x14ac:dyDescent="0.25"/>
    <row r="11" spans="2:11" s="10" customFormat="1" ht="60" customHeight="1" x14ac:dyDescent="0.25">
      <c r="B11" s="9" t="s">
        <v>205</v>
      </c>
      <c r="C11" s="9" t="s">
        <v>206</v>
      </c>
      <c r="D11" s="9" t="s">
        <v>260</v>
      </c>
      <c r="E11" s="9" t="s">
        <v>216</v>
      </c>
      <c r="F11" s="9" t="s">
        <v>172</v>
      </c>
      <c r="G11" s="9" t="s">
        <v>261</v>
      </c>
      <c r="H11" s="9" t="s">
        <v>172</v>
      </c>
      <c r="I11" s="9" t="s">
        <v>262</v>
      </c>
      <c r="J11" s="9" t="s">
        <v>172</v>
      </c>
      <c r="K11" s="9" t="s">
        <v>263</v>
      </c>
    </row>
    <row r="12" spans="2:11" ht="4.9000000000000004" customHeight="1" x14ac:dyDescent="0.25"/>
    <row r="13" spans="2:11" s="10" customFormat="1" ht="120" x14ac:dyDescent="0.25">
      <c r="B13" s="30" t="s">
        <v>264</v>
      </c>
      <c r="C13" s="30" t="s">
        <v>265</v>
      </c>
      <c r="D13" s="31">
        <v>257152</v>
      </c>
      <c r="E13" s="30" t="s">
        <v>224</v>
      </c>
      <c r="F13" s="30" t="s">
        <v>266</v>
      </c>
      <c r="G13" s="30" t="s">
        <v>224</v>
      </c>
      <c r="H13" s="30" t="s">
        <v>267</v>
      </c>
      <c r="I13" s="30" t="s">
        <v>224</v>
      </c>
      <c r="J13" s="30" t="s">
        <v>268</v>
      </c>
      <c r="K13" s="11"/>
    </row>
    <row r="14" spans="2:11" s="10" customFormat="1" ht="105" x14ac:dyDescent="0.25">
      <c r="B14" s="30" t="s">
        <v>269</v>
      </c>
      <c r="C14" s="11" t="s">
        <v>227</v>
      </c>
      <c r="D14" s="32">
        <v>0.7</v>
      </c>
      <c r="E14" s="30" t="s">
        <v>224</v>
      </c>
      <c r="F14" s="30" t="s">
        <v>270</v>
      </c>
      <c r="G14" s="30" t="s">
        <v>224</v>
      </c>
      <c r="H14" s="30" t="s">
        <v>271</v>
      </c>
      <c r="I14" s="30" t="s">
        <v>224</v>
      </c>
      <c r="J14" s="30" t="s">
        <v>272</v>
      </c>
      <c r="K14" s="11"/>
    </row>
    <row r="15" spans="2:11" s="10" customFormat="1" ht="90" x14ac:dyDescent="0.25">
      <c r="B15" s="30" t="s">
        <v>264</v>
      </c>
      <c r="C15" s="30" t="s">
        <v>230</v>
      </c>
      <c r="D15" s="32">
        <v>0.63</v>
      </c>
      <c r="E15" s="30" t="s">
        <v>224</v>
      </c>
      <c r="F15" s="30" t="s">
        <v>273</v>
      </c>
      <c r="G15" s="30" t="s">
        <v>224</v>
      </c>
      <c r="H15" s="30" t="s">
        <v>274</v>
      </c>
      <c r="I15" s="30" t="s">
        <v>224</v>
      </c>
      <c r="J15" s="30" t="s">
        <v>275</v>
      </c>
      <c r="K15" s="11"/>
    </row>
    <row r="16" spans="2:11" s="10" customFormat="1" ht="75" x14ac:dyDescent="0.25">
      <c r="B16" s="30" t="s">
        <v>264</v>
      </c>
      <c r="C16" s="30" t="s">
        <v>232</v>
      </c>
      <c r="D16" s="31">
        <v>563614</v>
      </c>
      <c r="E16" s="30" t="s">
        <v>224</v>
      </c>
      <c r="F16" s="30" t="s">
        <v>276</v>
      </c>
      <c r="G16" s="30" t="s">
        <v>224</v>
      </c>
      <c r="H16" s="30" t="s">
        <v>277</v>
      </c>
      <c r="I16" s="30" t="s">
        <v>224</v>
      </c>
      <c r="J16" s="30" t="s">
        <v>278</v>
      </c>
      <c r="K16" s="11"/>
    </row>
    <row r="17" spans="2:17" s="10" customFormat="1" ht="75" x14ac:dyDescent="0.25">
      <c r="B17" s="30" t="s">
        <v>264</v>
      </c>
      <c r="C17" s="30" t="s">
        <v>234</v>
      </c>
      <c r="D17" s="31">
        <v>4850</v>
      </c>
      <c r="E17" s="30" t="s">
        <v>224</v>
      </c>
      <c r="F17" s="30" t="s">
        <v>279</v>
      </c>
      <c r="G17" s="30" t="s">
        <v>224</v>
      </c>
      <c r="H17" s="30" t="s">
        <v>280</v>
      </c>
      <c r="I17" s="30" t="s">
        <v>224</v>
      </c>
      <c r="J17" s="30" t="s">
        <v>281</v>
      </c>
      <c r="K17" s="11"/>
    </row>
    <row r="18" spans="2:17" ht="4.9000000000000004" customHeight="1" x14ac:dyDescent="0.25"/>
    <row r="19" spans="2:17" ht="18" customHeight="1" x14ac:dyDescent="0.25"/>
    <row r="20" spans="2:17" ht="18" customHeight="1" x14ac:dyDescent="0.25">
      <c r="B20" s="125" t="s">
        <v>243</v>
      </c>
      <c r="C20" s="125"/>
      <c r="D20" s="125"/>
      <c r="E20" s="125"/>
      <c r="F20" s="125"/>
      <c r="G20" s="125"/>
      <c r="H20" s="125"/>
      <c r="I20" s="125"/>
      <c r="J20" s="125"/>
      <c r="K20" s="125"/>
      <c r="L20" s="125"/>
      <c r="M20" s="125"/>
      <c r="N20" s="125"/>
      <c r="O20" s="125"/>
      <c r="P20" s="125"/>
      <c r="Q20" s="125"/>
    </row>
    <row r="21" spans="2:17" ht="18" customHeight="1" x14ac:dyDescent="0.25">
      <c r="B21" s="121" t="s">
        <v>282</v>
      </c>
      <c r="C21" s="121"/>
      <c r="D21" s="121"/>
      <c r="E21" s="121"/>
      <c r="F21" s="121"/>
      <c r="G21" s="121"/>
      <c r="H21" s="121"/>
      <c r="I21" s="121"/>
      <c r="J21" s="121"/>
      <c r="K21" s="121"/>
      <c r="L21" s="121"/>
      <c r="M21" s="121"/>
      <c r="N21" s="121"/>
      <c r="O21" s="121"/>
      <c r="P21" s="121"/>
      <c r="Q21" s="121"/>
    </row>
    <row r="22" spans="2:17" ht="18" customHeight="1" x14ac:dyDescent="0.25">
      <c r="B22" s="121" t="s">
        <v>283</v>
      </c>
      <c r="C22" s="121"/>
      <c r="D22" s="121"/>
      <c r="E22" s="121"/>
      <c r="F22" s="121"/>
      <c r="G22" s="121"/>
      <c r="H22" s="121"/>
      <c r="I22" s="121"/>
      <c r="J22" s="121"/>
      <c r="K22" s="121"/>
      <c r="L22" s="121"/>
      <c r="M22" s="121"/>
      <c r="N22" s="121"/>
      <c r="O22" s="121"/>
      <c r="P22" s="121"/>
      <c r="Q22" s="121"/>
    </row>
    <row r="23" spans="2:17" ht="18" customHeight="1" x14ac:dyDescent="0.25">
      <c r="B23" s="121" t="s">
        <v>284</v>
      </c>
      <c r="C23" s="121"/>
      <c r="D23" s="121"/>
      <c r="E23" s="121"/>
      <c r="F23" s="121"/>
      <c r="G23" s="121"/>
      <c r="H23" s="121"/>
      <c r="I23" s="121"/>
      <c r="J23" s="121"/>
      <c r="K23" s="121"/>
      <c r="L23" s="121"/>
      <c r="M23" s="121"/>
      <c r="N23" s="121"/>
      <c r="O23" s="121"/>
      <c r="P23" s="121"/>
      <c r="Q23" s="121"/>
    </row>
    <row r="24" spans="2:17" ht="18" customHeight="1" x14ac:dyDescent="0.25"/>
    <row r="25" spans="2:17" ht="18" customHeight="1" x14ac:dyDescent="0.25">
      <c r="B25" s="122" t="s">
        <v>256</v>
      </c>
      <c r="C25" s="122"/>
      <c r="D25" s="122"/>
      <c r="E25" s="122"/>
      <c r="F25" s="122"/>
      <c r="G25" s="122"/>
      <c r="H25" s="122"/>
      <c r="I25" s="122"/>
      <c r="J25" s="122"/>
      <c r="K25" s="122"/>
    </row>
    <row r="26" spans="2:17" ht="18" customHeight="1" x14ac:dyDescent="0.25"/>
    <row r="27" spans="2:17" ht="18" customHeight="1" x14ac:dyDescent="0.25"/>
    <row r="28" spans="2:17" ht="18" customHeight="1" x14ac:dyDescent="0.25"/>
    <row r="29" spans="2:17" ht="18" customHeight="1" x14ac:dyDescent="0.25"/>
    <row r="30" spans="2:17" ht="18" customHeight="1" x14ac:dyDescent="0.25"/>
    <row r="31" spans="2:17" ht="18" customHeight="1" x14ac:dyDescent="0.25"/>
    <row r="32" spans="2:17"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sheetData>
  <mergeCells count="17">
    <mergeCell ref="B25:K25"/>
    <mergeCell ref="I9:K9"/>
    <mergeCell ref="D9:F9"/>
    <mergeCell ref="B8:C8"/>
    <mergeCell ref="D8:K8"/>
    <mergeCell ref="B9:C9"/>
    <mergeCell ref="G9:H9"/>
    <mergeCell ref="B20:Q20"/>
    <mergeCell ref="B21:Q21"/>
    <mergeCell ref="B22:Q22"/>
    <mergeCell ref="B23:Q23"/>
    <mergeCell ref="B2:K2"/>
    <mergeCell ref="B4:K4"/>
    <mergeCell ref="B6:C6"/>
    <mergeCell ref="D6:K6"/>
    <mergeCell ref="B7:C7"/>
    <mergeCell ref="D7:K7"/>
  </mergeCells>
  <dataValidations count="2">
    <dataValidation type="list" allowBlank="1" showInputMessage="1" showErrorMessage="1" sqref="E13:E17 G13:G17 I13:I17" xr:uid="{4D36E187-B9FA-4AA0-AD48-2219DFDA4BA4}">
      <formula1>"Sí, No"</formula1>
    </dataValidation>
    <dataValidation type="list" allowBlank="1" showInputMessage="1" showErrorMessage="1" sqref="B13:B17" xr:uid="{7A20F5E9-F4F5-4098-B1A6-0EC4AAEFD138}">
      <formula1>"Resultado final, Resultado intermedio, Resultado inmediato, Fin, Propósito, Producto"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E7881-0BD1-4C1E-82A3-926CACB88691}">
  <dimension ref="A1:AF107"/>
  <sheetViews>
    <sheetView showGridLines="0" zoomScale="85" zoomScaleNormal="85" workbookViewId="0">
      <selection activeCell="F14" sqref="F14"/>
    </sheetView>
  </sheetViews>
  <sheetFormatPr baseColWidth="10" defaultColWidth="0" defaultRowHeight="18" customHeight="1" zeroHeight="1" x14ac:dyDescent="0.25"/>
  <cols>
    <col min="1" max="1" width="3.28515625" style="1" customWidth="1"/>
    <col min="2" max="2" width="34.7109375" style="1" customWidth="1"/>
    <col min="3" max="3" width="19.5703125" style="1" bestFit="1" customWidth="1"/>
    <col min="4" max="4" width="16" style="1" bestFit="1" customWidth="1"/>
    <col min="5" max="5" width="19.85546875" style="1" customWidth="1"/>
    <col min="6" max="6" width="42.85546875" style="1" customWidth="1"/>
    <col min="7" max="7" width="16.28515625" style="1" bestFit="1" customWidth="1"/>
    <col min="8" max="8" width="31.85546875" style="1" customWidth="1"/>
    <col min="9" max="9" width="15" style="1" bestFit="1" customWidth="1"/>
    <col min="10" max="10" width="17.42578125" style="1" bestFit="1" customWidth="1"/>
    <col min="11" max="11" width="29" style="1" bestFit="1" customWidth="1"/>
    <col min="12" max="12" width="32.28515625" style="1" bestFit="1" customWidth="1"/>
    <col min="13" max="13" width="17.7109375" style="1" bestFit="1" customWidth="1"/>
    <col min="14" max="14" width="3.28515625" style="1" customWidth="1"/>
    <col min="15" max="15" width="11.5703125" style="1" hidden="1" customWidth="1"/>
    <col min="16" max="19" width="0" style="1" hidden="1" customWidth="1"/>
    <col min="20" max="16384" width="11.5703125" style="1" hidden="1"/>
  </cols>
  <sheetData>
    <row r="1" spans="2:32" ht="4.9000000000000004" customHeight="1" x14ac:dyDescent="0.25"/>
    <row r="2" spans="2:32" ht="33" customHeight="1" x14ac:dyDescent="0.25">
      <c r="B2" s="60" t="s">
        <v>285</v>
      </c>
      <c r="C2" s="60"/>
      <c r="D2" s="60"/>
      <c r="E2" s="60"/>
      <c r="F2" s="60"/>
      <c r="G2" s="60"/>
      <c r="H2" s="60"/>
      <c r="I2" s="60"/>
      <c r="J2" s="60"/>
      <c r="K2" s="60"/>
      <c r="L2" s="60"/>
      <c r="M2" s="60"/>
    </row>
    <row r="3" spans="2:32" ht="4.9000000000000004" customHeight="1" x14ac:dyDescent="0.25"/>
    <row r="4" spans="2:32" ht="24" customHeight="1" x14ac:dyDescent="0.25">
      <c r="B4" s="61" t="s">
        <v>1</v>
      </c>
      <c r="C4" s="61"/>
      <c r="D4" s="61"/>
      <c r="E4" s="61"/>
      <c r="F4" s="61"/>
      <c r="G4" s="61"/>
      <c r="H4" s="61"/>
      <c r="I4" s="61"/>
      <c r="J4" s="61"/>
      <c r="K4" s="61"/>
      <c r="L4" s="61"/>
      <c r="M4" s="61"/>
    </row>
    <row r="5" spans="2:32" ht="4.9000000000000004" customHeight="1" x14ac:dyDescent="0.25"/>
    <row r="6" spans="2:32" ht="18" customHeight="1" x14ac:dyDescent="0.25">
      <c r="B6" s="123" t="s">
        <v>2</v>
      </c>
      <c r="C6" s="123"/>
      <c r="D6" s="133" t="s">
        <v>3</v>
      </c>
      <c r="E6" s="123"/>
      <c r="F6" s="123"/>
      <c r="G6" s="123"/>
      <c r="H6" s="123"/>
      <c r="I6" s="123"/>
      <c r="J6" s="123"/>
      <c r="K6" s="123"/>
      <c r="L6" s="123"/>
      <c r="M6" s="123"/>
    </row>
    <row r="7" spans="2:32" ht="18" customHeight="1" x14ac:dyDescent="0.25">
      <c r="B7" s="123" t="s">
        <v>199</v>
      </c>
      <c r="C7" s="123"/>
      <c r="D7" s="124" t="s">
        <v>200</v>
      </c>
      <c r="E7" s="124"/>
      <c r="F7" s="124"/>
      <c r="G7" s="124"/>
      <c r="H7" s="124"/>
      <c r="I7" s="124"/>
      <c r="J7" s="124"/>
      <c r="K7" s="124"/>
      <c r="L7" s="124"/>
      <c r="M7" s="124"/>
    </row>
    <row r="8" spans="2:32" ht="18" customHeight="1" x14ac:dyDescent="0.25">
      <c r="B8" s="123" t="s">
        <v>4</v>
      </c>
      <c r="C8" s="123"/>
      <c r="D8" s="123" t="s">
        <v>286</v>
      </c>
      <c r="E8" s="123"/>
      <c r="F8" s="123"/>
      <c r="G8" s="123"/>
      <c r="H8" s="123"/>
      <c r="I8" s="123"/>
      <c r="J8" s="123"/>
      <c r="K8" s="123"/>
      <c r="L8" s="123"/>
      <c r="M8" s="123"/>
    </row>
    <row r="9" spans="2:32" ht="18" customHeight="1" x14ac:dyDescent="0.25">
      <c r="B9" s="123" t="s">
        <v>202</v>
      </c>
      <c r="C9" s="123"/>
      <c r="D9" s="134" t="s">
        <v>287</v>
      </c>
      <c r="E9" s="135"/>
      <c r="F9" s="135"/>
      <c r="G9" s="135"/>
      <c r="H9" s="136"/>
      <c r="I9" s="123" t="s">
        <v>204</v>
      </c>
      <c r="J9" s="123"/>
      <c r="K9" s="137">
        <v>2026</v>
      </c>
      <c r="L9" s="137"/>
      <c r="M9" s="137"/>
    </row>
    <row r="10" spans="2:32" ht="4.9000000000000004" customHeight="1" x14ac:dyDescent="0.25"/>
    <row r="11" spans="2:32" s="10" customFormat="1" ht="42" customHeight="1" x14ac:dyDescent="0.25">
      <c r="B11" s="9" t="s">
        <v>288</v>
      </c>
      <c r="C11" s="9" t="s">
        <v>289</v>
      </c>
      <c r="D11" s="9" t="s">
        <v>290</v>
      </c>
      <c r="E11" s="9" t="s">
        <v>291</v>
      </c>
      <c r="F11" s="9" t="s">
        <v>292</v>
      </c>
      <c r="G11" s="9" t="s">
        <v>293</v>
      </c>
      <c r="H11" s="9" t="s">
        <v>294</v>
      </c>
      <c r="I11" s="9" t="s">
        <v>295</v>
      </c>
      <c r="J11" s="9" t="s">
        <v>296</v>
      </c>
      <c r="K11" s="9" t="s">
        <v>297</v>
      </c>
      <c r="L11" s="9" t="s">
        <v>298</v>
      </c>
      <c r="M11" s="9" t="s">
        <v>172</v>
      </c>
    </row>
    <row r="12" spans="2:32" ht="4.9000000000000004" customHeight="1" x14ac:dyDescent="0.25"/>
    <row r="13" spans="2:32" s="10" customFormat="1" ht="257.25" customHeight="1" x14ac:dyDescent="0.25">
      <c r="B13" s="41" t="s">
        <v>299</v>
      </c>
      <c r="C13" s="41" t="s">
        <v>300</v>
      </c>
      <c r="D13" s="41" t="s">
        <v>301</v>
      </c>
      <c r="E13" s="41" t="s">
        <v>302</v>
      </c>
      <c r="F13" s="41" t="s">
        <v>303</v>
      </c>
      <c r="G13" s="41" t="s">
        <v>304</v>
      </c>
      <c r="H13" s="41" t="s">
        <v>305</v>
      </c>
      <c r="I13" s="38" t="s">
        <v>306</v>
      </c>
      <c r="J13" s="35" t="s">
        <v>307</v>
      </c>
      <c r="K13" s="39" t="s">
        <v>229</v>
      </c>
      <c r="L13" s="39" t="s">
        <v>224</v>
      </c>
      <c r="M13" s="36" t="s">
        <v>308</v>
      </c>
      <c r="N13" s="37"/>
      <c r="O13" s="37"/>
      <c r="P13" s="37"/>
      <c r="Q13" s="37"/>
      <c r="R13" s="37"/>
      <c r="S13" s="37"/>
      <c r="T13" s="37"/>
      <c r="U13" s="37"/>
      <c r="V13" s="37"/>
      <c r="W13" s="37"/>
      <c r="X13" s="37"/>
      <c r="Y13" s="37"/>
      <c r="Z13" s="37"/>
      <c r="AA13" s="37"/>
      <c r="AB13" s="37"/>
      <c r="AC13" s="37"/>
      <c r="AD13" s="37"/>
      <c r="AE13" s="37"/>
      <c r="AF13" s="37"/>
    </row>
    <row r="14" spans="2:32" s="10" customFormat="1" ht="365.25" customHeight="1" x14ac:dyDescent="0.25">
      <c r="B14" s="41" t="s">
        <v>299</v>
      </c>
      <c r="C14" s="41" t="s">
        <v>309</v>
      </c>
      <c r="D14" s="41" t="s">
        <v>301</v>
      </c>
      <c r="E14" s="41" t="s">
        <v>310</v>
      </c>
      <c r="F14" s="41"/>
      <c r="G14" s="41" t="s">
        <v>311</v>
      </c>
      <c r="H14" s="25" t="s">
        <v>312</v>
      </c>
      <c r="I14" s="40" t="s">
        <v>306</v>
      </c>
      <c r="J14" s="35" t="s">
        <v>307</v>
      </c>
      <c r="K14" s="35" t="s">
        <v>229</v>
      </c>
      <c r="L14" s="35" t="s">
        <v>224</v>
      </c>
      <c r="M14" s="34" t="s">
        <v>313</v>
      </c>
      <c r="N14" s="37"/>
      <c r="O14" s="37"/>
      <c r="P14" s="37"/>
      <c r="Q14" s="37"/>
      <c r="R14" s="37"/>
      <c r="S14" s="37"/>
      <c r="T14" s="37"/>
      <c r="U14" s="37"/>
      <c r="V14" s="37"/>
      <c r="W14" s="37"/>
      <c r="X14" s="37"/>
      <c r="Y14" s="37"/>
      <c r="Z14" s="37"/>
      <c r="AA14" s="37"/>
      <c r="AB14" s="37"/>
      <c r="AC14" s="37"/>
      <c r="AD14" s="37"/>
      <c r="AE14" s="37"/>
      <c r="AF14" s="37"/>
    </row>
    <row r="15" spans="2:32" s="10" customFormat="1" ht="40.15" customHeight="1" x14ac:dyDescent="0.25">
      <c r="B15" s="41"/>
      <c r="C15" s="41"/>
      <c r="D15" s="41"/>
      <c r="E15" s="41"/>
      <c r="F15" s="41"/>
      <c r="G15" s="41"/>
      <c r="H15" s="11"/>
      <c r="I15" s="11"/>
      <c r="J15" s="11"/>
      <c r="K15" s="11"/>
      <c r="L15" s="11"/>
      <c r="M15" s="11"/>
    </row>
    <row r="16" spans="2:32" s="10" customFormat="1" ht="40.15" customHeight="1" x14ac:dyDescent="0.25">
      <c r="B16" s="11"/>
      <c r="C16" s="11"/>
      <c r="D16" s="11"/>
      <c r="E16" s="11"/>
      <c r="F16" s="11"/>
      <c r="G16" s="11"/>
      <c r="H16" s="11"/>
      <c r="I16" s="11"/>
      <c r="J16" s="11"/>
      <c r="K16" s="11"/>
      <c r="L16" s="11"/>
      <c r="M16" s="11"/>
    </row>
    <row r="17" spans="2:13" s="10" customFormat="1" ht="40.15" customHeight="1" x14ac:dyDescent="0.25">
      <c r="B17" s="11"/>
      <c r="C17" s="11"/>
      <c r="D17" s="11"/>
      <c r="E17" s="11"/>
      <c r="F17" s="11"/>
      <c r="G17" s="11"/>
      <c r="H17" s="11"/>
      <c r="I17" s="11"/>
      <c r="J17" s="11"/>
      <c r="K17" s="11"/>
      <c r="L17" s="11"/>
      <c r="M17" s="11"/>
    </row>
    <row r="18" spans="2:13" ht="4.9000000000000004" customHeight="1" x14ac:dyDescent="0.25"/>
    <row r="19" spans="2:13" ht="18" customHeight="1" x14ac:dyDescent="0.25"/>
    <row r="20" spans="2:13" ht="18" customHeight="1" x14ac:dyDescent="0.25"/>
    <row r="21" spans="2:13" ht="18" customHeight="1" x14ac:dyDescent="0.25"/>
    <row r="22" spans="2:13" ht="18" customHeight="1" x14ac:dyDescent="0.25"/>
    <row r="23" spans="2:13" ht="18" customHeight="1" x14ac:dyDescent="0.25"/>
    <row r="24" spans="2:13" ht="18" customHeight="1" x14ac:dyDescent="0.25"/>
    <row r="25" spans="2:13" ht="18" customHeight="1" x14ac:dyDescent="0.25"/>
    <row r="26" spans="2:13" ht="18" customHeight="1" x14ac:dyDescent="0.25"/>
    <row r="27" spans="2:13" ht="18" customHeight="1" x14ac:dyDescent="0.25"/>
    <row r="28" spans="2:13" ht="18" customHeight="1" x14ac:dyDescent="0.25"/>
    <row r="29" spans="2:13" ht="18" customHeight="1" x14ac:dyDescent="0.25"/>
    <row r="30" spans="2:13" ht="18" customHeight="1" x14ac:dyDescent="0.25"/>
    <row r="31" spans="2:13" ht="18" customHeight="1" x14ac:dyDescent="0.25"/>
    <row r="32" spans="2:13"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sheetData>
  <mergeCells count="12">
    <mergeCell ref="B8:C8"/>
    <mergeCell ref="D8:M8"/>
    <mergeCell ref="B9:C9"/>
    <mergeCell ref="D9:H9"/>
    <mergeCell ref="I9:J9"/>
    <mergeCell ref="K9:M9"/>
    <mergeCell ref="B2:M2"/>
    <mergeCell ref="B4:M4"/>
    <mergeCell ref="B6:C6"/>
    <mergeCell ref="D6:M6"/>
    <mergeCell ref="B7:C7"/>
    <mergeCell ref="D7:M7"/>
  </mergeCells>
  <dataValidations count="2">
    <dataValidation type="list" allowBlank="1" showInputMessage="1" showErrorMessage="1" sqref="D7:M7" xr:uid="{7C0BB7E5-31BE-489F-A062-B452047AB0AF}">
      <formula1>"Programa presupuestario orientado a resultados, Programa presupuestario institucional"</formula1>
    </dataValidation>
    <dataValidation type="list" allowBlank="1" showInputMessage="1" showErrorMessage="1" sqref="K15:L17" xr:uid="{2DBC4005-71A1-4728-9618-9C3053FF7DA0}">
      <formula1>"Sí, No"</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7D26B-9BC2-4C30-B0F9-9804B4B52B0D}">
  <dimension ref="B3:G11"/>
  <sheetViews>
    <sheetView showGridLines="0" workbookViewId="0"/>
  </sheetViews>
  <sheetFormatPr baseColWidth="10" defaultColWidth="11.42578125" defaultRowHeight="15" x14ac:dyDescent="0.25"/>
  <cols>
    <col min="4" max="4" width="19" bestFit="1" customWidth="1"/>
    <col min="5" max="5" width="21.5703125" bestFit="1" customWidth="1"/>
    <col min="6" max="7" width="21.7109375" bestFit="1" customWidth="1"/>
  </cols>
  <sheetData>
    <row r="3" spans="2:7" ht="18.75" x14ac:dyDescent="0.25">
      <c r="D3" s="6" t="s">
        <v>314</v>
      </c>
      <c r="E3" s="6" t="s">
        <v>315</v>
      </c>
      <c r="F3" s="15" t="s">
        <v>316</v>
      </c>
      <c r="G3" s="15" t="s">
        <v>316</v>
      </c>
    </row>
    <row r="4" spans="2:7" ht="18.75" x14ac:dyDescent="0.25">
      <c r="B4" s="61" t="s">
        <v>61</v>
      </c>
      <c r="C4" s="61"/>
      <c r="D4" s="5">
        <v>0.2</v>
      </c>
      <c r="E4" s="5">
        <f>+'Ficha 2'!G4</f>
        <v>0.95</v>
      </c>
      <c r="F4" s="16">
        <f t="shared" ref="F4:F9" si="0">IF(OR($E4="No evaluado",$E4="N/A"),$E4,D4)</f>
        <v>0.2</v>
      </c>
      <c r="G4" s="16">
        <f>IFERROR(($D$11*$F4)/$F$11,$F4)</f>
        <v>0.2</v>
      </c>
    </row>
    <row r="5" spans="2:7" ht="18.75" x14ac:dyDescent="0.25">
      <c r="B5" s="61" t="s">
        <v>77</v>
      </c>
      <c r="C5" s="61"/>
      <c r="D5" s="5">
        <v>0.2</v>
      </c>
      <c r="E5" s="5">
        <f>+'Ficha 2'!G17</f>
        <v>1</v>
      </c>
      <c r="F5" s="16">
        <f t="shared" si="0"/>
        <v>0.2</v>
      </c>
      <c r="G5" s="16">
        <f t="shared" ref="G5:G10" si="1">IFERROR(($D$11*$F5)/$F$11,$F5)</f>
        <v>0.2</v>
      </c>
    </row>
    <row r="6" spans="2:7" ht="18.75" x14ac:dyDescent="0.25">
      <c r="B6" s="61" t="s">
        <v>103</v>
      </c>
      <c r="C6" s="61"/>
      <c r="D6" s="5">
        <v>0.1</v>
      </c>
      <c r="E6" s="5">
        <f>+'Ficha 2'!G41</f>
        <v>1</v>
      </c>
      <c r="F6" s="16">
        <f t="shared" si="0"/>
        <v>0.1</v>
      </c>
      <c r="G6" s="16">
        <f t="shared" si="1"/>
        <v>0.1</v>
      </c>
    </row>
    <row r="7" spans="2:7" ht="18.75" x14ac:dyDescent="0.25">
      <c r="B7" s="61" t="s">
        <v>116</v>
      </c>
      <c r="C7" s="61"/>
      <c r="D7" s="5">
        <v>0.1</v>
      </c>
      <c r="E7" s="5">
        <f>+'Ficha 2'!G52</f>
        <v>0.875</v>
      </c>
      <c r="F7" s="16">
        <f t="shared" si="0"/>
        <v>0.1</v>
      </c>
      <c r="G7" s="16">
        <f t="shared" si="1"/>
        <v>0.1</v>
      </c>
    </row>
    <row r="8" spans="2:7" ht="18.75" x14ac:dyDescent="0.25">
      <c r="B8" s="61" t="s">
        <v>132</v>
      </c>
      <c r="C8" s="61"/>
      <c r="D8" s="5">
        <v>0.1</v>
      </c>
      <c r="E8" s="5">
        <f>+'Ficha 2'!G65</f>
        <v>0.91666666666666663</v>
      </c>
      <c r="F8" s="16">
        <f t="shared" si="0"/>
        <v>0.1</v>
      </c>
      <c r="G8" s="16">
        <f t="shared" si="1"/>
        <v>0.1</v>
      </c>
    </row>
    <row r="9" spans="2:7" ht="18.75" x14ac:dyDescent="0.25">
      <c r="B9" s="61" t="s">
        <v>142</v>
      </c>
      <c r="C9" s="61"/>
      <c r="D9" s="5">
        <v>0.2</v>
      </c>
      <c r="E9" s="5">
        <f>+'Ficha 2'!G74</f>
        <v>0.95</v>
      </c>
      <c r="F9" s="16">
        <f t="shared" si="0"/>
        <v>0.2</v>
      </c>
      <c r="G9" s="16">
        <f t="shared" si="1"/>
        <v>0.2</v>
      </c>
    </row>
    <row r="10" spans="2:7" ht="18.75" x14ac:dyDescent="0.25">
      <c r="B10" s="61" t="s">
        <v>158</v>
      </c>
      <c r="C10" s="61"/>
      <c r="D10" s="5">
        <v>0.1</v>
      </c>
      <c r="E10" s="5">
        <f>+'Ficha 2'!G87</f>
        <v>1</v>
      </c>
      <c r="F10" s="16">
        <f>IF(OR($E10="No evaluado",$E10="N/A"),$E10,D10)</f>
        <v>0.1</v>
      </c>
      <c r="G10" s="16">
        <f t="shared" si="1"/>
        <v>0.1</v>
      </c>
    </row>
    <row r="11" spans="2:7" ht="18.75" x14ac:dyDescent="0.25">
      <c r="D11" s="5">
        <f>SUM(D4:D10)</f>
        <v>0.99999999999999989</v>
      </c>
      <c r="E11" s="5"/>
      <c r="F11" s="16">
        <f>SUM(F4:F10)</f>
        <v>0.99999999999999989</v>
      </c>
      <c r="G11" s="16">
        <f>SUM(G4:G10)</f>
        <v>0.99999999999999989</v>
      </c>
    </row>
  </sheetData>
  <mergeCells count="7">
    <mergeCell ref="B10:C10"/>
    <mergeCell ref="B4:C4"/>
    <mergeCell ref="B5:C5"/>
    <mergeCell ref="B6:C6"/>
    <mergeCell ref="B7:C7"/>
    <mergeCell ref="B8:C8"/>
    <mergeCell ref="B9:C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827F-CBEA-4E42-8921-CDF627680E43}">
  <dimension ref="B1:AO107"/>
  <sheetViews>
    <sheetView showGridLines="0" zoomScale="85" zoomScaleNormal="85" workbookViewId="0">
      <selection activeCell="C13" sqref="C13"/>
    </sheetView>
  </sheetViews>
  <sheetFormatPr baseColWidth="10" defaultColWidth="11.5703125" defaultRowHeight="0" customHeight="1" zeroHeight="1" x14ac:dyDescent="0.25"/>
  <cols>
    <col min="1" max="1" width="3.28515625" style="1" customWidth="1"/>
    <col min="2" max="2" width="14.28515625" style="1" customWidth="1"/>
    <col min="3" max="3" width="34.7109375" style="1" bestFit="1" customWidth="1"/>
    <col min="4" max="4" width="30.140625" style="1" bestFit="1" customWidth="1"/>
    <col min="5" max="5" width="15.140625" style="1" bestFit="1" customWidth="1"/>
    <col min="6" max="6" width="12.85546875" style="1" bestFit="1" customWidth="1"/>
    <col min="7" max="7" width="16.28515625" style="1" bestFit="1" customWidth="1"/>
    <col min="8" max="8" width="14.85546875" style="1" bestFit="1" customWidth="1"/>
    <col min="9" max="9" width="14.5703125" style="1" bestFit="1" customWidth="1"/>
    <col min="10" max="10" width="19.7109375" style="1" bestFit="1" customWidth="1"/>
    <col min="11" max="11" width="15" style="1" bestFit="1" customWidth="1"/>
    <col min="12" max="12" width="17.42578125" style="1" bestFit="1" customWidth="1"/>
    <col min="13" max="13" width="18.42578125" style="1" bestFit="1" customWidth="1"/>
    <col min="14" max="14" width="18.42578125" style="1" customWidth="1"/>
    <col min="15" max="15" width="12.140625" style="1" bestFit="1" customWidth="1"/>
    <col min="16" max="16" width="19.7109375" style="1" bestFit="1" customWidth="1"/>
    <col min="17" max="17" width="17.28515625" style="1" bestFit="1" customWidth="1"/>
    <col min="18" max="18" width="3.28515625" style="1" customWidth="1"/>
    <col min="19" max="19" width="16" style="1" customWidth="1"/>
    <col min="20" max="20" width="34.7109375" style="1" bestFit="1" customWidth="1"/>
    <col min="21" max="21" width="30.140625" style="1" bestFit="1" customWidth="1"/>
    <col min="22" max="22" width="15.28515625" style="1" customWidth="1"/>
    <col min="23" max="23" width="30.140625" style="1" bestFit="1" customWidth="1"/>
    <col min="24" max="24" width="29.42578125" style="1" bestFit="1" customWidth="1"/>
    <col min="25" max="25" width="30.140625" style="1" bestFit="1" customWidth="1"/>
    <col min="26" max="26" width="12.42578125" style="1" bestFit="1" customWidth="1"/>
    <col min="27" max="27" width="30.140625" style="1" bestFit="1" customWidth="1"/>
    <col min="28" max="28" width="25.28515625" style="1" bestFit="1" customWidth="1"/>
    <col min="29" max="29" width="3.28515625" style="1" customWidth="1"/>
    <col min="30" max="30" width="34.7109375" style="1" customWidth="1"/>
    <col min="31" max="31" width="19.5703125" style="1" bestFit="1" customWidth="1"/>
    <col min="32" max="32" width="16" style="1" bestFit="1" customWidth="1"/>
    <col min="33" max="33" width="14.140625" style="1" bestFit="1" customWidth="1"/>
    <col min="34" max="34" width="28.28515625" style="1" bestFit="1" customWidth="1"/>
    <col min="35" max="35" width="16.28515625" style="1" bestFit="1" customWidth="1"/>
    <col min="36" max="36" width="11.85546875" style="1" bestFit="1" customWidth="1"/>
    <col min="37" max="37" width="15" style="1" bestFit="1" customWidth="1"/>
    <col min="38" max="38" width="17.42578125" style="1" bestFit="1" customWidth="1"/>
    <col min="39" max="39" width="29" style="1" bestFit="1" customWidth="1"/>
    <col min="40" max="40" width="32.28515625" style="1" bestFit="1" customWidth="1"/>
    <col min="41" max="41" width="17.7109375" style="1" bestFit="1" customWidth="1"/>
    <col min="42" max="16384" width="11.5703125" style="1"/>
  </cols>
  <sheetData>
    <row r="1" spans="2:41" ht="4.9000000000000004" customHeight="1" x14ac:dyDescent="0.25"/>
    <row r="2" spans="2:41" ht="33" customHeight="1" x14ac:dyDescent="0.25">
      <c r="B2" s="60" t="s">
        <v>197</v>
      </c>
      <c r="C2" s="60"/>
      <c r="D2" s="60"/>
      <c r="E2" s="60"/>
      <c r="F2" s="60"/>
      <c r="G2" s="60"/>
      <c r="H2" s="60"/>
      <c r="I2" s="60"/>
      <c r="J2" s="60"/>
      <c r="K2" s="60"/>
      <c r="L2" s="60"/>
      <c r="M2" s="60"/>
      <c r="N2" s="60"/>
      <c r="O2" s="60"/>
      <c r="P2" s="60"/>
      <c r="Q2" s="60"/>
      <c r="S2" s="60" t="s">
        <v>257</v>
      </c>
      <c r="T2" s="60"/>
      <c r="U2" s="60"/>
      <c r="V2" s="60"/>
      <c r="W2" s="60"/>
      <c r="X2" s="60"/>
      <c r="Y2" s="60"/>
      <c r="Z2" s="60"/>
      <c r="AA2" s="60"/>
      <c r="AB2" s="60"/>
      <c r="AD2" s="60" t="s">
        <v>285</v>
      </c>
      <c r="AE2" s="60"/>
      <c r="AF2" s="60"/>
      <c r="AG2" s="60"/>
      <c r="AH2" s="60"/>
      <c r="AI2" s="60"/>
      <c r="AJ2" s="60"/>
      <c r="AK2" s="60"/>
      <c r="AL2" s="60"/>
      <c r="AM2" s="60"/>
      <c r="AN2" s="60"/>
      <c r="AO2" s="60"/>
    </row>
    <row r="3" spans="2:41" ht="4.9000000000000004" customHeight="1" x14ac:dyDescent="0.25"/>
    <row r="4" spans="2:41" ht="24" customHeight="1" x14ac:dyDescent="0.25">
      <c r="B4" s="61" t="s">
        <v>1</v>
      </c>
      <c r="C4" s="61"/>
      <c r="D4" s="61"/>
      <c r="E4" s="61"/>
      <c r="F4" s="61"/>
      <c r="G4" s="61"/>
      <c r="H4" s="61"/>
      <c r="I4" s="61"/>
      <c r="J4" s="61"/>
      <c r="K4" s="61"/>
      <c r="L4" s="61"/>
      <c r="M4" s="61"/>
      <c r="N4" s="61"/>
      <c r="O4" s="61"/>
      <c r="P4" s="61"/>
      <c r="Q4" s="61"/>
      <c r="S4" s="61" t="s">
        <v>1</v>
      </c>
      <c r="T4" s="61"/>
      <c r="U4" s="61"/>
      <c r="V4" s="61"/>
      <c r="W4" s="61"/>
      <c r="X4" s="61"/>
      <c r="Y4" s="61"/>
      <c r="Z4" s="61"/>
      <c r="AA4" s="61"/>
      <c r="AB4" s="61"/>
      <c r="AD4" s="61" t="s">
        <v>1</v>
      </c>
      <c r="AE4" s="61"/>
      <c r="AF4" s="61"/>
      <c r="AG4" s="61"/>
      <c r="AH4" s="61"/>
      <c r="AI4" s="61"/>
      <c r="AJ4" s="61"/>
      <c r="AK4" s="61"/>
      <c r="AL4" s="61"/>
      <c r="AM4" s="61"/>
      <c r="AN4" s="61"/>
      <c r="AO4" s="61"/>
    </row>
    <row r="5" spans="2:41" ht="4.9000000000000004" customHeight="1" x14ac:dyDescent="0.25"/>
    <row r="6" spans="2:41" ht="18" customHeight="1" x14ac:dyDescent="0.25">
      <c r="B6" s="123" t="s">
        <v>2</v>
      </c>
      <c r="C6" s="123"/>
      <c r="D6" s="124"/>
      <c r="E6" s="124"/>
      <c r="F6" s="124"/>
      <c r="G6" s="124"/>
      <c r="H6" s="124"/>
      <c r="I6" s="124"/>
      <c r="J6" s="124"/>
      <c r="K6" s="124"/>
      <c r="L6" s="124"/>
      <c r="M6" s="124"/>
      <c r="N6" s="124"/>
      <c r="O6" s="124"/>
      <c r="P6" s="124"/>
      <c r="Q6" s="124"/>
      <c r="S6" s="123" t="s">
        <v>2</v>
      </c>
      <c r="T6" s="123"/>
      <c r="U6" s="124"/>
      <c r="V6" s="124"/>
      <c r="W6" s="124"/>
      <c r="X6" s="124"/>
      <c r="Y6" s="124"/>
      <c r="Z6" s="124"/>
      <c r="AA6" s="124"/>
      <c r="AB6" s="124"/>
      <c r="AD6" s="123" t="s">
        <v>2</v>
      </c>
      <c r="AE6" s="123"/>
      <c r="AF6" s="123"/>
      <c r="AG6" s="123"/>
      <c r="AH6" s="123"/>
      <c r="AI6" s="123"/>
      <c r="AJ6" s="123"/>
      <c r="AK6" s="123"/>
      <c r="AL6" s="123"/>
      <c r="AM6" s="123"/>
      <c r="AN6" s="123"/>
      <c r="AO6" s="123"/>
    </row>
    <row r="7" spans="2:41" ht="18" customHeight="1" x14ac:dyDescent="0.25">
      <c r="B7" s="123" t="s">
        <v>199</v>
      </c>
      <c r="C7" s="123"/>
      <c r="D7" s="124"/>
      <c r="E7" s="124"/>
      <c r="F7" s="124"/>
      <c r="G7" s="124"/>
      <c r="H7" s="124"/>
      <c r="I7" s="124"/>
      <c r="J7" s="124"/>
      <c r="K7" s="124"/>
      <c r="L7" s="124"/>
      <c r="M7" s="124"/>
      <c r="N7" s="124"/>
      <c r="O7" s="124"/>
      <c r="P7" s="124"/>
      <c r="Q7" s="124"/>
      <c r="S7" s="123" t="s">
        <v>199</v>
      </c>
      <c r="T7" s="123"/>
      <c r="U7" s="124"/>
      <c r="V7" s="124"/>
      <c r="W7" s="124"/>
      <c r="X7" s="124"/>
      <c r="Y7" s="124"/>
      <c r="Z7" s="124"/>
      <c r="AA7" s="124"/>
      <c r="AB7" s="124"/>
      <c r="AD7" s="123" t="s">
        <v>199</v>
      </c>
      <c r="AE7" s="123"/>
      <c r="AF7" s="124"/>
      <c r="AG7" s="124"/>
      <c r="AH7" s="124"/>
      <c r="AI7" s="124"/>
      <c r="AJ7" s="124"/>
      <c r="AK7" s="124"/>
      <c r="AL7" s="124"/>
      <c r="AM7" s="124"/>
      <c r="AN7" s="124"/>
      <c r="AO7" s="124"/>
    </row>
    <row r="8" spans="2:41" ht="18" customHeight="1" x14ac:dyDescent="0.25">
      <c r="B8" s="123" t="s">
        <v>4</v>
      </c>
      <c r="C8" s="123"/>
      <c r="D8" s="124"/>
      <c r="E8" s="124"/>
      <c r="F8" s="124"/>
      <c r="G8" s="124"/>
      <c r="H8" s="124"/>
      <c r="I8" s="124"/>
      <c r="J8" s="124"/>
      <c r="K8" s="124"/>
      <c r="L8" s="124"/>
      <c r="M8" s="124"/>
      <c r="N8" s="124"/>
      <c r="O8" s="124"/>
      <c r="P8" s="124"/>
      <c r="Q8" s="124"/>
      <c r="S8" s="123" t="s">
        <v>4</v>
      </c>
      <c r="T8" s="123"/>
      <c r="U8" s="124"/>
      <c r="V8" s="124"/>
      <c r="W8" s="124"/>
      <c r="X8" s="124"/>
      <c r="Y8" s="124"/>
      <c r="Z8" s="124"/>
      <c r="AA8" s="124"/>
      <c r="AB8" s="124"/>
      <c r="AD8" s="123" t="s">
        <v>4</v>
      </c>
      <c r="AE8" s="123"/>
      <c r="AF8" s="123"/>
      <c r="AG8" s="123"/>
      <c r="AH8" s="123"/>
      <c r="AI8" s="123"/>
      <c r="AJ8" s="123"/>
      <c r="AK8" s="123"/>
      <c r="AL8" s="123"/>
      <c r="AM8" s="123"/>
      <c r="AN8" s="123"/>
      <c r="AO8" s="123"/>
    </row>
    <row r="9" spans="2:41" ht="18" customHeight="1" x14ac:dyDescent="0.25">
      <c r="B9" s="123" t="s">
        <v>202</v>
      </c>
      <c r="C9" s="123"/>
      <c r="D9" s="124"/>
      <c r="E9" s="124"/>
      <c r="F9" s="124"/>
      <c r="G9" s="124"/>
      <c r="H9" s="124"/>
      <c r="I9" s="124"/>
      <c r="J9" s="123" t="s">
        <v>204</v>
      </c>
      <c r="K9" s="123"/>
      <c r="L9" s="124"/>
      <c r="M9" s="124"/>
      <c r="N9" s="124"/>
      <c r="O9" s="124"/>
      <c r="P9" s="124"/>
      <c r="Q9" s="124"/>
      <c r="S9" s="123" t="s">
        <v>202</v>
      </c>
      <c r="T9" s="123"/>
      <c r="U9" s="124"/>
      <c r="V9" s="124"/>
      <c r="W9" s="124"/>
      <c r="X9" s="123" t="s">
        <v>204</v>
      </c>
      <c r="Y9" s="123"/>
      <c r="Z9" s="124"/>
      <c r="AA9" s="124"/>
      <c r="AB9" s="124"/>
      <c r="AD9" s="123" t="s">
        <v>202</v>
      </c>
      <c r="AE9" s="123"/>
      <c r="AF9" s="138"/>
      <c r="AG9" s="139"/>
      <c r="AH9" s="139"/>
      <c r="AI9" s="139"/>
      <c r="AJ9" s="140"/>
      <c r="AK9" s="123" t="s">
        <v>204</v>
      </c>
      <c r="AL9" s="123"/>
      <c r="AM9" s="141"/>
      <c r="AN9" s="141"/>
      <c r="AO9" s="141"/>
    </row>
    <row r="10" spans="2:41" ht="4.9000000000000004" customHeight="1" x14ac:dyDescent="0.25"/>
    <row r="11" spans="2:41" s="10" customFormat="1" ht="42" customHeight="1" x14ac:dyDescent="0.25">
      <c r="B11" s="9" t="s">
        <v>205</v>
      </c>
      <c r="C11" s="9" t="s">
        <v>206</v>
      </c>
      <c r="D11" s="9" t="s">
        <v>207</v>
      </c>
      <c r="E11" s="9" t="s">
        <v>208</v>
      </c>
      <c r="F11" s="9" t="s">
        <v>209</v>
      </c>
      <c r="G11" s="9" t="s">
        <v>210</v>
      </c>
      <c r="H11" s="9" t="s">
        <v>211</v>
      </c>
      <c r="I11" s="9" t="s">
        <v>212</v>
      </c>
      <c r="J11" s="9" t="s">
        <v>213</v>
      </c>
      <c r="K11" s="9" t="s">
        <v>214</v>
      </c>
      <c r="L11" s="9" t="s">
        <v>215</v>
      </c>
      <c r="M11" s="9" t="s">
        <v>216</v>
      </c>
      <c r="N11" s="9" t="s">
        <v>217</v>
      </c>
      <c r="O11" s="9" t="s">
        <v>218</v>
      </c>
      <c r="P11" s="9" t="s">
        <v>219</v>
      </c>
      <c r="Q11" s="9" t="s">
        <v>220</v>
      </c>
      <c r="S11" s="9" t="s">
        <v>205</v>
      </c>
      <c r="T11" s="9" t="s">
        <v>206</v>
      </c>
      <c r="U11" s="9" t="s">
        <v>260</v>
      </c>
      <c r="V11" s="9" t="s">
        <v>216</v>
      </c>
      <c r="W11" s="9" t="s">
        <v>172</v>
      </c>
      <c r="X11" s="9" t="s">
        <v>261</v>
      </c>
      <c r="Y11" s="9" t="s">
        <v>172</v>
      </c>
      <c r="Z11" s="9" t="s">
        <v>262</v>
      </c>
      <c r="AA11" s="9" t="s">
        <v>172</v>
      </c>
      <c r="AB11" s="9" t="s">
        <v>263</v>
      </c>
      <c r="AD11" s="9" t="s">
        <v>288</v>
      </c>
      <c r="AE11" s="9" t="s">
        <v>289</v>
      </c>
      <c r="AF11" s="9" t="s">
        <v>290</v>
      </c>
      <c r="AG11" s="9" t="s">
        <v>291</v>
      </c>
      <c r="AH11" s="9" t="s">
        <v>292</v>
      </c>
      <c r="AI11" s="9" t="s">
        <v>293</v>
      </c>
      <c r="AJ11" s="9" t="s">
        <v>294</v>
      </c>
      <c r="AK11" s="9" t="s">
        <v>295</v>
      </c>
      <c r="AL11" s="9" t="s">
        <v>296</v>
      </c>
      <c r="AM11" s="9" t="s">
        <v>297</v>
      </c>
      <c r="AN11" s="9" t="s">
        <v>298</v>
      </c>
      <c r="AO11" s="9" t="s">
        <v>172</v>
      </c>
    </row>
    <row r="12" spans="2:41" ht="4.9000000000000004" customHeight="1" x14ac:dyDescent="0.25"/>
    <row r="13" spans="2:41" s="10" customFormat="1" ht="40.15" customHeight="1" x14ac:dyDescent="0.25">
      <c r="B13" s="11" t="s">
        <v>317</v>
      </c>
      <c r="C13" s="11"/>
      <c r="D13" s="11"/>
      <c r="E13" s="11" t="s">
        <v>318</v>
      </c>
      <c r="F13" s="11" t="s">
        <v>318</v>
      </c>
      <c r="G13" s="11" t="s">
        <v>318</v>
      </c>
      <c r="H13" s="11" t="s">
        <v>318</v>
      </c>
      <c r="I13" s="11" t="s">
        <v>318</v>
      </c>
      <c r="J13" s="11" t="s">
        <v>318</v>
      </c>
      <c r="K13" s="11" t="s">
        <v>318</v>
      </c>
      <c r="L13" s="11" t="s">
        <v>318</v>
      </c>
      <c r="M13" s="11" t="s">
        <v>318</v>
      </c>
      <c r="N13" s="11" t="s">
        <v>318</v>
      </c>
      <c r="O13" s="11" t="s">
        <v>318</v>
      </c>
      <c r="P13" s="11" t="s">
        <v>318</v>
      </c>
      <c r="Q13" s="11" t="s">
        <v>319</v>
      </c>
      <c r="S13" s="11"/>
      <c r="T13" s="11"/>
      <c r="U13" s="11"/>
      <c r="V13" s="11" t="s">
        <v>318</v>
      </c>
      <c r="W13" s="11"/>
      <c r="X13" s="11" t="s">
        <v>318</v>
      </c>
      <c r="Y13" s="11"/>
      <c r="Z13" s="11" t="s">
        <v>318</v>
      </c>
      <c r="AA13" s="11"/>
      <c r="AB13" s="11"/>
      <c r="AD13" s="11"/>
      <c r="AE13" s="11"/>
      <c r="AF13" s="11"/>
      <c r="AG13" s="11"/>
      <c r="AH13" s="11"/>
      <c r="AI13" s="11"/>
      <c r="AJ13" s="11"/>
      <c r="AK13" s="11"/>
      <c r="AL13" s="11"/>
      <c r="AM13" s="11" t="s">
        <v>318</v>
      </c>
      <c r="AN13" s="11" t="s">
        <v>318</v>
      </c>
      <c r="AO13" s="11"/>
    </row>
    <row r="14" spans="2:41" s="10" customFormat="1" ht="40.15" customHeight="1" x14ac:dyDescent="0.25">
      <c r="B14" s="11" t="s">
        <v>264</v>
      </c>
      <c r="C14" s="11"/>
      <c r="D14" s="11"/>
      <c r="E14" s="11" t="s">
        <v>318</v>
      </c>
      <c r="F14" s="11" t="s">
        <v>318</v>
      </c>
      <c r="G14" s="11" t="s">
        <v>318</v>
      </c>
      <c r="H14" s="11" t="s">
        <v>318</v>
      </c>
      <c r="I14" s="11" t="s">
        <v>318</v>
      </c>
      <c r="J14" s="11" t="s">
        <v>318</v>
      </c>
      <c r="K14" s="11" t="s">
        <v>318</v>
      </c>
      <c r="L14" s="11" t="s">
        <v>318</v>
      </c>
      <c r="M14" s="11" t="s">
        <v>318</v>
      </c>
      <c r="N14" s="11" t="s">
        <v>318</v>
      </c>
      <c r="O14" s="11" t="s">
        <v>318</v>
      </c>
      <c r="P14" s="11" t="s">
        <v>318</v>
      </c>
      <c r="Q14" s="11" t="s">
        <v>319</v>
      </c>
      <c r="S14" s="11"/>
      <c r="T14" s="11"/>
      <c r="U14" s="11"/>
      <c r="V14" s="11" t="s">
        <v>318</v>
      </c>
      <c r="W14" s="11"/>
      <c r="X14" s="11" t="s">
        <v>318</v>
      </c>
      <c r="Y14" s="11"/>
      <c r="Z14" s="11" t="s">
        <v>318</v>
      </c>
      <c r="AA14" s="11"/>
      <c r="AB14" s="11"/>
      <c r="AD14" s="11"/>
      <c r="AE14" s="11"/>
      <c r="AF14" s="11"/>
      <c r="AG14" s="11"/>
      <c r="AH14" s="11"/>
      <c r="AI14" s="11"/>
      <c r="AJ14" s="11"/>
      <c r="AK14" s="11"/>
      <c r="AL14" s="11"/>
      <c r="AM14" s="11" t="s">
        <v>318</v>
      </c>
      <c r="AN14" s="11" t="s">
        <v>318</v>
      </c>
      <c r="AO14" s="11"/>
    </row>
    <row r="15" spans="2:41" s="10" customFormat="1" ht="40.15" customHeight="1" x14ac:dyDescent="0.25">
      <c r="B15" s="11" t="s">
        <v>320</v>
      </c>
      <c r="C15" s="11"/>
      <c r="D15" s="11"/>
      <c r="E15" s="11" t="s">
        <v>318</v>
      </c>
      <c r="F15" s="11" t="s">
        <v>318</v>
      </c>
      <c r="G15" s="11" t="s">
        <v>318</v>
      </c>
      <c r="H15" s="11" t="s">
        <v>318</v>
      </c>
      <c r="I15" s="11" t="s">
        <v>318</v>
      </c>
      <c r="J15" s="11" t="s">
        <v>318</v>
      </c>
      <c r="K15" s="11" t="s">
        <v>318</v>
      </c>
      <c r="L15" s="11" t="s">
        <v>318</v>
      </c>
      <c r="M15" s="11" t="s">
        <v>318</v>
      </c>
      <c r="N15" s="11" t="s">
        <v>318</v>
      </c>
      <c r="O15" s="11" t="s">
        <v>318</v>
      </c>
      <c r="P15" s="11" t="s">
        <v>318</v>
      </c>
      <c r="Q15" s="11" t="s">
        <v>319</v>
      </c>
      <c r="S15" s="11"/>
      <c r="T15" s="11"/>
      <c r="U15" s="11"/>
      <c r="V15" s="11" t="s">
        <v>318</v>
      </c>
      <c r="W15" s="11"/>
      <c r="X15" s="11" t="s">
        <v>318</v>
      </c>
      <c r="Y15" s="11"/>
      <c r="Z15" s="11" t="s">
        <v>318</v>
      </c>
      <c r="AA15" s="11"/>
      <c r="AB15" s="11"/>
      <c r="AD15" s="11"/>
      <c r="AE15" s="11"/>
      <c r="AF15" s="11"/>
      <c r="AG15" s="11"/>
      <c r="AH15" s="11"/>
      <c r="AI15" s="11"/>
      <c r="AJ15" s="11"/>
      <c r="AK15" s="11"/>
      <c r="AL15" s="11"/>
      <c r="AM15" s="11" t="s">
        <v>318</v>
      </c>
      <c r="AN15" s="11" t="s">
        <v>318</v>
      </c>
      <c r="AO15" s="11"/>
    </row>
    <row r="16" spans="2:41" s="10" customFormat="1" ht="40.15" customHeight="1" x14ac:dyDescent="0.25">
      <c r="B16" s="11" t="s">
        <v>236</v>
      </c>
      <c r="C16" s="11"/>
      <c r="D16" s="11"/>
      <c r="E16" s="11" t="s">
        <v>318</v>
      </c>
      <c r="F16" s="11" t="s">
        <v>318</v>
      </c>
      <c r="G16" s="11" t="s">
        <v>318</v>
      </c>
      <c r="H16" s="11" t="s">
        <v>318</v>
      </c>
      <c r="I16" s="11" t="s">
        <v>318</v>
      </c>
      <c r="J16" s="11" t="s">
        <v>318</v>
      </c>
      <c r="K16" s="11" t="s">
        <v>318</v>
      </c>
      <c r="L16" s="11" t="s">
        <v>318</v>
      </c>
      <c r="M16" s="11" t="s">
        <v>318</v>
      </c>
      <c r="N16" s="11" t="s">
        <v>318</v>
      </c>
      <c r="O16" s="11" t="s">
        <v>318</v>
      </c>
      <c r="P16" s="11" t="s">
        <v>318</v>
      </c>
      <c r="Q16" s="11" t="s">
        <v>319</v>
      </c>
      <c r="S16" s="11"/>
      <c r="T16" s="11"/>
      <c r="U16" s="11"/>
      <c r="V16" s="11" t="s">
        <v>318</v>
      </c>
      <c r="W16" s="11"/>
      <c r="X16" s="11" t="s">
        <v>318</v>
      </c>
      <c r="Y16" s="11"/>
      <c r="Z16" s="11" t="s">
        <v>318</v>
      </c>
      <c r="AA16" s="11"/>
      <c r="AB16" s="11"/>
      <c r="AD16" s="11"/>
      <c r="AE16" s="11"/>
      <c r="AF16" s="11"/>
      <c r="AG16" s="11"/>
      <c r="AH16" s="11"/>
      <c r="AI16" s="11"/>
      <c r="AJ16" s="11"/>
      <c r="AK16" s="11"/>
      <c r="AL16" s="11"/>
      <c r="AM16" s="11" t="s">
        <v>318</v>
      </c>
      <c r="AN16" s="11" t="s">
        <v>318</v>
      </c>
      <c r="AO16" s="11"/>
    </row>
    <row r="17" spans="5:5" ht="4.9000000000000004" customHeight="1" x14ac:dyDescent="0.25"/>
    <row r="18" spans="5:5" ht="18" customHeight="1" x14ac:dyDescent="0.25"/>
    <row r="19" spans="5:5" ht="18" customHeight="1" x14ac:dyDescent="0.25"/>
    <row r="20" spans="5:5" ht="18" customHeight="1" x14ac:dyDescent="0.25"/>
    <row r="21" spans="5:5" ht="18" customHeight="1" x14ac:dyDescent="0.25"/>
    <row r="22" spans="5:5" ht="18" customHeight="1" x14ac:dyDescent="0.25">
      <c r="E22" s="13"/>
    </row>
    <row r="23" spans="5:5" ht="18" customHeight="1" x14ac:dyDescent="0.25"/>
    <row r="24" spans="5:5" ht="18" customHeight="1" x14ac:dyDescent="0.25"/>
    <row r="25" spans="5:5" ht="18" customHeight="1" x14ac:dyDescent="0.25"/>
    <row r="26" spans="5:5" ht="18" customHeight="1" x14ac:dyDescent="0.25"/>
    <row r="27" spans="5:5" ht="18" customHeight="1" x14ac:dyDescent="0.25"/>
    <row r="28" spans="5:5" ht="18" customHeight="1" x14ac:dyDescent="0.25"/>
    <row r="29" spans="5:5" ht="18" customHeight="1" x14ac:dyDescent="0.25"/>
    <row r="30" spans="5:5" ht="18" customHeight="1" x14ac:dyDescent="0.25"/>
    <row r="31" spans="5:5" ht="18" customHeight="1" x14ac:dyDescent="0.25"/>
    <row r="32" spans="5:5"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sheetData>
  <mergeCells count="36">
    <mergeCell ref="AD8:AE8"/>
    <mergeCell ref="AF8:AO8"/>
    <mergeCell ref="AD9:AE9"/>
    <mergeCell ref="AF9:AJ9"/>
    <mergeCell ref="AK9:AL9"/>
    <mergeCell ref="AM9:AO9"/>
    <mergeCell ref="AD2:AO2"/>
    <mergeCell ref="AD4:AO4"/>
    <mergeCell ref="AD6:AE6"/>
    <mergeCell ref="AF6:AO6"/>
    <mergeCell ref="AD7:AE7"/>
    <mergeCell ref="AF7:AO7"/>
    <mergeCell ref="U8:AB8"/>
    <mergeCell ref="S9:T9"/>
    <mergeCell ref="U9:W9"/>
    <mergeCell ref="X9:Y9"/>
    <mergeCell ref="Z9:AB9"/>
    <mergeCell ref="S8:T8"/>
    <mergeCell ref="S2:AB2"/>
    <mergeCell ref="S4:AB4"/>
    <mergeCell ref="S6:T6"/>
    <mergeCell ref="U6:AB6"/>
    <mergeCell ref="S7:T7"/>
    <mergeCell ref="U7:AB7"/>
    <mergeCell ref="B8:C8"/>
    <mergeCell ref="D8:Q8"/>
    <mergeCell ref="B9:C9"/>
    <mergeCell ref="D9:I9"/>
    <mergeCell ref="J9:K9"/>
    <mergeCell ref="L9:Q9"/>
    <mergeCell ref="B2:Q2"/>
    <mergeCell ref="B4:Q4"/>
    <mergeCell ref="B6:C6"/>
    <mergeCell ref="D6:Q6"/>
    <mergeCell ref="B7:C7"/>
    <mergeCell ref="D7:Q7"/>
  </mergeCells>
  <dataValidations disablePrompts="1" count="2">
    <dataValidation type="list" allowBlank="1" showInputMessage="1" showErrorMessage="1" sqref="AF7:AO7 U7:AB7 D7:Q7" xr:uid="{1EA728C2-5D28-4508-B130-B148A778A793}">
      <formula1>"Programa presupuestario orientado a resultados, Programa presupuestario institucional"</formula1>
    </dataValidation>
    <dataValidation type="list" allowBlank="1" showInputMessage="1" showErrorMessage="1" sqref="S13:S16" xr:uid="{BB2ED70D-68D8-46C1-8BA3-591F036FFF2F}">
      <formula1>"Resultado final, Resultado intermedio, Resultado inmediato, Fin, Propósito, Producto"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221999EC6BD24DAF151AE252D8E817" ma:contentTypeVersion="18" ma:contentTypeDescription="Create a new document." ma:contentTypeScope="" ma:versionID="713ebb8c3c79dbb3250553800522e887">
  <xsd:schema xmlns:xsd="http://www.w3.org/2001/XMLSchema" xmlns:xs="http://www.w3.org/2001/XMLSchema" xmlns:p="http://schemas.microsoft.com/office/2006/metadata/properties" xmlns:ns3="4f4bbf89-e35d-40cf-b5e1-804e446a28ce" xmlns:ns4="14bddcc4-679a-4d64-9289-d21b5dfda725" targetNamespace="http://schemas.microsoft.com/office/2006/metadata/properties" ma:root="true" ma:fieldsID="58512a48db86150f581ee0418e3d122f" ns3:_="" ns4:_="">
    <xsd:import namespace="4f4bbf89-e35d-40cf-b5e1-804e446a28ce"/>
    <xsd:import namespace="14bddcc4-679a-4d64-9289-d21b5dfda72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bbf89-e35d-40cf-b5e1-804e446a2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bddcc4-679a-4d64-9289-d21b5dfda7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f4bbf89-e35d-40cf-b5e1-804e446a28ce" xsi:nil="true"/>
  </documentManagement>
</p:properties>
</file>

<file path=customXml/itemProps1.xml><?xml version="1.0" encoding="utf-8"?>
<ds:datastoreItem xmlns:ds="http://schemas.openxmlformats.org/officeDocument/2006/customXml" ds:itemID="{8CC0C72C-F396-4AB7-B50A-E408A7E21B73}">
  <ds:schemaRefs>
    <ds:schemaRef ds:uri="http://schemas.microsoft.com/sharepoint/v3/contenttype/forms"/>
  </ds:schemaRefs>
</ds:datastoreItem>
</file>

<file path=customXml/itemProps2.xml><?xml version="1.0" encoding="utf-8"?>
<ds:datastoreItem xmlns:ds="http://schemas.openxmlformats.org/officeDocument/2006/customXml" ds:itemID="{6238C137-5CB2-44E7-AC9E-848919142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bbf89-e35d-40cf-b5e1-804e446a28ce"/>
    <ds:schemaRef ds:uri="14bddcc4-679a-4d64-9289-d21b5dfda7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2AAAFA-B1A7-4F06-B981-46B528867EF6}">
  <ds:schemaRefs>
    <ds:schemaRef ds:uri="http://purl.org/dc/dcmitype/"/>
    <ds:schemaRef ds:uri="http://schemas.microsoft.com/office/2006/metadata/properties"/>
    <ds:schemaRef ds:uri="http://purl.org/dc/elements/1.1/"/>
    <ds:schemaRef ds:uri="http://schemas.microsoft.com/office/infopath/2007/PartnerControls"/>
    <ds:schemaRef ds:uri="http://www.w3.org/XML/1998/namespace"/>
    <ds:schemaRef ds:uri="4f4bbf89-e35d-40cf-b5e1-804e446a28ce"/>
    <ds:schemaRef ds:uri="14bddcc4-679a-4d64-9289-d21b5dfda725"/>
    <ds:schemaRef ds:uri="http://schemas.microsoft.com/office/2006/documentManagement/type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Ficha 1</vt:lpstr>
      <vt:lpstr>Ficha 2</vt:lpstr>
      <vt:lpstr>Ficha 3</vt:lpstr>
      <vt:lpstr>Ficha 4</vt:lpstr>
      <vt:lpstr>Anexo B</vt:lpstr>
      <vt:lpstr>Anexo C</vt:lpstr>
      <vt:lpstr>Anexo D</vt:lpstr>
      <vt:lpstr>Recálculo ponderaciones</vt:lpstr>
      <vt:lpstr>Anexos guía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M.Terrero de L.</dc:creator>
  <cp:keywords/>
  <dc:description/>
  <cp:lastModifiedBy>Yanna E. Perez Alcantara</cp:lastModifiedBy>
  <cp:revision/>
  <dcterms:created xsi:type="dcterms:W3CDTF">2020-04-02T16:54:47Z</dcterms:created>
  <dcterms:modified xsi:type="dcterms:W3CDTF">2026-08-20T19:10:35Z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0x0101008A221999EC6BD24DAF151AE252D8E817</vt:lpwstr>
  </property>
</Properties>
</file>