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6/Junio/12.06.2026/"/>
    </mc:Choice>
  </mc:AlternateContent>
  <xr:revisionPtr revIDLastSave="6" documentId="8_{167797E4-4EF6-402A-AF16-0F35050AE2A1}" xr6:coauthVersionLast="47" xr6:coauthVersionMax="47" xr10:uidLastSave="{5DEEC407-BE36-4245-B7C8-46DAF78CFD53}"/>
  <bookViews>
    <workbookView xWindow="-120" yWindow="-120" windowWidth="29040" windowHeight="15720" tabRatio="875" activeTab="1" xr2:uid="{00000000-000D-0000-FFFF-FFFF00000000}"/>
  </bookViews>
  <sheets>
    <sheet name="Dinámica" sheetId="150" r:id="rId1"/>
    <sheet name="Fiscal Mes" sheetId="71" r:id="rId2"/>
    <sheet name="Económica" sheetId="3" r:id="rId3"/>
    <sheet name="Institucional" sheetId="4" r:id="rId4"/>
    <sheet name="Funcional" sheetId="130" r:id="rId5"/>
    <sheet name="Objetal" sheetId="131" r:id="rId6"/>
    <sheet name="Proyectos de Inversión" sheetId="132" r:id="rId7"/>
    <sheet name="Género" sheetId="91" r:id="rId8"/>
    <sheet name="Cambio climático " sheetId="138"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0"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0"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0"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0"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Mes'!$C$32:$D$41</definedName>
    <definedName name="_xlnm._FilterDatabase" localSheetId="6" hidden="1">'Proyectos de Inversión'!#REF!</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0"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0"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0"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0"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0"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0"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0"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0"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0"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0"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0"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'[66]Fax a enviar'!#REF!</definedName>
    <definedName name="as" hidden="1">'[66]Fax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[67]Sheet1!$B$2:$T$56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[68]nonopec!$D$424:$D$433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0"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'[71]K. IMF Base'!$A$170:$CI$255</definedName>
    <definedName name="_xlnm.Database" localSheetId="8">#REF!</definedName>
    <definedName name="_xlnm.Database" localSheetId="7">#REF!</definedName>
    <definedName name="_xlnm.Database">#REF!</definedName>
    <definedName name="baseflow" localSheetId="8">'[71]K. IMF Base'!#REF!</definedName>
    <definedName name="baseflow" localSheetId="7">'[71]K. IMF Base'!#REF!</definedName>
    <definedName name="baseflow">'[71]K.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0"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0"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0"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'[72]Crédito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[73]terms!#REF!</definedName>
    <definedName name="Bei" localSheetId="7">[73]terms!#REF!</definedName>
    <definedName name="Bei">[73]terms!#REF!</definedName>
    <definedName name="Belgium_wt">'[69]OECD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'[74]Vaciado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8">#REF!</definedName>
    <definedName name="BM" localSheetId="7">#REF!</definedName>
    <definedName name="BM">#REF!</definedName>
    <definedName name="BMG">[78]Q6!$E$28:$AH$28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[79]!BORRA_CUADROS</definedName>
    <definedName name="BORRA_CUADROS">[79]!BORRA_CUADROS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[78]Q6!$E$26:$AH$26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'[69]OECD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[80]Hoja3!$B$1:$L$98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0"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0"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0"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0"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0"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0">base-flow</definedName>
    <definedName name="Colombia___Summary_Accounts_of_the_Financial_System" localSheetId="7">[81]!base-flow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[82]MONTHLY!$BP$4:$CA$4</definedName>
    <definedName name="cons12mon" localSheetId="8">'[83]GDP projections'!#REF!</definedName>
    <definedName name="cons12mon" localSheetId="7">'[83]GDP projections'!#REF!</definedName>
    <definedName name="cons12mon">'[83]GDP projections'!#REF!</definedName>
    <definedName name="CONS2">[82]MONTHLY!$CB$4:$CM$4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'[83]GDP projections'!#REF!</definedName>
    <definedName name="consperc" localSheetId="7">'[83]GDP projections'!#REF!</definedName>
    <definedName name="consperc">'[83]GDP projections'!#REF!</definedName>
    <definedName name="consqtr" localSheetId="8">'[83]GDP projections'!#REF!</definedName>
    <definedName name="consqtr" localSheetId="7">'[83]GDP projections'!#REF!</definedName>
    <definedName name="consqtr">'[83]GDP projections'!#REF!</definedName>
    <definedName name="CONTENTS">[84]Contents!$A$1:$F$36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'[74]Vaciado 1'!$D$126</definedName>
    <definedName name="CostoVentasY2">'[74]Vaciado 1'!$E$126</definedName>
    <definedName name="CostoVentasY3">'[74]Vaciado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'[85]Exchange Rate chart'!#REF!</definedName>
    <definedName name="CountryName" localSheetId="7">'[85]Exchange Rate chart'!#REF!</definedName>
    <definedName name="CountryName">'[85]Exchange Rate chart'!#REF!</definedName>
    <definedName name="cp" localSheetId="8" hidden="1">'[86]C Summary'!#REF!</definedName>
    <definedName name="cp" localSheetId="7" hidden="1">'[86]C Summary'!#REF!</definedName>
    <definedName name="cp" hidden="1">'[86]C Summary'!#REF!</definedName>
    <definedName name="CPF" localSheetId="8">#REF!</definedName>
    <definedName name="CPF" localSheetId="7">#REF!</definedName>
    <definedName name="CPF">#REF!</definedName>
    <definedName name="CPI">[87]CPI!$A$4:$M$160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[88]SUPUESTOS!A$15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[82]MONTHLY!$B$437:$Z$444</definedName>
    <definedName name="CRUDE2">[82]MONTHLY!$B$451:$Z$458</definedName>
    <definedName name="CRUDE3">[82]MONTHLY!$B$465:$Z$472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[91]Current!$D$66</definedName>
    <definedName name="cutoff">'[92]LIC cutoff'!$A$2:$B$15</definedName>
    <definedName name="CYEAR2021" localSheetId="7">[93]Coal!$B$583:$J$583</definedName>
    <definedName name="CYEAR2021">[93]Coal!$B$583:$J$583</definedName>
    <definedName name="CYEAR2022" localSheetId="7">[93]Coal!$K$583:$V$583</definedName>
    <definedName name="CYEAR2022">[93]Coal!$K$583:$V$583</definedName>
    <definedName name="CYEAR2023" localSheetId="7">[93]Coal!$W$583:$AH$583</definedName>
    <definedName name="CYEAR2023">[93]Coal!$W$583:$AH$583</definedName>
    <definedName name="CYEAR2024" localSheetId="7">[93]Coal!$AI$583:$AT$583</definedName>
    <definedName name="CYEAR2024">[93]Coal!$AI$583:$AT$583</definedName>
    <definedName name="CYEAR2025" localSheetId="7">[93]Coal!$AU$583:$AX$583</definedName>
    <definedName name="CYEAR2025">[93]Coal!$AU$583:$AX$583</definedName>
    <definedName name="d" localSheetId="8" hidden="1">'[94]Fax a enviar'!#REF!</definedName>
    <definedName name="d" localSheetId="7" hidden="1">'[94]Fax a enviar'!#REF!</definedName>
    <definedName name="d" hidden="1">'[94]Fax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[96]Tablas!$IV$1:$IV$2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0"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0"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0"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'[70]Inter-Bank'!$B$5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'[69]OECD wgt'!$B$17</definedName>
    <definedName name="Department" localSheetId="8">'[85]Exchange Rate chart'!#REF!</definedName>
    <definedName name="Department" localSheetId="7">'[85]Exchange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8" hidden="1">{"Tab1",#N/A,FALSE,"P";"Tab2",#N/A,FALSE,"P"}</definedName>
    <definedName name="der" localSheetId="0"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'[94]Fax a enviar'!#REF!</definedName>
    <definedName name="dfdf" localSheetId="7" hidden="1">'[94]Fax a enviar'!#REF!</definedName>
    <definedName name="dfdf" hidden="1">'[94]Fax a enviar'!#REF!</definedName>
    <definedName name="dfdfsd" localSheetId="8" hidden="1">'[99]Fax a enviar'!#REF!</definedName>
    <definedName name="dfdfsd" localSheetId="7" hidden="1">'[99]Fax a enviar'!#REF!</definedName>
    <definedName name="dfdfsd" hidden="1">'[99]Fax a enviar'!#REF!</definedName>
    <definedName name="dfdgfdfd" localSheetId="8" hidden="1">'[100]Fax a enviar'!#REF!</definedName>
    <definedName name="dfdgfdfd" localSheetId="7" hidden="1">'[100]Fax a enviar'!#REF!</definedName>
    <definedName name="dfdgfdfd" hidden="1">'[100]Fax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8">#REF!</definedName>
    <definedName name="Discount_IDA1" localSheetId="7">#REF!</definedName>
    <definedName name="Discount_IDA1">#REF!</definedName>
    <definedName name="Discount_NC" localSheetId="8">[102]NPV!#REF!</definedName>
    <definedName name="Discount_NC" localSheetId="7">[102]NPV!#REF!</definedName>
    <definedName name="Discount_NC">[102]NPV!#REF!</definedName>
    <definedName name="DiscountRate" localSheetId="8">#REF!</definedName>
    <definedName name="DiscountRate" localSheetId="7">#REF!</definedName>
    <definedName name="DiscountRate">#REF!</definedName>
    <definedName name="divi">[103]Base!$H$2816</definedName>
    <definedName name="DIVISOOR">[104]Sheet2!$A$46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[88]RESULTADOS!$A$86:$IV$86</definedName>
    <definedName name="DMU" localSheetId="8">#REF!</definedName>
    <definedName name="DMU" localSheetId="7">#REF!</definedName>
    <definedName name="DMU">#REF!</definedName>
    <definedName name="DNP">[88]SUPUESTOS!A$18</definedName>
    <definedName name="DO" localSheetId="8">#REF!</definedName>
    <definedName name="DO" localSheetId="7">#REF!</definedName>
    <definedName name="DO">#REF!</definedName>
    <definedName name="DOMI">#N/A</definedName>
    <definedName name="DOMINIO2">#N/A</definedName>
    <definedName name="DPOB">[88]SUPUESTOS!A$7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8" hidden="1">'[94]Fax a enviar'!#REF!</definedName>
    <definedName name="ds" localSheetId="7" hidden="1">'[94]Fax a enviar'!#REF!</definedName>
    <definedName name="ds" hidden="1">'[94]Fax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'[94]Fax a enviar'!#REF!</definedName>
    <definedName name="dsds" localSheetId="7" hidden="1">'[94]Fax a enviar'!#REF!</definedName>
    <definedName name="dsds" hidden="1">'[94]Fax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[88]RESULTADOS!$A$82:$IV$82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[73]terms!#REF!</definedName>
    <definedName name="ECU" localSheetId="8">#REF!</definedName>
    <definedName name="ECU" localSheetId="7">#REF!</definedName>
    <definedName name="ECU">#REF!</definedName>
    <definedName name="EDNA">#N/A</definedName>
    <definedName name="EDNA_B" localSheetId="7">[95]Q6!#REF!</definedName>
    <definedName name="EDNA_B">[95]Q6!#REF!</definedName>
    <definedName name="EDNA_D" localSheetId="7">[95]Q7!#REF!</definedName>
    <definedName name="EDNA_D">[95]Q7!#REF!</definedName>
    <definedName name="EDNA_T">[95]Q5!#REF!</definedName>
    <definedName name="EDNE">[95]Q7!#REF!</definedName>
    <definedName name="edr" localSheetId="8" hidden="1">{"Riqfin97",#N/A,FALSE,"Tran";"Riqfinpro",#N/A,FALSE,"Tran"}</definedName>
    <definedName name="edr" localSheetId="0"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0"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0"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0"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0"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0"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0" hidden="1">{"Tab1",#N/A,FALSE,"P";"Tab2",#N/A,FALSE,"P"}</definedName>
    <definedName name="efdfrd" localSheetId="7" hidden="1">{"Tab1",#N/A,FALSE,"P";"Tab2",#N/A,FALSE,"P"}</definedName>
    <definedName name="efdfrd" hidden="1">{"Tab1",#N/A,FALSE,"P";"Tab2",#N/A,FALSE,"P"}</definedName>
    <definedName name="efdgd" localSheetId="7" hidden="1">'[105]Fax a enviar'!#REF!</definedName>
    <definedName name="efdgd" hidden="1">'[105]Fax a enviar'!#REF!</definedName>
    <definedName name="EfectivoCuentasBancarias">'[74]Vaciado 1'!$D$13</definedName>
    <definedName name="efefte" localSheetId="8" hidden="1">'[105]Fax a enviar'!#REF!</definedName>
    <definedName name="efefte" localSheetId="7" hidden="1">'[105]Fax a enviar'!#REF!</definedName>
    <definedName name="efefte" hidden="1">'[105]Fax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[106]FIN!#REF!</definedName>
    <definedName name="ELV" localSheetId="7">[106]FIN!#REF!</definedName>
    <definedName name="ELV">[106]FIN!#REF!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'[107]Ranking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'[94]Fax a enviar'!#REF!</definedName>
    <definedName name="erererer" hidden="1">'[94]Fax a enviar'!#REF!</definedName>
    <definedName name="ererwrw" localSheetId="7" hidden="1">'[100]Fax a enviar'!#REF!</definedName>
    <definedName name="ererwrw" hidden="1">'[100]Fax a enviar'!#REF!</definedName>
    <definedName name="ergferger" localSheetId="8" hidden="1">{"Main Economic Indicators",#N/A,FALSE,"C"}</definedName>
    <definedName name="ergferger" localSheetId="0"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0"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0"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[108]Sheet1!$N$2:$Q$26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[109]Main!$AB$25</definedName>
    <definedName name="Exportacion_Por_Importancia">[110]Macro1!$A$1</definedName>
    <definedName name="EXR_UPDATE" localSheetId="8">#REF!</definedName>
    <definedName name="EXR_UPDATE" localSheetId="7">#REF!</definedName>
    <definedName name="EXR_UPDATE">#REF!</definedName>
    <definedName name="External_debt_indicators">[111]Table3!$F$8:$AB$437:'[111]Table3'!$AB$9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'[99]Fax a enviar'!#REF!</definedName>
    <definedName name="fdfdsafsdf" localSheetId="7" hidden="1">'[99]Fax a enviar'!#REF!</definedName>
    <definedName name="fdfdsafsdf" hidden="1">'[99]Fax a enviar'!#REF!</definedName>
    <definedName name="fdfdsf" localSheetId="8" hidden="1">#REF!</definedName>
    <definedName name="fdfdsf" localSheetId="7" hidden="1">#REF!</definedName>
    <definedName name="fdfdsf" hidden="1">#REF!</definedName>
    <definedName name="fdfsd" localSheetId="8" hidden="1">'[66]Fax a enviar'!#REF!</definedName>
    <definedName name="fdfsd" localSheetId="7" hidden="1">'[66]Fax a enviar'!#REF!</definedName>
    <definedName name="fdfsd" hidden="1">'[66]Fax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0" hidden="1">{"Riqfin97",#N/A,FALSE,"Tran";"Riqfinpro",#N/A,FALSE,"Tran"}</definedName>
    <definedName name="fed" localSheetId="7"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8" hidden="1">{"Riqfin97",#N/A,FALSE,"Tran";"Riqfinpro",#N/A,FALSE,"Tran"}</definedName>
    <definedName name="fer" localSheetId="0"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0"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0" hidden="1">{"Minpmon",#N/A,FALSE,"Monthinput"}</definedName>
    <definedName name="fffffff" localSheetId="7" hidden="1">{"Minpmon",#N/A,FALSE,"Monthinput"}</definedName>
    <definedName name="fffffff" hidden="1">{"Minpmon",#N/A,FALSE,"Monthinput"}</definedName>
    <definedName name="fffffffff" hidden="1">'[94]Fax a enviar'!#REF!</definedName>
    <definedName name="ffffffffffffff" localSheetId="8" hidden="1">{"Riqfin97",#N/A,FALSE,"Tran";"Riqfinpro",#N/A,FALSE,"Tran"}</definedName>
    <definedName name="ffffffffffffff" localSheetId="0"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0" hidden="1">{"Riqfin97",#N/A,FALSE,"Tran";"Riqfinpro",#N/A,FALSE,"Tran"}</definedName>
    <definedName name="fgf" localSheetId="7"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0" hidden="1">{"Tab1",#N/A,FALSE,"P";"Tab2",#N/A,FALSE,"P"}</definedName>
    <definedName name="Financing" localSheetId="7" hidden="1">{"Tab1",#N/A,FALSE,"P";"Tab2",#N/A,FALSE,"P"}</definedName>
    <definedName name="Financing" hidden="1">{"Tab1",#N/A,FALSE,"P";"Tab2",#N/A,FALSE,"P"}</definedName>
    <definedName name="Finland_wt">'[69]OECD wgt'!$B$18</definedName>
    <definedName name="FIP" localSheetId="8">[113]Q4!#REF!</definedName>
    <definedName name="FIP" localSheetId="7">[113]Q4!#REF!</definedName>
    <definedName name="FIP">[113]Q4!#REF!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[113]Q4!#REF!</definedName>
    <definedName name="FLIBOR" localSheetId="7">[113]Q4!#REF!</definedName>
    <definedName name="FLIBOR">[113]Q4!#REF!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[80]Hoja5!$X$1:$AF$61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'[69]OECD wgt'!$B$7</definedName>
    <definedName name="fre" localSheetId="8" hidden="1">{"Tab1",#N/A,FALSE,"P";"Tab2",#N/A,FALSE,"P"}</definedName>
    <definedName name="fre" localSheetId="0"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[114]C!#REF!</definedName>
    <definedName name="fsdfsd" hidden="1">[114]C!#REF!</definedName>
    <definedName name="fsdsdfa" localSheetId="7" hidden="1">'[99]Fax a enviar'!#REF!</definedName>
    <definedName name="fsdsdfa" hidden="1">'[99]Fax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0"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0"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0"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8">[116]NA!#REF!</definedName>
    <definedName name="GDPDEFL" localSheetId="7">[116]NA!#REF!</definedName>
    <definedName name="GDPDEFL">[116]NA!#REF!</definedName>
    <definedName name="GDPOR" localSheetId="8">[116]NA!#REF!</definedName>
    <definedName name="GDPOR" localSheetId="7">[116]NA!#REF!</definedName>
    <definedName name="GDPOR">[116]NA!#REF!</definedName>
    <definedName name="GDPOR_" localSheetId="8">[116]NA!#REF!</definedName>
    <definedName name="GDPOR_" localSheetId="7">[116]NA!#REF!</definedName>
    <definedName name="GDPOR_">[116]NA!#REF!</definedName>
    <definedName name="gdppc">[115]GDPpc_WEO!$A$3:$AC$188</definedName>
    <definedName name="Germany_wt">'[69]OECD wgt'!$B$6</definedName>
    <definedName name="Gestión">[80]Hoja2!$A$1:$L$76</definedName>
    <definedName name="gfdsgfsa" localSheetId="8" hidden="1">{"Riqfin97",#N/A,FALSE,"Tran";"Riqfinpro",#N/A,FALSE,"Tran"}</definedName>
    <definedName name="gfdsgfsa" localSheetId="0"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[113]Q4!#REF!</definedName>
    <definedName name="GGBXI" localSheetId="7">[113]Q4!#REF!</definedName>
    <definedName name="GGBXI">[113]Q4!#REF!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0"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[113]Q4!#REF!</definedName>
    <definedName name="GGSB" localSheetId="7">[113]Q4!#REF!</definedName>
    <definedName name="GGSB">[113]Q4!#REF!</definedName>
    <definedName name="GGSBXS" localSheetId="8">[113]Q4!#REF!</definedName>
    <definedName name="GGSBXS" localSheetId="7">[113]Q4!#REF!</definedName>
    <definedName name="GGSBXS">[113]Q4!#REF!</definedName>
    <definedName name="ght" localSheetId="8" hidden="1">{"Tab1",#N/A,FALSE,"P";"Tab2",#N/A,FALSE,"P"}</definedName>
    <definedName name="ght" localSheetId="0"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[92]GNIpc!$A$1:$R$235</definedName>
    <definedName name="goafrica" localSheetId="7">[118]!goafrica</definedName>
    <definedName name="goafrica">[118]!goafrica</definedName>
    <definedName name="goasia" localSheetId="7">[118]!goasia</definedName>
    <definedName name="goasia">[118]!goasia</definedName>
    <definedName name="GOB" localSheetId="8">#REF!</definedName>
    <definedName name="GOB" localSheetId="7">#REF!</definedName>
    <definedName name="GOB">#REF!</definedName>
    <definedName name="goeeup" localSheetId="7">[118]!goeeup</definedName>
    <definedName name="goeeup">[118]!goeeup</definedName>
    <definedName name="GOESC96" localSheetId="8">#REF!</definedName>
    <definedName name="GOESC96" localSheetId="7">#REF!</definedName>
    <definedName name="GOESC96">#REF!</definedName>
    <definedName name="goeurope" localSheetId="7">[118]!goeurope</definedName>
    <definedName name="goeurope">[118]!goeurope</definedName>
    <definedName name="golamerica" localSheetId="7">[118]!golamerica</definedName>
    <definedName name="golamerica">[118]!golamerica</definedName>
    <definedName name="gomeast" localSheetId="7">[118]!gomeast</definedName>
    <definedName name="gomeast">[118]!gomeast</definedName>
    <definedName name="gooecd" localSheetId="7">[118]!gooecd</definedName>
    <definedName name="gooecd">[118]!gooecd</definedName>
    <definedName name="goopec" localSheetId="7">[118]!goopec</definedName>
    <definedName name="goopec">[118]!goopec</definedName>
    <definedName name="gosummary" localSheetId="7">[118]!gosummary</definedName>
    <definedName name="gosummary">[118]!gosummary</definedName>
    <definedName name="_xlnm.Recorder" localSheetId="8">#REF!</definedName>
    <definedName name="_xlnm.Recorder" localSheetId="7">#REF!</definedName>
    <definedName name="_xlnm.Recorder">#REF!</definedName>
    <definedName name="Grace_IDA">[102]NPV!$B$25</definedName>
    <definedName name="Grace_IDA1" localSheetId="8">#REF!</definedName>
    <definedName name="Grace_IDA1" localSheetId="7">#REF!</definedName>
    <definedName name="Grace_IDA1">#REF!</definedName>
    <definedName name="Grace_NC" localSheetId="8">[102]NPV!#REF!</definedName>
    <definedName name="Grace_NC" localSheetId="7">[102]NPV!#REF!</definedName>
    <definedName name="Grace_NC">[102]NPV!#REF!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0" hidden="1">{"Riqfin97",#N/A,FALSE,"Tran";"Riqfinpro",#N/A,FALSE,"Tran"}</definedName>
    <definedName name="gre" localSheetId="7" hidden="1">{"Riqfin97",#N/A,FALSE,"Tran";"Riqfinpro",#N/A,FALSE,"Tran"}</definedName>
    <definedName name="gre" hidden="1">{"Riqfin97",#N/A,FALSE,"Tran";"Riqfinpro",#N/A,FALSE,"Tran"}</definedName>
    <definedName name="Greece_wt">'[69]OECD wgt'!$B$19</definedName>
    <definedName name="grtrt" localSheetId="8" hidden="1">'[100]Fax a enviar'!#REF!</definedName>
    <definedName name="grtrt" localSheetId="7" hidden="1">'[100]Fax a enviar'!#REF!</definedName>
    <definedName name="grtrt" hidden="1">'[100]Fax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[93]Gold!$B$583:$J$583</definedName>
    <definedName name="GYEAR2021">[93]Gold!$B$583:$J$583</definedName>
    <definedName name="GYEAR2022" localSheetId="7">[93]Gold!$K$583:$U$583</definedName>
    <definedName name="GYEAR2022">[93]Gold!$K$583:$U$583</definedName>
    <definedName name="gyu" localSheetId="8" hidden="1">{"Tab1",#N/A,FALSE,"P";"Tab2",#N/A,FALSE,"P"}</definedName>
    <definedName name="gyu" localSheetId="0"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0"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'[94]Fax a enviar'!#REF!</definedName>
    <definedName name="hfhfhf" hidden="1">'[94]Fax a enviar'!#REF!</definedName>
    <definedName name="hhh" localSheetId="7" hidden="1">'[119]J(Priv.Cap)'!#REF!</definedName>
    <definedName name="hhh" hidden="1">'[119]J(Priv.Cap)'!#REF!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0"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8" hidden="1">{"Tab1",#N/A,FALSE,"P";"Tab2",#N/A,FALSE,"P"}</definedName>
    <definedName name="hio" localSheetId="0"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'[100]Fax a enviar'!#REF!</definedName>
    <definedName name="hjkhgkky" localSheetId="7" hidden="1">'[100]Fax a enviar'!#REF!</definedName>
    <definedName name="hjkhgkky" hidden="1">'[100]Fax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0"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0"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0"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0"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[68]nonopec!#REF!</definedName>
    <definedName name="HVYNONO1" localSheetId="7">[68]nonopec!#REF!</definedName>
    <definedName name="HVYNONO1">[68]nonopec!#REF!</definedName>
    <definedName name="HVYNONO2" localSheetId="8">[68]nonopec!#REF!</definedName>
    <definedName name="HVYNONO2" localSheetId="7">[68]nonopec!#REF!</definedName>
    <definedName name="HVYNONO2">[68]nonopec!#REF!</definedName>
    <definedName name="HVYNONOPEC" localSheetId="7">[68]nonopec!#REF!</definedName>
    <definedName name="HVYNONOPEC">[68]nonopec!#REF!</definedName>
    <definedName name="HVYOECD">[68]nonopec!#REF!</definedName>
    <definedName name="HVYOPEC">[68]nonopec!#REF!</definedName>
    <definedName name="HVYSUMM">[68]nonopec!#REF!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0"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0"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'[94]Fax a enviar'!#REF!</definedName>
    <definedName name="iiiiiiiiiiii" localSheetId="7" hidden="1">'[94]Fax a enviar'!#REF!</definedName>
    <definedName name="iiiiiiiiiiii" hidden="1">'[94]Fax a enviar'!#REF!</definedName>
    <definedName name="iiiiiiiiiiiiiiiii" localSheetId="8" hidden="1">'[94]Fax a enviar'!#REF!</definedName>
    <definedName name="iiiiiiiiiiiiiiiii" localSheetId="7" hidden="1">'[94]Fax a enviar'!#REF!</definedName>
    <definedName name="iiiiiiiiiiiiiiiii" hidden="1">'[94]Fax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0"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0"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[88]SUPUESTOS!A$21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[87]CPI!$A$210:$M$354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[121]Master!$AK$5:$AK$10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[102]NPV!$B$27</definedName>
    <definedName name="Interest_IDA1" localSheetId="8">#REF!</definedName>
    <definedName name="Interest_IDA1" localSheetId="7">#REF!</definedName>
    <definedName name="Interest_IDA1">#REF!</definedName>
    <definedName name="Interest_NC" localSheetId="8">[102]NPV!#REF!</definedName>
    <definedName name="Interest_NC" localSheetId="7">[102]NPV!#REF!</definedName>
    <definedName name="Interest_NC">[102]NPV!#REF!</definedName>
    <definedName name="InterestRate" localSheetId="8">#REF!</definedName>
    <definedName name="InterestRate" localSheetId="7">#REF!</definedName>
    <definedName name="InterestRate">#REF!</definedName>
    <definedName name="inthalf">[122]Sheet4!$C$58:$G$112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[123]ipc!#REF!</definedName>
    <definedName name="IPC">[123]ipc!#REF!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'[69]OECD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'[66]Fax a enviar'!#REF!</definedName>
    <definedName name="jjj" hidden="1">'[66]Fax a enviar'!#REF!</definedName>
    <definedName name="jjjj" localSheetId="8" hidden="1">{"Tab1",#N/A,FALSE,"P";"Tab2",#N/A,FALSE,"P"}</definedName>
    <definedName name="jjjj" localSheetId="0" hidden="1">{"Tab1",#N/A,FALSE,"P";"Tab2",#N/A,FALSE,"P"}</definedName>
    <definedName name="jjjj" localSheetId="7" hidden="1">{"Tab1",#N/A,FALSE,"P";"Tab2",#N/A,FALSE,"P"}</definedName>
    <definedName name="jjjj" hidden="1">{"Tab1",#N/A,FALSE,"P";"Tab2",#N/A,FALSE,"P"}</definedName>
    <definedName name="jjjjjj" hidden="1">'[117]J(Priv.Cap)'!#REF!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0"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0"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0"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'[107]Ranking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0"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0"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'[94]Fax a enviar'!#REF!</definedName>
    <definedName name="khkh" localSheetId="7" hidden="1">'[94]Fax a enviar'!#REF!</definedName>
    <definedName name="khkh" hidden="1">'[94]Fax a enviar'!#REF!</definedName>
    <definedName name="KID">'[107]base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0"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0" hidden="1">{"Riqfin97",#N/A,FALSE,"Tran";"Riqfinpro",#N/A,FALSE,"Tran"}</definedName>
    <definedName name="kiu" localSheetId="7" hidden="1">{"Riqfin97",#N/A,FALSE,"Tran";"Riqfinpro",#N/A,FALSE,"Tran"}</definedName>
    <definedName name="kiu" hidden="1">{"Riqfin97",#N/A,FALSE,"Tran";"Riqfinpro",#N/A,FALSE,"Tran"}</definedName>
    <definedName name="kjkj" hidden="1">'[94]Fax a enviar'!#REF!</definedName>
    <definedName name="kk" localSheetId="8" hidden="1">{"Tab1",#N/A,FALSE,"P";"Tab2",#N/A,FALSE,"P"}</definedName>
    <definedName name="kk" localSheetId="0"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0" hidden="1">{"Tab1",#N/A,FALSE,"P";"Tab2",#N/A,FALSE,"P"}</definedName>
    <definedName name="kkk" localSheetId="7" hidden="1">{"Tab1",#N/A,FALSE,"P";"Tab2",#N/A,FALSE,"P"}</definedName>
    <definedName name="kkk" hidden="1">{"Tab1",#N/A,FALSE,"P";"Tab2",#N/A,FALSE,"P"}</definedName>
    <definedName name="kkkk" hidden="1">[124]M!#REF!</definedName>
    <definedName name="kkkkk" hidden="1">'[125]J(Priv.Cap)'!#REF!</definedName>
    <definedName name="kkkkkkkk" localSheetId="8" hidden="1">{"Riqfin97",#N/A,FALSE,"Tran";"Riqfinpro",#N/A,FALSE,"Tran"}</definedName>
    <definedName name="kkkkkkkk" localSheetId="0"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'[94]Fax a enviar'!#REF!</definedName>
    <definedName name="kykiyu" localSheetId="7" hidden="1">'[94]Fax a enviar'!#REF!</definedName>
    <definedName name="kykiyu" hidden="1">'[94]Fax a enviar'!#REF!</definedName>
    <definedName name="L" localSheetId="8">[113]DA!#REF!</definedName>
    <definedName name="L" localSheetId="7">[113]DA!#REF!</definedName>
    <definedName name="L">[113]DA!#REF!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0"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0" hidden="1">{"Riqfin97",#N/A,FALSE,"Tran";"Riqfinpro",#N/A,FALSE,"Tran"}</definedName>
    <definedName name="lll" localSheetId="7" hidden="1">{"Riqfin97",#N/A,FALSE,"Tran";"Riqfinpro",#N/A,FALSE,"Tran"}</definedName>
    <definedName name="lll" hidden="1">{"Riqfin97",#N/A,FALSE,"Tran";"Riqfinpro",#N/A,FALSE,"Tran"}</definedName>
    <definedName name="llll" hidden="1">[126]M!#REF!</definedName>
    <definedName name="lllll" localSheetId="8" hidden="1">{"Tab1",#N/A,FALSE,"P";"Tab2",#N/A,FALSE,"P"}</definedName>
    <definedName name="lllll" localSheetId="0"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0"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0"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[67]Sheet3!$O$1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[102]NPV!$B$26</definedName>
    <definedName name="Maturity_IDA1" localSheetId="8">#REF!</definedName>
    <definedName name="Maturity_IDA1" localSheetId="7">#REF!</definedName>
    <definedName name="Maturity_IDA1">#REF!</definedName>
    <definedName name="Maturity_NC" localSheetId="8">[102]NPV!#REF!</definedName>
    <definedName name="Maturity_NC" localSheetId="7">[102]NPV!#REF!</definedName>
    <definedName name="Maturity_NC">[102]NPV!#REF!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'[90]graf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[127]Codigos!$A$14:$B$25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[68]nonopec!$D$426:$D$426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0"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0"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0"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0"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[87]CPI!$A$403:$N$559</definedName>
    <definedName name="MONTHS">[82]MONTHLY!$BV$3:$CG$3</definedName>
    <definedName name="MONY" localSheetId="8">#REF!</definedName>
    <definedName name="MONY" localSheetId="7">#REF!</definedName>
    <definedName name="MONY">#REF!</definedName>
    <definedName name="moodys" localSheetId="8">'[128]Credit ratings on 1st issues'!#REF!</definedName>
    <definedName name="moodys" localSheetId="7">'[128]Credit ratings on 1st issues'!#REF!</definedName>
    <definedName name="moodys">'[128]Credit ratings on 1st issues'!#REF!</definedName>
    <definedName name="MPETROLEO" localSheetId="8">#REF!</definedName>
    <definedName name="MPETROLEO" localSheetId="7">#REF!</definedName>
    <definedName name="MPETROLEO">#REF!</definedName>
    <definedName name="msci">[108]Sheet1!$H$2:$K$24</definedName>
    <definedName name="mscid">[108]Sheet1!$B$2:$E$24</definedName>
    <definedName name="mscil">[108]Sheet1!$H$2:$K$24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0"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0"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'[69]OECD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8">[130]EDT!#REF!</definedName>
    <definedName name="nmBlankRow" localSheetId="7">[130]EDT!#REF!</definedName>
    <definedName name="nmBlankRow">[130]EDT!#REF!</definedName>
    <definedName name="nmColumnHeader">[130]EDT!$3:$3</definedName>
    <definedName name="nmData">[130]EDT!$B$4:$AA$36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[130]EDT!#REF!</definedName>
    <definedName name="nmIndexTable" localSheetId="7">[130]EDT!#REF!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[130]EDT!#REF!</definedName>
    <definedName name="nmScale" localSheetId="7">[130]EDT!#REF!</definedName>
    <definedName name="nmScale">[130]EDT!#REF!</definedName>
    <definedName name="nn" localSheetId="8" hidden="1">{"Riqfin97",#N/A,FALSE,"Tran";"Riqfinpro",#N/A,FALSE,"Tran"}</definedName>
    <definedName name="nn" localSheetId="0"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0"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0"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0" hidden="1">{"Riqfin97",#N/A,FALSE,"Tran";"Riqfinpro",#N/A,FALSE,"Tran"}</definedName>
    <definedName name="nnnnnnnnnnnn" localSheetId="7" hidden="1">{"Riqfin97",#N/A,FALSE,"Tran";"Riqfinpro",#N/A,FALSE,"Tran"}</definedName>
    <definedName name="nnnnnnnnnnnn" hidden="1">{"Riqfin97",#N/A,FALSE,"Tran";"Riqfinpro",#N/A,FALSE,"Tran"}</definedName>
    <definedName name="no" hidden="1">'[72]Crédito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8">#REF!</definedName>
    <definedName name="NOTA_EXPLICATIV" localSheetId="7">#REF!</definedName>
    <definedName name="NOTA_EXPLICATIV">#REF!</definedName>
    <definedName name="Notes" localSheetId="8">[132]UPLOAD!#REF!</definedName>
    <definedName name="Notes" localSheetId="7">[132]UPLOAD!#REF!</definedName>
    <definedName name="Notes">[132]UPLOAD!#REF!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[68]nonopec!$D$157:$AD$204</definedName>
    <definedName name="NTDD_R" localSheetId="8">[59]Q1!#REF!</definedName>
    <definedName name="NTDD_R" localSheetId="7">[59]Q1!#REF!</definedName>
    <definedName name="NTDD_R">[59]Q1!#REF!</definedName>
    <definedName name="NTDD_RG" localSheetId="7">[75]!NTDD_RG</definedName>
    <definedName name="NTDD_RG">[75]!NTDD_RG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[93]Nickel!$B$583:$J$583</definedName>
    <definedName name="NYEAR2021">[93]Nickel!$B$583:$J$583</definedName>
    <definedName name="NYEAR2022" localSheetId="7">[93]Nickel!$K$583:$V$583</definedName>
    <definedName name="NYEAR2022">[93]Nickel!$K$583:$V$583</definedName>
    <definedName name="NYEAR2023" localSheetId="7">[93]Nickel!$W$583:$AH$583</definedName>
    <definedName name="NYEAR2023">[93]Nickel!$W$583:$AH$583</definedName>
    <definedName name="NYEAR2024" localSheetId="7">[93]Nickel!$AI$583:$AT$583</definedName>
    <definedName name="NYEAR2024">[93]Nickel!$AI$583:$AT$583</definedName>
    <definedName name="NYEAR2025" localSheetId="7">[93]Nickel!$AU$583:$BF$583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[68]nonopec!$D$1:$AD$28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'[94]Fax a enviar'!#REF!</definedName>
    <definedName name="oiulfdgdgh" localSheetId="7" hidden="1">'[94]Fax a enviar'!#REF!</definedName>
    <definedName name="oiulfdgdgh" hidden="1">'[94]Fax a enviar'!#REF!</definedName>
    <definedName name="OK" localSheetId="8">#REF!</definedName>
    <definedName name="OK" localSheetId="7">#REF!</definedName>
    <definedName name="OK">#REF!</definedName>
    <definedName name="OnShow" localSheetId="7">'[133]SPNF Acuerdo Incl. Int.'!OnShow</definedName>
    <definedName name="OnShow">'[133]SPNF Acuerdo Incl. Int.'!OnShow</definedName>
    <definedName name="onshow1">#N/A</definedName>
    <definedName name="onshow2">#N/A</definedName>
    <definedName name="oo" localSheetId="8" hidden="1">{"Riqfin97",#N/A,FALSE,"Tran";"Riqfinpro",#N/A,FALSE,"Tran"}</definedName>
    <definedName name="oo" localSheetId="0"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0"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0"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[68]nonopec!$D$204:$AD$251</definedName>
    <definedName name="OPEC1">[82]MONTHLY!$BP$12:$CA$12</definedName>
    <definedName name="OPEC2">[82]MONTHLY!$CB$12:$CM$12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0"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0"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[84]E!$AJ$98:$AX$115</definedName>
    <definedName name="PARTIDA" localSheetId="8">[134]SPNF!#REF!</definedName>
    <definedName name="PARTIDA" localSheetId="7">[134]SPNF!#REF!</definedName>
    <definedName name="PARTIDA">[134]SPNF!#REF!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[88]SUPUESTOS!A$14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0"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0"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'[94]Fax a enviar'!#REF!</definedName>
    <definedName name="poooooooooo" localSheetId="7" hidden="1">'[94]Fax a enviar'!#REF!</definedName>
    <definedName name="poooooooooo" hidden="1">'[94]Fax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'[69]OECD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0"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0"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[68]nonopec!#REF!</definedName>
    <definedName name="PRES1" localSheetId="7">[68]nonopec!#REF!</definedName>
    <definedName name="PRES1">[68]nonopec!#REF!</definedName>
    <definedName name="PRES2" localSheetId="8">[68]nonopec!#REF!</definedName>
    <definedName name="PRES2" localSheetId="7">[68]nonopec!#REF!</definedName>
    <definedName name="PRES2">[68]nonopec!#REF!</definedName>
    <definedName name="PRES3" localSheetId="7">[68]nonopec!#REF!</definedName>
    <definedName name="PRES3">[68]nonopec!#REF!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[109]Links!$A$1:$F$33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[102]FSUOUT!$B$2:$V$32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[122]Sheet4!$C$3:$G$57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0"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0" hidden="1">{"Tab1",#N/A,FALSE,"P";"Tab2",#N/A,FALSE,"P"}</definedName>
    <definedName name="qer" localSheetId="7" hidden="1">{"Tab1",#N/A,FALSE,"P";"Tab2",#N/A,FALSE,"P"}</definedName>
    <definedName name="qer" hidden="1">{"Tab1",#N/A,FALSE,"P";"Tab2",#N/A,FALSE,"P"}</definedName>
    <definedName name="QFISCAL">'[141]Quarterly Raw Data'!#REF!</definedName>
    <definedName name="qq" hidden="1">'[119]J(Priv.Cap)'!#REF!</definedName>
    <definedName name="qqq" localSheetId="8" hidden="1">{#N/A,#N/A,FALSE,"EXTRABUDGT"}</definedName>
    <definedName name="qqq" localSheetId="0"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0"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0"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8" hidden="1">{"Riqfin97",#N/A,FALSE,"Tran";"Riqfinpro",#N/A,FALSE,"Tran"}</definedName>
    <definedName name="qw" localSheetId="0"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[97]ROE!$B$136</definedName>
    <definedName name="RDDic03_2">[98]ROE!$B$136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[67]Sheet1!$I$1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[80]Hoja1!$A$1:$L$77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8">'[41]CGvt Rev'!#REF!</definedName>
    <definedName name="REVENUE_" localSheetId="7">'[41]CGvt Rev'!#REF!</definedName>
    <definedName name="REVENUE_">'[41]CGvt Rev'!#REF!</definedName>
    <definedName name="Revisions">[67]Sheet1!$B$4:$M$46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0"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0"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8">#REF!</definedName>
    <definedName name="RNGNM" localSheetId="7">#REF!</definedName>
    <definedName name="RNGNM">#REF!</definedName>
    <definedName name="rngQuestChecked">[109]ErrCheck!$A$3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[97]ROE!$B$136</definedName>
    <definedName name="RPJun02_2">[98]ROE!$B$136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0"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0"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0"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0"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0"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0"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0"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0"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0"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0"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0"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0"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0"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'[94]Fax a enviar'!#REF!</definedName>
    <definedName name="sdsd" localSheetId="7" hidden="1">'[94]Fax a enviar'!#REF!</definedName>
    <definedName name="sdsd" hidden="1">'[94]Fax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[134]SPNF!#REF!</definedName>
    <definedName name="SECTORES" localSheetId="7">[134]SPNF!#REF!</definedName>
    <definedName name="SECTORES">[134]SPNF!#REF!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0"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'[88]SFISCAL-MOD'!$A$146:$IV$146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'[128]Credit ratings on 1st issues'!#REF!</definedName>
    <definedName name="snp">'[128]Credit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'[69]OECD wgt'!$B$31</definedName>
    <definedName name="SPG" localSheetId="8">#REF!</definedName>
    <definedName name="SPG" localSheetId="7">#REF!</definedName>
    <definedName name="SPG">#REF!</definedName>
    <definedName name="SPN">#N/A</definedName>
    <definedName name="spnf" localSheetId="7">'[133]SPNF Acuerdo Incl. Int.'!spnf</definedName>
    <definedName name="spnf">'[133]SPNF Acuerdo Incl. Int.'!spnf</definedName>
    <definedName name="Spread_Between_Highest_and_Lowest_Rates">'[70]Inter-Bank'!$N$5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0"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0"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[116]NA!#REF!</definedName>
    <definedName name="SUMGDP" localSheetId="7">[116]NA!#REF!</definedName>
    <definedName name="SUMGDP">[116]NA!#REF!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[82]MONTHLY!$A$87:$Q$193</definedName>
    <definedName name="SUPPLY2">[82]MONTHLY!$A$422:$Z$477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0" hidden="1">{"Tab1",#N/A,FALSE,"P";"Tab2",#N/A,FALSE,"P"}</definedName>
    <definedName name="swe" localSheetId="7" hidden="1">{"Tab1",#N/A,FALSE,"P";"Tab2",#N/A,FALSE,"P"}</definedName>
    <definedName name="swe" hidden="1">{"Tab1",#N/A,FALSE,"P";"Tab2",#N/A,FALSE,"P"}</definedName>
    <definedName name="Sweden_wt">'[69]OECD wgt'!$B$32</definedName>
    <definedName name="SwitchColor" localSheetId="8">#REF!</definedName>
    <definedName name="SwitchColor" localSheetId="7">#REF!</definedName>
    <definedName name="SwitchColor">#REF!</definedName>
    <definedName name="Switzerland_wt">'[69]OECD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0"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0"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0"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'[100]Fax a enviar'!#REF!</definedName>
    <definedName name="tetetwe" localSheetId="7" hidden="1">'[100]Fax a enviar'!#REF!</definedName>
    <definedName name="tetetwe" hidden="1">'[100]Fax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0" hidden="1">{"Riqfin97",#N/A,FALSE,"Tran";"Riqfinpro",#N/A,FALSE,"Tran"}</definedName>
    <definedName name="tj" localSheetId="7" hidden="1">{"Riqfin97",#N/A,FALSE,"Tran";"Riqfinpro",#N/A,FALSE,"Tran"}</definedName>
    <definedName name="tj" hidden="1">{"Riqfin97",#N/A,FALSE,"Tran";"Riqfinpro",#N/A,FALSE,"Tran"}</definedName>
    <definedName name="tjutju" hidden="1">'[94]Fax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[78]Q5!$E$23:$AH$23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0">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[79]!TRANSFERENCIA</definedName>
    <definedName name="TRANSFERENCIA">[79]!TRANSFERENCIA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'[100]Fax a enviar'!#REF!</definedName>
    <definedName name="trert" localSheetId="7" hidden="1">'[100]Fax a enviar'!#REF!</definedName>
    <definedName name="trert" hidden="1">'[100]Fax a enviar'!#REF!</definedName>
    <definedName name="TRIGO" localSheetId="8">#REF!</definedName>
    <definedName name="TRIGO" localSheetId="7">#REF!</definedName>
    <definedName name="TRIGO">#REF!</definedName>
    <definedName name="Trim">[127]Codigos!$A$5:$E$11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'[100]Fax a enviar'!#REF!</definedName>
    <definedName name="trtert" localSheetId="7" hidden="1">'[100]Fax a enviar'!#REF!</definedName>
    <definedName name="trtert" hidden="1">'[100]Fax a enviar'!#REF!</definedName>
    <definedName name="trtr" localSheetId="8" hidden="1">'[100]Fax a enviar'!#REF!</definedName>
    <definedName name="trtr" localSheetId="7" hidden="1">'[100]Fax a enviar'!#REF!</definedName>
    <definedName name="trtr" hidden="1">'[100]Fax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'[100]Fax a enviar'!#REF!</definedName>
    <definedName name="ttetet" localSheetId="7" hidden="1">'[100]Fax a enviar'!#REF!</definedName>
    <definedName name="ttetet" hidden="1">'[100]Fax a enviar'!#REF!</definedName>
    <definedName name="ttt" localSheetId="8" hidden="1">'[94]Fax a enviar'!#REF!</definedName>
    <definedName name="ttt" localSheetId="7" hidden="1">'[94]Fax a enviar'!#REF!</definedName>
    <definedName name="ttt" hidden="1">'[94]Fax a enviar'!#REF!</definedName>
    <definedName name="tttt" localSheetId="8" hidden="1">{"Tab1",#N/A,FALSE,"P";"Tab2",#N/A,FALSE,"P"}</definedName>
    <definedName name="tttt" localSheetId="0" hidden="1">{"Tab1",#N/A,FALSE,"P";"Tab2",#N/A,FALSE,"P"}</definedName>
    <definedName name="tttt" localSheetId="7" hidden="1">{"Tab1",#N/A,FALSE,"P";"Tab2",#N/A,FALSE,"P"}</definedName>
    <definedName name="tttt" hidden="1">{"Tab1",#N/A,FALSE,"P";"Tab2",#N/A,FALSE,"P"}</definedName>
    <definedName name="ttttt" hidden="1">[126]M!#REF!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0"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'[69]OECD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0"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0"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0"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0"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0"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0"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0"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0"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0"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'[70]Inter-Bank'!$I$5</definedName>
    <definedName name="Weighted_Average_Inter_Bank_Exchange_Rate">'[70]Inter-Bank'!$C$5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0" hidden="1">{"Riqfin97",#N/A,FALSE,"Tran";"Riqfinpro",#N/A,FALSE,"Tran"}</definedName>
    <definedName name="wer" localSheetId="7" hidden="1">{"Riqfin97",#N/A,FALSE,"Tran";"Riqfinpro",#N/A,FALSE,"Tran"}</definedName>
    <definedName name="wer" hidden="1">{"Riqfin97",#N/A,FALSE,"Tran";"Riqfinpro",#N/A,FALSE,"Tran"}</definedName>
    <definedName name="will" localSheetId="7">'[133]SPNF Acuerdo Incl. Int.'!will</definedName>
    <definedName name="will">'[133]SPNF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0"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0"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0"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0"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0"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0"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0"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0"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0"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0" hidden="1">{#N/A,#N/A,FALSE,"DEPO"}</definedName>
    <definedName name="wrn.DEPO." localSheetId="7" hidden="1">{#N/A,#N/A,FALSE,"DEPO"}</definedName>
    <definedName name="wrn.DEPO." hidden="1">{#N/A,#N/A,FALSE,"DEPO"}</definedName>
    <definedName name="wrn.EntpsPIB." localSheetId="8" hidden="1">{#N/A,#N/A,FALSE,"EntpsPIB"}</definedName>
    <definedName name="wrn.EntpsPIB." localSheetId="0"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0"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0"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0"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0"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0"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0"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0" hidden="1">{#N/A,#N/A,FALSE,"GGOVT"}</definedName>
    <definedName name="wrn.GGOVT." localSheetId="7" hidden="1">{#N/A,#N/A,FALSE,"GGOVT"}</definedName>
    <definedName name="wrn.GGOVT." hidden="1">{#N/A,#N/A,FALSE,"GGOVT"}</definedName>
    <definedName name="wrn.GGOVT2." localSheetId="8" hidden="1">{#N/A,#N/A,FALSE,"GGOVT2"}</definedName>
    <definedName name="wrn.GGOVT2." localSheetId="0"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0"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0"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0"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0"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0"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0"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0" hidden="1">{#N/A,#N/A,FALSE,"MS"}</definedName>
    <definedName name="wrn.MS." localSheetId="7" hidden="1">{#N/A,#N/A,FALSE,"MS"}</definedName>
    <definedName name="wrn.MS." hidden="1">{#N/A,#N/A,FALSE,"MS"}</definedName>
    <definedName name="wrn.NBG." localSheetId="8" hidden="1">{#N/A,#N/A,FALSE,"NBG"}</definedName>
    <definedName name="wrn.NBG." localSheetId="0" hidden="1">{#N/A,#N/A,FALSE,"NBG"}</definedName>
    <definedName name="wrn.NBG." localSheetId="7" hidden="1">{#N/A,#N/A,FALSE,"NBG"}</definedName>
    <definedName name="wrn.NBG." hidden="1">{#N/A,#N/A,FALSE,"NBG"}</definedName>
    <definedName name="wrn.NFPS._.GDP." localSheetId="8" hidden="1">{#N/A,#N/A,FALSE,"NFPS GDP"}</definedName>
    <definedName name="wrn.NFPS._.GDP." localSheetId="0"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0"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0" hidden="1">{#N/A,#N/A,FALSE,"PCPI"}</definedName>
    <definedName name="wrn.PCPI." localSheetId="7" hidden="1">{#N/A,#N/A,FALSE,"PCPI"}</definedName>
    <definedName name="wrn.PCPI." hidden="1">{#N/A,#N/A,FALSE,"PCPI"}</definedName>
    <definedName name="wrn.PENSION." localSheetId="8" hidden="1">{#N/A,#N/A,FALSE,"PENSION"}</definedName>
    <definedName name="wrn.PENSION." localSheetId="0"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0"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0"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0"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0"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0"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0"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0"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0"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0"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0"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0"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0"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0"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0"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0" hidden="1">{#N/A,#N/A,FALSE,"WAGES"}</definedName>
    <definedName name="wrn.WAGES." localSheetId="7" hidden="1">{#N/A,#N/A,FALSE,"WAGES"}</definedName>
    <definedName name="wrn.WAGES." hidden="1">{#N/A,#N/A,FALSE,"WAGES"}</definedName>
    <definedName name="wrn.WEO." localSheetId="8" hidden="1">{"WEO",#N/A,FALSE,"T"}</definedName>
    <definedName name="wrn.WEO." localSheetId="0"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8" hidden="1">{"Riqfin97",#N/A,FALSE,"Tran";"Riqfinpro",#N/A,FALSE,"Tran"}</definedName>
    <definedName name="www" localSheetId="0"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0"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0"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0"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'[120]tab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[88]SREAL!A$41</definedName>
    <definedName name="xc">'[90]graf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0"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0"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0"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'[66]Fax a enviar'!#REF!</definedName>
    <definedName name="ytyry" localSheetId="7" hidden="1">'[66]Fax a enviar'!#REF!</definedName>
    <definedName name="ytyry" hidden="1">'[66]Fax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0" hidden="1">{"Tab1",#N/A,FALSE,"P";"Tab2",#N/A,FALSE,"P"}</definedName>
    <definedName name="yu" localSheetId="7" hidden="1">{"Tab1",#N/A,FALSE,"P";"Tab2",#N/A,FALSE,"P"}</definedName>
    <definedName name="yu" hidden="1">{"Tab1",#N/A,FALSE,"P";"Tab2",#N/A,FALSE,"P"}</definedName>
    <definedName name="yucvvjkjo09" hidden="1">'[99]Fax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0"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0" hidden="1">{"Tab1",#N/A,FALSE,"P";"Tab2",#N/A,FALSE,"P"}</definedName>
    <definedName name="yyyy" localSheetId="7"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'[100]Fax a enviar'!#REF!</definedName>
    <definedName name="yyyyyyyyyyyyyyy" hidden="1">'[100]Fax a enviar'!#REF!</definedName>
    <definedName name="yyyyyyyyyyyyyyyyyyyyyy" localSheetId="7" hidden="1">'[94]Fax a enviar'!#REF!</definedName>
    <definedName name="yyyyyyyyyyyyyyyyyyyyyy" hidden="1">'[94]Fax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0"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0"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0"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0"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0"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0"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319"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6" i="138" l="1"/>
  <c r="D17" i="138"/>
  <c r="D19" i="138"/>
  <c r="D20" i="138"/>
  <c r="D23" i="138"/>
  <c r="D29" i="138"/>
  <c r="D31" i="138"/>
  <c r="D34" i="138"/>
  <c r="D33" i="138" s="1"/>
  <c r="D37" i="138"/>
  <c r="D48" i="138"/>
  <c r="D15" i="91"/>
  <c r="D16" i="91"/>
  <c r="D18" i="91"/>
  <c r="D21" i="91"/>
  <c r="D20" i="91" s="1"/>
  <c r="D24" i="91"/>
  <c r="D23" i="91" s="1"/>
  <c r="D26" i="91"/>
  <c r="D28" i="91"/>
  <c r="E14" i="131"/>
  <c r="E20" i="131"/>
  <c r="E30" i="131"/>
  <c r="E40" i="131"/>
  <c r="E49" i="131"/>
  <c r="E56" i="131"/>
  <c r="E66" i="131"/>
  <c r="E71" i="131"/>
  <c r="E76" i="131"/>
  <c r="E77" i="131"/>
  <c r="E79" i="131"/>
  <c r="D17" i="130"/>
  <c r="D16" i="130" s="1"/>
  <c r="D23" i="130"/>
  <c r="D26" i="130"/>
  <c r="D31" i="130"/>
  <c r="D40" i="130"/>
  <c r="D39" i="130" s="1"/>
  <c r="D44" i="130"/>
  <c r="D50" i="130"/>
  <c r="D52" i="130"/>
  <c r="D58" i="130"/>
  <c r="D61" i="130"/>
  <c r="D67" i="130"/>
  <c r="D69" i="130"/>
  <c r="D71" i="130"/>
  <c r="D75" i="130"/>
  <c r="D74" i="130" s="1"/>
  <c r="D80" i="130"/>
  <c r="D94" i="130"/>
  <c r="D103" i="130"/>
  <c r="D104" i="130"/>
  <c r="D108" i="130"/>
  <c r="D115" i="130"/>
  <c r="D122" i="130"/>
  <c r="D134" i="130"/>
  <c r="D143" i="130"/>
  <c r="D149" i="130"/>
  <c r="D148" i="130" s="1"/>
  <c r="D153" i="130"/>
  <c r="D152" i="130" s="1"/>
  <c r="D151" i="130" s="1"/>
  <c r="D30" i="3"/>
  <c r="D29" i="3" s="1"/>
  <c r="D22" i="3"/>
  <c r="D15" i="3"/>
  <c r="G23" i="138"/>
  <c r="G29" i="138"/>
  <c r="G31" i="138"/>
  <c r="G34" i="138"/>
  <c r="G37" i="138"/>
  <c r="G48" i="138"/>
  <c r="D19" i="71"/>
  <c r="E14" i="71"/>
  <c r="D14" i="71"/>
  <c r="D25" i="71"/>
  <c r="D24" i="71"/>
  <c r="F45" i="138"/>
  <c r="F37" i="138" s="1"/>
  <c r="F24" i="138"/>
  <c r="E27" i="138"/>
  <c r="G56" i="138"/>
  <c r="E56" i="138"/>
  <c r="G55" i="138"/>
  <c r="E55" i="138"/>
  <c r="G54" i="138"/>
  <c r="E54" i="138"/>
  <c r="G53" i="138"/>
  <c r="E53" i="138"/>
  <c r="G52" i="138"/>
  <c r="E52" i="138"/>
  <c r="G51" i="138"/>
  <c r="E51" i="138"/>
  <c r="G50" i="138"/>
  <c r="E50" i="138"/>
  <c r="G49" i="138"/>
  <c r="E49" i="138"/>
  <c r="F48" i="138"/>
  <c r="C48" i="138"/>
  <c r="G47" i="138"/>
  <c r="E47" i="138"/>
  <c r="G46" i="138"/>
  <c r="E46" i="138"/>
  <c r="G45" i="138"/>
  <c r="G44" i="138"/>
  <c r="E44" i="138"/>
  <c r="G43" i="138"/>
  <c r="E43" i="138"/>
  <c r="G42" i="138"/>
  <c r="E42" i="138"/>
  <c r="G41" i="138"/>
  <c r="E41" i="138"/>
  <c r="G40" i="138"/>
  <c r="E40" i="138"/>
  <c r="G39" i="138"/>
  <c r="E39" i="138"/>
  <c r="G38" i="138"/>
  <c r="E38" i="138"/>
  <c r="C37" i="138"/>
  <c r="G36" i="138"/>
  <c r="E36" i="138"/>
  <c r="G35" i="138"/>
  <c r="E35" i="138"/>
  <c r="F34" i="138"/>
  <c r="C34" i="138"/>
  <c r="C33" i="138"/>
  <c r="G32" i="138"/>
  <c r="E32" i="138"/>
  <c r="E31" i="138" s="1"/>
  <c r="F31" i="138"/>
  <c r="C31" i="138"/>
  <c r="G30" i="138"/>
  <c r="F30" i="138"/>
  <c r="F29" i="138" s="1"/>
  <c r="C29" i="138"/>
  <c r="G28" i="138"/>
  <c r="E28" i="138"/>
  <c r="G27" i="138"/>
  <c r="G26" i="138"/>
  <c r="E26" i="138"/>
  <c r="G25" i="138"/>
  <c r="F25" i="138"/>
  <c r="G24" i="138"/>
  <c r="C23" i="138"/>
  <c r="G22" i="138"/>
  <c r="E22" i="138"/>
  <c r="G21" i="138"/>
  <c r="E21" i="138"/>
  <c r="F20" i="138"/>
  <c r="G20" i="138"/>
  <c r="C20" i="138"/>
  <c r="C19" i="138" s="1"/>
  <c r="G18" i="138"/>
  <c r="E18" i="138"/>
  <c r="E17" i="138" s="1"/>
  <c r="E16" i="138" s="1"/>
  <c r="C17" i="138"/>
  <c r="C16" i="138" s="1"/>
  <c r="C57" i="138" s="1"/>
  <c r="F16" i="138"/>
  <c r="D57" i="138" l="1"/>
  <c r="F23" i="138"/>
  <c r="F19" i="138" s="1"/>
  <c r="G16" i="138"/>
  <c r="E23" i="138"/>
  <c r="E34" i="138"/>
  <c r="F33" i="138"/>
  <c r="E37" i="138"/>
  <c r="D33" i="91"/>
  <c r="E48" i="138"/>
  <c r="E20" i="138"/>
  <c r="G17" i="138"/>
  <c r="G33" i="138"/>
  <c r="E19" i="138" l="1"/>
  <c r="G19" i="138"/>
  <c r="F57" i="138"/>
  <c r="E33" i="138"/>
  <c r="G57" i="138"/>
  <c r="E57" i="138" l="1"/>
  <c r="D49" i="131"/>
  <c r="E13" i="131"/>
  <c r="E81" i="131" s="1"/>
  <c r="E21" i="71"/>
  <c r="D28" i="71"/>
  <c r="F18" i="71"/>
  <c r="D27" i="71"/>
  <c r="D26" i="71"/>
  <c r="D71" i="131"/>
  <c r="G30" i="71"/>
  <c r="G18" i="71"/>
  <c r="G16" i="71"/>
  <c r="F30" i="71"/>
  <c r="F17" i="71" l="1"/>
  <c r="F16" i="71"/>
  <c r="G15" i="71" l="1"/>
  <c r="F15" i="71"/>
  <c r="G17" i="71"/>
  <c r="C108" i="130"/>
  <c r="D15" i="4"/>
  <c r="D18" i="4"/>
  <c r="D44" i="4"/>
  <c r="D46" i="4"/>
  <c r="D48" i="4"/>
  <c r="D50" i="4"/>
  <c r="D52" i="4"/>
  <c r="D54" i="4"/>
  <c r="D56" i="4"/>
  <c r="D59" i="4"/>
  <c r="D58" i="4" s="1"/>
  <c r="G22" i="71"/>
  <c r="C58" i="130"/>
  <c r="E22" i="71" l="1"/>
  <c r="E25" i="71" s="1"/>
  <c r="E20" i="71"/>
  <c r="G14" i="71"/>
  <c r="F14" i="71"/>
  <c r="E32" i="71"/>
  <c r="E28" i="71" s="1"/>
  <c r="F21" i="71"/>
  <c r="G21" i="71"/>
  <c r="D14" i="4"/>
  <c r="D62" i="4" s="1"/>
  <c r="D14" i="3"/>
  <c r="D56" i="131"/>
  <c r="D79" i="131"/>
  <c r="D77" i="131"/>
  <c r="D76" i="131" s="1"/>
  <c r="D66" i="131"/>
  <c r="D40" i="131"/>
  <c r="D30" i="131"/>
  <c r="D20" i="131"/>
  <c r="D14" i="131"/>
  <c r="C153" i="130"/>
  <c r="C152" i="130" s="1"/>
  <c r="C151" i="130" s="1"/>
  <c r="C149" i="130"/>
  <c r="C148" i="130" s="1"/>
  <c r="C143" i="130"/>
  <c r="C134" i="130"/>
  <c r="C122" i="130"/>
  <c r="C115" i="130"/>
  <c r="C104" i="130"/>
  <c r="C94" i="130"/>
  <c r="C80" i="130"/>
  <c r="C75" i="130"/>
  <c r="C71" i="130"/>
  <c r="C69" i="130"/>
  <c r="C67" i="130"/>
  <c r="C61" i="130"/>
  <c r="C52" i="130"/>
  <c r="C50" i="130"/>
  <c r="C44" i="130"/>
  <c r="C40" i="130"/>
  <c r="C31" i="130"/>
  <c r="C26" i="130"/>
  <c r="C23" i="130"/>
  <c r="C17" i="130"/>
  <c r="E19" i="71" l="1"/>
  <c r="E24" i="71"/>
  <c r="E27" i="71"/>
  <c r="G27" i="71" s="1"/>
  <c r="G25" i="71"/>
  <c r="F20" i="71"/>
  <c r="G20" i="71"/>
  <c r="F22" i="71"/>
  <c r="G28" i="71"/>
  <c r="F28" i="71"/>
  <c r="D33" i="3"/>
  <c r="G32" i="71"/>
  <c r="F32" i="71"/>
  <c r="D15" i="130"/>
  <c r="D155" i="130" s="1"/>
  <c r="D13" i="131"/>
  <c r="C16" i="130"/>
  <c r="C103" i="130"/>
  <c r="C39" i="130"/>
  <c r="C74" i="130"/>
  <c r="G19" i="71" l="1"/>
  <c r="E26" i="71"/>
  <c r="G26" i="71" s="1"/>
  <c r="F24" i="71"/>
  <c r="G24" i="71"/>
  <c r="D81" i="131"/>
  <c r="C15" i="130"/>
  <c r="C155" i="130" s="1"/>
  <c r="C59" i="4" l="1"/>
  <c r="C30" i="3" l="1"/>
  <c r="C16" i="91" l="1"/>
  <c r="C18" i="91"/>
  <c r="C21" i="91"/>
  <c r="C20" i="91" s="1"/>
  <c r="C28" i="91"/>
  <c r="C26" i="91" l="1"/>
  <c r="C24" i="91"/>
  <c r="C23" i="91" l="1"/>
  <c r="C15" i="91"/>
  <c r="C33" i="91" l="1"/>
  <c r="C29" i="3" l="1"/>
  <c r="C22" i="3" l="1"/>
  <c r="F25" i="71" l="1"/>
  <c r="C56" i="4"/>
  <c r="C18" i="4"/>
  <c r="C46" i="4"/>
  <c r="C58" i="4" l="1"/>
  <c r="C54" i="4" l="1"/>
  <c r="C52" i="4"/>
  <c r="C50" i="4"/>
  <c r="C48" i="4"/>
  <c r="C44" i="4"/>
  <c r="C15" i="4"/>
  <c r="C15" i="3"/>
  <c r="C14" i="3" l="1"/>
  <c r="C33" i="3" s="1"/>
  <c r="C14" i="4"/>
  <c r="C62" i="4" l="1"/>
  <c r="F19" i="71" l="1"/>
  <c r="F26" i="71"/>
  <c r="F27" i="7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<sst xmlns="http://schemas.openxmlformats.org/spreadsheetml/2006/main" count="2589" uniqueCount="2275">
  <si>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</si>
  <si>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</si>
  <si>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</si>
  <si>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</si>
  <si>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</si>
  <si>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</si>
  <si>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</si>
  <si>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</si>
  <si>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</si>
  <si>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</si>
  <si>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</si>
  <si>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</si>
  <si>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</si>
  <si>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</si>
  <si>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</si>
  <si>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</si>
  <si>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</si>
  <si>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</si>
  <si>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</si>
  <si>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</si>
  <si>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</si>
  <si>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</si>
  <si>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</si>
  <si>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</si>
  <si>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</si>
  <si>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</si>
  <si>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</si>
  <si>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</si>
  <si>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</si>
  <si>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</si>
  <si>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</si>
  <si>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</si>
  <si>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</si>
  <si>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</si>
  <si>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</si>
  <si>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</si>
  <si>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</si>
  <si>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</si>
  <si>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</si>
  <si>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</si>
  <si>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</si>
  <si>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</si>
  <si>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</si>
  <si>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</si>
  <si>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</si>
  <si>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</si>
  <si>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</si>
  <si>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</si>
  <si>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</si>
  <si>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</si>
  <si>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</si>
  <si>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</si>
  <si>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</si>
  <si>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</si>
  <si>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</si>
  <si>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</si>
  <si>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</si>
  <si>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</si>
  <si>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</si>
  <si>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</si>
  <si>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</si>
  <si>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</si>
  <si>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</si>
  <si>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</si>
  <si>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</si>
  <si>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</si>
  <si>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</si>
  <si>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</si>
  <si>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</si>
  <si>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</si>
  <si>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</si>
  <si>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</si>
  <si>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</si>
  <si>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</si>
  <si>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</si>
  <si>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</si>
  <si>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</si>
  <si>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</si>
  <si>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</si>
  <si>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</si>
  <si>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</si>
  <si>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</si>
  <si>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</si>
  <si>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</si>
  <si>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</si>
  <si>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</si>
  <si>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</si>
  <si>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</si>
  <si>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</si>
  <si>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</si>
  <si>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</si>
  <si>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</si>
  <si>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</si>
  <si>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</si>
  <si>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</si>
  <si>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</si>
  <si>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</si>
  <si>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</si>
  <si>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</si>
  <si>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</si>
  <si>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</si>
  <si>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</si>
  <si>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</si>
  <si>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</si>
  <si>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</si>
  <si>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</si>
  <si>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</si>
  <si>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</si>
  <si>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</si>
  <si>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</si>
  <si>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</si>
  <si>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</si>
  <si>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</si>
  <si>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</si>
  <si>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</si>
  <si>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</si>
  <si>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</si>
  <si>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</si>
  <si>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</si>
  <si>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</si>
  <si>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</si>
  <si>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</si>
  <si>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</si>
  <si>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</si>
  <si>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</si>
  <si>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</si>
  <si>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</si>
  <si>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</si>
  <si>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</si>
  <si>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</si>
  <si>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</si>
  <si>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</si>
  <si>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</si>
  <si>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</si>
  <si>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</si>
  <si>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</si>
  <si>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</si>
  <si>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</si>
  <si>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</si>
  <si>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</si>
  <si>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</si>
  <si>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</si>
  <si>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</si>
  <si>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</si>
  <si>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</si>
  <si>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</si>
  <si>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</si>
  <si>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</si>
  <si>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</si>
  <si>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</si>
  <si>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</si>
  <si>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</si>
  <si>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</si>
  <si>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</si>
  <si>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</si>
  <si>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</si>
  <si>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</si>
  <si>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</si>
  <si>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</si>
  <si>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</si>
  <si>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</si>
  <si>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</si>
  <si>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</si>
  <si>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</si>
  <si>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</si>
  <si>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</si>
  <si>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</si>
  <si>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</si>
  <si>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</si>
  <si>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</si>
  <si>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</si>
  <si>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</si>
  <si>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</si>
  <si>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</si>
  <si>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</si>
  <si>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</si>
  <si>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</si>
  <si>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</si>
  <si>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</si>
  <si>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</si>
  <si>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</si>
  <si>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</si>
  <si>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</si>
  <si>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</si>
  <si>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</si>
  <si>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</si>
  <si>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</si>
  <si>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</si>
  <si>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</si>
  <si>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</si>
  <si>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</si>
  <si>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</si>
  <si>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</si>
  <si>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</si>
  <si>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</si>
  <si>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</si>
  <si>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</si>
  <si>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</si>
  <si>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</si>
  <si>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</si>
  <si>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</si>
  <si>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</si>
  <si>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</si>
  <si>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</si>
  <si>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</si>
  <si>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</si>
  <si>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</si>
  <si>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</si>
  <si>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</si>
  <si>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</si>
  <si>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</si>
  <si>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</si>
  <si>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</si>
  <si>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</si>
  <si>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</si>
  <si>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</si>
  <si>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</si>
  <si>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</si>
  <si>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</si>
  <si>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</si>
  <si>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</si>
  <si>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</si>
  <si>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</si>
  <si>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</si>
  <si>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</si>
  <si>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</si>
  <si>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</si>
  <si>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</si>
  <si>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</si>
  <si>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</si>
  <si>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</si>
  <si>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</si>
  <si>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</si>
  <si>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</si>
  <si>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</si>
  <si>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</si>
  <si>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</si>
  <si>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</si>
  <si>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</si>
  <si>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</si>
  <si>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</si>
  <si>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</si>
  <si>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</si>
  <si>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</si>
  <si>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</si>
  <si>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</si>
  <si>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</si>
  <si>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</si>
  <si>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</si>
  <si>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</si>
  <si>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</si>
  <si>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</si>
  <si>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</si>
  <si>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</si>
  <si>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</si>
  <si>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</si>
  <si>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</si>
  <si>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</si>
  <si>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62-RECONSTRUCCIÓN DE INFRAESTRUCTURA VIAL URBANA EN LA CIRCUNSCRIPCIÓN 1 DEL DISTRITO NACIONAL</t>
  </si>
  <si>
    <t>02-REHABILITACIÓN PARA EL DESARROLLO TURÍSTICO Y SOCIAL DE LA CIUDAD COLONIAL, SANTO DOMINGO, D.N.</t>
  </si>
  <si>
    <t>02-AZUA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</si>
  <si>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</si>
  <si>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</si>
  <si>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</si>
  <si>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</si>
  <si>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43-CONSTRUCCIÓN CENTRO UNIVERSITARIO REGIONAL UASD NEYBA, PROVINCIA BAHORUCO</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</si>
  <si>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</si>
  <si>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</si>
  <si>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</si>
  <si>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43-RECONSTRUCCIÓN DE LA CARRETERA ENRIQUILLO - BARAHONA EN LA PROVINCIA BARAHONA</t>
  </si>
  <si>
    <t>53-RECONSTRUCCIÓN DE LA INFRAESTRUCTURA VIAL URBANA DEL MUNICIPIO DE CABRAL, PROVINCIA BARAHONA</t>
  </si>
  <si>
    <t>58-RECONSTRUCCIÓN DE INFRAESTRUCTURA VIAL URBANA DEL MUNICIPIO DE PARAISO, PROVINCIA BARAHONA</t>
  </si>
  <si>
    <t>05-DAJABON</t>
  </si>
  <si>
    <t>98-CONSTRUCCIÓN HOSPITAL MUNICIPAL DE DAJABÓN PROVINCIA DAJABÓN, REPÚBLICA DOMINICANA</t>
  </si>
  <si>
    <t>08-MANEJO DE PAISAJES PRODUCTIVOS INTEGRADOS DE LAS CUENCAS DE LOS RÍOS YAQUE DEL NORTE Y YUNA</t>
  </si>
  <si>
    <t>07-ELIAS PINA</t>
  </si>
  <si>
    <t>45-RECONSTRUCCIÓN CARRETERA MACASIAS GUAROA, CONSTRUCCION CALLES DE MACASIAS Y HELIPUERTO, PROV. ELIAS PIÑA</t>
  </si>
  <si>
    <t>98-RECONSTRUCCIÓN DE 22KM DEL TRAMO CARRETERO EL CERCADO-HONDO VALLE, PROVINCIAS SAN JUAN Y ELIAS PIÑA</t>
  </si>
  <si>
    <t>93-RECONSTRUCCIÓN HOSPITAL TEOFILO HERNANDEZ, EL SEIBO</t>
  </si>
  <si>
    <t>09-ESPAILLAT</t>
  </si>
  <si>
    <t>57-RECONSTRUCCIÓN DE LA INFRAESTRUCTURA VIAL URBANA DEL MUNICIPIO DE MOCA, PROVINCIA ESPAILLAT</t>
  </si>
  <si>
    <t>51-CONSTRUCCIÓN DE UNIDAD TRAUMATOLOGICA Y DE EMERGENCIA EN EL HOSPITAL GENERAL NUESTRA SENORA DE LA ALTAGRACIA PROVINCIA LA ALTAGRACIA</t>
  </si>
  <si>
    <t>12-LA ROMANA</t>
  </si>
  <si>
    <t>10-CONSTRUCCIÓN 4 ESTANCIAS INFANTILES EN LA PROVINCIA DE LA ROMANA</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</si>
  <si>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</si>
  <si>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</si>
  <si>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</si>
  <si>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</si>
  <si>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</si>
  <si>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</si>
  <si>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15-MONTE CRISTI</t>
  </si>
  <si>
    <t>03-AMPLIACIÓN DEL SISTEMA NACIONAL DE ATENCION A EMERGENCIAS Y SEGURIDAD 9-1-1, FASE II</t>
  </si>
  <si>
    <t>39-Construcción Hospital Municipal Villa Vásquez, Provincia de Monte Cristi.</t>
  </si>
  <si>
    <t>16-PEDERNALES</t>
  </si>
  <si>
    <t>27-RECONSTRUCCIÓN DE LA CARRETERA ENRIQUILLO - PEDERNALES EN LAS PROVINCIAS BARAHONA Y PEDERNALES</t>
  </si>
  <si>
    <t>17-PERAVIA</t>
  </si>
  <si>
    <t>16-REMODELACIÓN DE OFICINAS PÚBLICAS, MUNICIPIO BANI, PROVINCIA PERAVIA.</t>
  </si>
  <si>
    <t>18-PUERTO PLATA</t>
  </si>
  <si>
    <t>46-RECONSTRUCCIÓN DE LA INFRAESTRUCTURA VIAL URBANA DEL MUNICIPIO VILLA ISABELA DE LA PROVINCIA PUERTO PLATA</t>
  </si>
  <si>
    <t>48-RECONSTRUCCIÓN DE LA INFRAESTRUCTURA VIAL URBANA DEL MUNICIPIO GUANANICO, PROVINCIA PUERTO PLATA</t>
  </si>
  <si>
    <t>66-RECONSTRUCCIÓN DE INFRAESTRUCTURA VIAL URBANA DEL MUNICIPIO DE SAN FELIPE DE PUERTO PLATA, PROVINCIA PUERTO PLATA</t>
  </si>
  <si>
    <t>85-REMODELACIÓN HOSPITALES DE LA PROVINCIA PUERTO PLATA</t>
  </si>
  <si>
    <t>19-HERMANAS MIRABAL</t>
  </si>
  <si>
    <t>20-SAMANA</t>
  </si>
  <si>
    <t>05-CONSTRUCCIÓN DE INFRAESTRUCTURAS PARA LA DISPOSICIÓN FINAL DE RESIDUOS SÓLIDOS EN SAMANÁ, PROVINCIA SAMANÁ</t>
  </si>
  <si>
    <t>04-CONSTRUCCIÓN DE 250 VIVIENDAS EN LA PROVINCIA SAN CRISTOBAL</t>
  </si>
  <si>
    <t>11-CONSTRUCCIÓN Y EQUIPAMIENTO CIUDAD SANITARIA SAN CRISTÓBAL</t>
  </si>
  <si>
    <t>23-CONSTRUCCIÓN DE DESTACAMENTOS POLICIALES EN LA PROVINCIA SAN JUAN</t>
  </si>
  <si>
    <t>23-SAN PEDRO DE MACORIS</t>
  </si>
  <si>
    <t>23-RECONSTRUCCIÓN CARRETERA DE LOS LLANOS-AL PUERTO, PROVINCIA SAN PEDRO DE MACORIS</t>
  </si>
  <si>
    <t>73-REPARACIÓN HOSPITAL EN LA PROVINCIA SAN PEDRO DE MACORÍS</t>
  </si>
  <si>
    <t>24-SANCHEZ RAMIREZ</t>
  </si>
  <si>
    <t>12-RESTAURACIÓN DEL CENTRO DE LA CULTURA ERCILIA PEPÍN, PROVINCIA SANTIAGO</t>
  </si>
  <si>
    <t>13-CONSTRUCCIÓN CENTRO PERIFERICO LA JOYA, PROVINCIA SANTIAGO</t>
  </si>
  <si>
    <t>30-REMODELACIÓN HOSPITAL MUNICIPAL DE SAN JOSÉ DE LAS MATAS EN LA PROVINCIA DE SANTIAGO</t>
  </si>
  <si>
    <t>36-RECONSTRUCCIÓN HOSPITAL JOSE MARIA CABRAL Y BAEZ, SANTIAGO, PROVINCIA SANTIAGO</t>
  </si>
  <si>
    <t>40-REMODELACIÓN DE LA CALLE DEL SOL TRAMO COMPRENDIDO ENTRE LAS CALLES GENERAL VALVERDE Y SABANA LARGA, PROVINCIA SANTIAGO</t>
  </si>
  <si>
    <t>26-SANTIAGO RODRIGUEZ</t>
  </si>
  <si>
    <t>44-CONSTRUCCIÓN CENTRO UNIVESITARIO REGIONAL UASD PROVINCIA SANTIAGO RODRIGUEZ</t>
  </si>
  <si>
    <t>39-CONSTRUCCIÓN DE PUENTE VEHICULAR TIPO TABLERO LOS CHIVOS, D.M GUATAPANAL, MUNICIPIO MAO, PROVINCIA VALVERDE</t>
  </si>
  <si>
    <t>52-CONSTRUCCIÓN UNIDAD TRAUMATOLOGICA Y DE EMERGENCIA EN HOSPITAL LUIS BOGAERT PROVINCIA VALVERDE</t>
  </si>
  <si>
    <t>55-RECONSTRUCCIÓN DE LA INFRAESTRUCTURA VIAL URBANA DEL MUNICIPIO LAGUNA SALADA, PROVINCIA VALVERDE.</t>
  </si>
  <si>
    <t>64-RECONSTRUCCIÓN DE INFRAESTRUCTURA VIAL URBANA DEL MUNICIPIO ESPERANZA, PROVINCIA VALVERDE</t>
  </si>
  <si>
    <t>28-MONSENOR NOUEL</t>
  </si>
  <si>
    <t>18-REMODELACIÓN CENTRO COMUNAL SIMON BOLIVAR DEL SECTOR CARACOL BANANA, MUNICIPIO BONAO, PROVINCIA MONSEÑOR NOUEL</t>
  </si>
  <si>
    <t>29-MONTE PLATA</t>
  </si>
  <si>
    <t>19-CONSTRUCCIÓN DE 1 ESTANCIA INFANTIL EN LA PROVINCIA DE MONTE PLATA</t>
  </si>
  <si>
    <t>47-RECONSTRUCCIÓN DE LA INFRAESTRUCTURA VIAL URBANA DEL MUNICIPIO DE MONTE PLATA, PROVINCIA MONTE PLATA</t>
  </si>
  <si>
    <t>30-HATO MAYOR</t>
  </si>
  <si>
    <t>06-RECONSTRUCCIÓN CARRETERA HATO MAYOR - EL PUERTO, PROVINCIA HATO MAYOR</t>
  </si>
  <si>
    <t>38-CONSTRUCCIÓN EXTENSION UASD HATO MAYOR</t>
  </si>
  <si>
    <t>31-SAN JOSE DE OCOA</t>
  </si>
  <si>
    <t>02-AMPLIACIÓN DEL SERVICIO DE LA LINEA 1 DEL METRO DE SANTO DOMINGO</t>
  </si>
  <si>
    <t>04-CONSTRUCCIÓN DE LA LÍNEA 1B DEL METRO DE SANTO DOMINGO, TRAMO VILLA MELLA - PUNTA, SANTO DOMINGO NORTE</t>
  </si>
  <si>
    <t>67-CONSTRUCCIÓN DE 13 ESTANCIAS INFANTILES EN LA PROVINCIA SANTO DOMINGO (FASE 3)</t>
  </si>
  <si>
    <t>01-CONSTRUCCIÓN DE CAMARAS TERMICA PARA LA PRODUCCION DE MATERIAL DE SIEMBRA DE PLATANO DE ALTA CALIDAD EN LA REP. DOM</t>
  </si>
  <si>
    <t>03-CONSTRUCCIÓN DEL CENTRO DE RETENCIÓN VEHICULAR DE LA DIGESETT, PROVINCIA SANTO DOMINGO</t>
  </si>
  <si>
    <t>Total general</t>
  </si>
  <si>
    <t>3-FINANCIAMIENTO</t>
  </si>
  <si>
    <t>4.3.04-Servicios de radio, televisión y servicios editoriales</t>
  </si>
  <si>
    <t>2.9.01-Comercio de distribución almacenamiento y depósito</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</si>
  <si>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</si>
  <si>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</si>
  <si>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</si>
  <si>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</si>
  <si>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</si>
  <si>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</si>
  <si>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</si>
  <si>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</si>
  <si>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60-CONSTRUCCIÓN CIUDAD JUDICIAL MUNICIPIO SANTO DOMINGO OESTE, PROVINCIA SANTO DOMINGO</t>
  </si>
  <si>
    <t>81-RECONSTRUCCIÓN DEL ESTADIO DE BEISBOL CRISTO REDENTOR EN EL SECTOR LOS GIRASOLES,DISTRITO NACIONAL</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</si>
  <si>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</si>
  <si>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</si>
  <si>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</si>
  <si>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</si>
  <si>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</si>
  <si>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</si>
  <si>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</si>
  <si>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</si>
  <si>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</si>
  <si>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</si>
  <si>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</si>
  <si>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</si>
  <si>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</si>
  <si>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</si>
  <si>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</si>
  <si>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</si>
  <si>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</si>
  <si>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</si>
  <si>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</si>
  <si>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</si>
  <si>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</si>
  <si>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</si>
  <si>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</si>
  <si>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</si>
  <si>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</si>
  <si>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</si>
  <si>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</si>
  <si>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</si>
  <si>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13-AMPLIACIÓN DEL PLANTEL EDUCATIVO PARA INICIAL MERCEDES ADRIANA DE LA PAZ, MUNICIPIO LAS YAYAS DE VIAJAMA, PROVINCIA AZUA.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</si>
  <si>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</si>
  <si>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</si>
  <si>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</si>
  <si>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</si>
  <si>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08-AMPLIACIÓN DEL PLANTEL EDUCATIVO PARA INICIAL BARRIO LAS 100, MUNICIPIO JIMANÍ, PROVINCIA INDEPENDENCIA.</t>
  </si>
  <si>
    <t>16-AMPLIACIÓN DEL PLANTEL EDUCATIVO PARA INICIAL NERY CUETO BELÉN DE DELMA, MUNICIPIO LA ROMANA, PROVINCIA LA ROMANA.</t>
  </si>
  <si>
    <t>03-AMPLIACIÓN DEL PLANTEL EDUCATIVO PARA INICIAL FRANCISCO DEL ROSARIO SÁNCHEZ, MUNICIPIO SAN JUAN, PROVINCIA SAN JUAN.</t>
  </si>
  <si>
    <t>29-AMPLIACIÓN DEL PLANTEL EDUCATIVO PARA INICIAL MARINA SEPÚLVEDA, MUNICIPIO EL PEÑÓN, PROVINCIA BARAHONA.</t>
  </si>
  <si>
    <t>30-AMPLIACIÓN DEL PLANTEL EDUCATIVO PARA INICIAL ANAIMA TEJADA CHAPMAN, MUNICIPIO BARAHONA, PROVINCIA BARAHONA.</t>
  </si>
  <si>
    <t>35-AMPLIACIÓN DEL PLANTEL EDUCATIVO PARA INICIAL MATÍAS RAMÓN MELLA, MUNICIPIO VICENTE NOBLE, PROVINCIA BARAHONA.</t>
  </si>
  <si>
    <t>58-AMPLIACIÓN DEL PLANTEL EDUCATIVO PARA INICIAL FÉLIX MARÍA MORILLO MONTERO, MUNICIPIO HONDO VALLE, PROVINCIA ELÍAS PIÑA.</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</si>
  <si>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</si>
  <si>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</si>
  <si>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</si>
  <si>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</si>
  <si>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</si>
  <si>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68-AMPLIACIÓN DEL PLANTEL EDUCATIVO PARA INICIAL PROF. LORENZO PÉREZ POCHE, MUNICIPIO VILLA ALTAGRACIA, PROVINCIA SAN CRISTÓBAL.</t>
  </si>
  <si>
    <t>70-AMPLIACIÓN DEL PLANTEL EDUCATIVO PARA INICIAL LA CUCHILLA,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</si>
  <si>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</si>
  <si>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</si>
  <si>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75-AMPLIACIÓN DEL PLANTEL EDUCATIVO PARA INICIAL LOS GUZMÁN, MUNICIPIO YAGUATE,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</si>
  <si>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</si>
  <si>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</si>
  <si>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</si>
  <si>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</si>
  <si>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</si>
  <si>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</si>
  <si>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</si>
  <si>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</si>
  <si>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</si>
  <si>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</si>
  <si>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</si>
  <si>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</si>
  <si>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</si>
  <si>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</si>
  <si>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</si>
  <si>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</si>
  <si>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</si>
  <si>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55-AMPLIACIÓN DEL PLANTEL EDUCATIVO PARA INICIAL CLUB ROTARIO MAGUANA, MUNICIPIO SAN JUAN, PROVINCIA SAN JUAN.</t>
  </si>
  <si>
    <t>22-REMODELACIÓN CENTRO DE CONVENCIONES Y EVANGELIZACIÓN MONSEÑOR REYNALDO CONNORS, MUNICIPIO SAN JUAN DE LA MAGUANA, PROVINCIA SAN JUAN</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</si>
  <si>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</si>
  <si>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</si>
  <si>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</si>
  <si>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</si>
  <si>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</si>
  <si>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</si>
  <si>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58-CONSTRUCCIÓN DESTACAMENTO POLICIAL EL CAFE, MUNICIPIO SANTO DOMINGO OESTE, PROVINCIA SANTO DOMINGO</t>
  </si>
  <si>
    <t>84-HUMANIZACION DEL SISTEMA PENITENCIARIO DE LA REPÚBLICA DOMINICANA</t>
  </si>
  <si>
    <t>99-AMPLIACIÓN DEL PLANTEL EDUCATIVO PARA INICIAL ENRIQUETA OMLER, MUNICIPIO SOSÚA, PROVINCIA PUERTO PLATA.</t>
  </si>
  <si>
    <t>4.5.05-Familia e hijos</t>
  </si>
  <si>
    <t>90-CONSTRUCCIÓN DE LA CIUDAD SANITARIA DR. LUIS E. AYBAR, DISTRITO NACIONAL</t>
  </si>
  <si>
    <t>40-CONSTRUCCIÓN EDIFICIO DE ASOCIACIÓN DOMINICANA DE PRENSA TURÍSTICA ADOMPRETUR, MUNICIPIO PUERTO PLATA</t>
  </si>
  <si>
    <t>3.1.03-Ordenación de aguas residuales, drenaje y alcantarillado</t>
  </si>
  <si>
    <t>36-RECONSTRUCCIÓN DE LA INFRAESTRUCTURA VIAL URBANA DEL MUNICIPIO GUAYABAL, PROVINCIA AZUA</t>
  </si>
  <si>
    <t>38-RECONSTRUCCIÓN DE LA INFRAESTRUCTURA VIAL URBANA DEL MUNICIPIO LA DESCUBIERTA, PROVINCIA INDEPENDENCIA</t>
  </si>
  <si>
    <t>24-RECONSTRUCCIÓN DE LA INFRAESTRUCTURA VIAL URBANA DEL MUNICIPIO VILLA MONTELLANO, PROVINCIA PUERTO PLATA</t>
  </si>
  <si>
    <t>12-RECONSTRUCCIÓN DE LA INFRAESTRUCTURA VIAL URBANA DEL MUNICIPIO SÁNCHEZ, PROVINCIA SAMANÁ</t>
  </si>
  <si>
    <t>18-RECONSTRUCCIÓN DE LA INFRAESTRUCTURA VIAL URBANA DEL MUNICIPIO VALLEJUELO, PROVINCIA SAN JUAN</t>
  </si>
  <si>
    <t>19-RECONSTRUCCIÓN DE LA INFRAESTRUCTURA VIAL URBANA DEL MUNICIPIO LAS MATAS DE FARFÁN, PROVINCIA SAN JUAN.</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</si>
  <si>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</si>
  <si>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</si>
  <si>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</si>
  <si>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15-RECONSTRUCCIÓN DE LA INFRAESTRUCTURA VIAL URBANA DEL MUNICIPIO EL VALLE, PROVINCIA HATO MAYOR</t>
  </si>
  <si>
    <t>25-REPARACIÓN DEL HOGAR DE ANCIANOS SAN FRANCISCO DE ASÍS, DISTRITO NACIONAL</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</si>
  <si>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</si>
  <si>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</si>
  <si>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</si>
  <si>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38-CONSTRUCCIÓN PASARELA PEATONAL Y OBRAS ANEXAS ALREDEDOR DEL RÍO SALADO, MUNICIPIO LA ROMANA, PROVINCIA LA ROMANA</t>
  </si>
  <si>
    <t>17-RECONSTRUCCIÓN DE LA INFRAESTRUCTURA VIAL URBANA DEL MUNICIPIO LAS MATAS DE SANTA CRUZ, PROVINCIA MONTE CRISTI</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</si>
  <si>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</si>
  <si>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</si>
  <si>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</si>
  <si>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</si>
  <si>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</si>
  <si>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16-RECONSTRUCCIÓN DE LA INFRAESTRUCTURA VIAL URBANA DEL MUNICIPIO DE SABANA LA MAR, PROVINCIA HATO MAYOR</t>
  </si>
  <si>
    <t>42-RECONSTRUCCIÓN CAMINO VECINAL LOS ALGARROBOS-PRINGAMOSALA FUENTEMATA GALLINA-GUACHUPITA-HOYONCITO-EL PUERTO, PROV. HATO MAYOR</t>
  </si>
  <si>
    <t>01-MEJORAMIENTO DE 100,000 VIVIENDAS EN LA REPÚBLICA DOMINICANA</t>
  </si>
  <si>
    <t>51-RECONSTRUCCIÓN AVENIDA ECOLÓGICA HASTA LA CIUDAD JUAN BOSCH, SANTO DOMINGO</t>
  </si>
  <si>
    <t>96-RECONSTRUCCIÓN DE LA INFRAESTRUCTURA VIAL URBANA DEL MUNICIPIO DE LOS ALCARRIZOS, PROVINCIA SANTO DOMINGO</t>
  </si>
  <si>
    <t>02-FORTALECIMIENTO DE LA CRIANZA OVICAPRINA EN LA REGIÓN FRONTERIZA DE LA RD</t>
  </si>
  <si>
    <t>40-CONSTRUCCIÓN DE TEMPLOS, CASAS CURIALES Y OFICINAS PARROQUIALES, PROVINCIA SANTO DOMINGO</t>
  </si>
  <si>
    <t>1.3.06-Reducción del riesgo de desastres no climáticos</t>
  </si>
  <si>
    <t>2.2.04-Conservación, ampliación y explotación racionalizada de reservas forestales.</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</si>
  <si>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</si>
  <si>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</si>
  <si>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</si>
  <si>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</si>
  <si>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</si>
  <si>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</si>
  <si>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</si>
  <si>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70-CONSTRUCCIÓN LA CASA DEL MANÍ, MUNICIPIO EL PINO, PROVINCIA DAJABON</t>
  </si>
  <si>
    <t>42-CONSTRUCCIÓN CAPILLA SABANA REY LA ROMERA, DISTRITO MUNICIPAL EL RANCHITO, MUNICIPIO LA VEGA</t>
  </si>
  <si>
    <t>66-CONSTRUCCIÓN DESTACAMENTO POLICIAL EN LA COMUNIDAD SAN JOSE DE PASTRANA, MUNICIPIO CABRERA, PROVINCIA MARIA TRINIDAD SANCHEZ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</si>
  <si>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</si>
  <si>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</si>
  <si>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</si>
  <si>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</si>
  <si>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56-RECONSTRUCCIÓN DE LA INFRAESTRUCTURA VIAL URBANA DEL MUNICIPIO VILLA LA MATA, PROVINCIA SANCHEZ RAMIREZ</t>
  </si>
  <si>
    <t>41-REMODELACIÓN PARQUE CENTRAL D.M. AMINA, MUNICIPIO MAO, PROVINCIA VALVERDE</t>
  </si>
  <si>
    <t>46-CONSTRUCCIÓN CAMPO DE BÉISBOL EN EL MUNICIPIO PERALVILLO, PROVINCIA MONTE PLATA.</t>
  </si>
  <si>
    <t>51-CONSTRUCCIÓN CAMPO DE BÉISBOL SABANA DE PAYABO, MUNICIPIO MONTE PLATA, PROVINCIA MONTE PLATA.</t>
  </si>
  <si>
    <t>65-CONSTRUCCIÓN CANCHA DE BALONCESTO MELLA FANÍ, PARAJE LA LUISA PRIETA, MUNICIPIO MONTE PLATA, PROVINCIA MONTE PLATA.</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</si>
  <si>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</si>
  <si>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</si>
  <si>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</si>
  <si>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09-GESTION DE LA PARTE ALTA Y MEDIA DE LA CUENCA DEL RÍO YAQUE DEL NORTE EN LA VERTIENTE NORTE DE LA CORDILLERA CENTRAL.</t>
  </si>
  <si>
    <t>2.1.4-GRATIFICACIONES Y BONIFICACIONES</t>
  </si>
  <si>
    <t>56-CONSTRUCCIÓN DE TERMINAL DE CRUCEROS EN EL PUERTO DEL MUNICIPIO SANTA CRUZ DE BARAHONA, PROVINCIA BARAHONA</t>
  </si>
  <si>
    <t>86-RECONSTRUCCIÓN DEL CENTRO PSICOSOCIAL EMAUS, MUNICIPIO HIGÜEY, PROVINCIA LA ALTAGRACIA</t>
  </si>
  <si>
    <t>87-REHABILITACIÓN DEL CENTRO PSICOSOCIAL MOCA, MUNICIPIO MOCA, PROVINCIA ESPAILLAT</t>
  </si>
  <si>
    <t>18-CONSTRUCCIÓN DE 1 ESTANCIA INFANTIL EN LA PROVINCIA DE MONTE CRISTI</t>
  </si>
  <si>
    <t>57-RECONSTRUCCIÓN DE LAS CALLES DEL CASCO URBANO EN EL MUNICIPIO SAN FELIPE, PROVINCIA PUERTO PLATA.</t>
  </si>
  <si>
    <t>50-REMODELACIÓN PARROQUIA SANTA BARBARA DE SAMANA, PROVINCIA SAMANA</t>
  </si>
  <si>
    <t>61-RECONSTRUCCIÓN DEL CAMINO DE ACCESO A LA PLAYA CALETA, DISTRITO MUNICIPAL CALETA, PROVINCIA LA ROMANA</t>
  </si>
  <si>
    <t>63-RECONSTRUCCIÓN DEL FRENTE MARITIMO EN EL MUNICIPIO DE PEDERNALES, PROVINCIA PEDERNALES.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</si>
  <si>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</si>
  <si>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</si>
  <si>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</si>
  <si>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</si>
  <si>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</si>
  <si>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</si>
  <si>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</si>
  <si>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</si>
  <si>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</si>
  <si>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</si>
  <si>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</si>
  <si>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</si>
  <si>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13-RECONSTRUCCIÓN ENTRADA DE ACCESO A LA PROVINCIA SAMANÁ</t>
  </si>
  <si>
    <t>71-CONSTRUCCIÓN DE 2 ESTANCIAS INFANTILES EN LA PROVINCIA DE PERAVIA (FASE 3)</t>
  </si>
  <si>
    <t>16-CONSTRUCCIÓN DEL EDIFICIO DE PARQUEOS DE LA DIRECCIÓN GENERAL DE IMPUESTOS INTERNOS (DGII), SECTOR GAZCUE, DISTRITO NACIONAL</t>
  </si>
  <si>
    <t>% del PIB</t>
  </si>
  <si>
    <t xml:space="preserve"> </t>
  </si>
  <si>
    <t>72-RECONSTRUCCIÓN DE LA INFRAESTRUCTURA VIAL URBANA DEL MUNICIPIO SANTO DOMINGO NORTE, PROVINCIA SANTO DOMINGO</t>
  </si>
  <si>
    <t>33-RECONSTRUCCIÓN DEL PARQUE NACIONAL SUBMARINO LA CALETA Y SU ENTORNO, DISTRITO MUNICIPAL LA CALETA, PROVINCIA SANTO DOMINGO</t>
  </si>
  <si>
    <t>86-CONSTRUCCIÓN CLUB DEPORTIVO MIL FLORES, MUNICIPIO SANTO DOMINGO ESTE, PROVINCIA SANTO DOMINGO</t>
  </si>
  <si>
    <t>83-RECONSTRUCCIÓN DE LA INFRAESTRUCTURA VIAL URBANA DEL MUNICIPIO BOCA CHICA, PROVINCIA SANTO DOMINGO</t>
  </si>
  <si>
    <t>78-RECONSTRUCCIÓN CLUB DEPORTIVO Y CULTURAL VILLA FARO, MUNICIPIO SANTO DOMINGO ESTE, PROVINCIA SANTO DOMINGO</t>
  </si>
  <si>
    <t>48-CONSTRUCCIÓN CAMPO DE BÉISBOL LAS CAOBAS, SECTOR LAS CAOBAS, MUNICIPIO SANTO DOMINGO OESTE</t>
  </si>
  <si>
    <t>23-REPARACIÓN DE 8 LOTES DE VIVIENDAS EN EL SECTOR INVIVIENDA, MUNICIPIO SANTO DOMINGO ESTE, PROVINCIA SANTO DOMINGO</t>
  </si>
  <si>
    <t>20-REPARACIÓN INSTALACIONES DEPORTIVAS PARQUE MIRADOR DEL ESTE, SANTO DOMINGO ESTE</t>
  </si>
  <si>
    <t>35-RECONSTRUCCIÓN DE LA INFRAESTRUCTURA VIAL URBANA DEL MUNICIPIO SAN JOSE DE OCOA, PROVINCIA SAN JOSE DE OCOA</t>
  </si>
  <si>
    <t>34-RECONSTRUCCIÓN DE LA INFRAESTRUCTURA VIAL URBANA DEL MUNICIPIO VILLA LOS ALMÁCIGOS, PROVINCIA SANTIAGO RODRÍGUEZ</t>
  </si>
  <si>
    <t>02-CONSTRUCCIÓN DE 2,000 VIVIENDAS EN EL DISTRITO MUNICIPAL HATO DEL YAQUE, PROVINCIA SANTIAGO</t>
  </si>
  <si>
    <t>33-RECONSTRUCCIÓN DE LA INFRAESTRUCTURA VIAL URBANA DEL MUNICIPIO SABANA IGLESIA, PROVINCIA SANTIAGO</t>
  </si>
  <si>
    <t>30-RECONSTRUCCIÓN DE LA INFRAESTRUCTURA VIAL URBANA DEL MUNICIPIO LICEY AL MEDIO, PROVINCIA SANTIAGO</t>
  </si>
  <si>
    <t>29-RECONSTRUCCIÓN DE LA INFRAESTRUCTURA VIAL URBANA DEL MUNICIPIO BISONÓ, PROVINCIA SANTIAGO</t>
  </si>
  <si>
    <t>13-RESTAURACIÓN CASA DE ARTE DEL CENTRO HISTORICO DE SANTIAGO DE LOS CABALLEROS, PROVINCIA SANTIAGO</t>
  </si>
  <si>
    <t>35-HABILITACIÓN ESTACION DEPURADORA AGUAS RESIDUALES JUAN DOLIO, MUNICIPIO GUAYACANES, PROVINCIA DE SAN PEDRO DE MACORIS</t>
  </si>
  <si>
    <t>52-CONSTRUCCIÓN CANCHA DE BALONCESTO EL TOCONAL, MUNICIPIO SAN PEDRO DE MACORÍS</t>
  </si>
  <si>
    <t>23-CONSTRUCCIÓN DE 4 ESTANCIAS INFANTILES EN LA PROVINCIA DE SAN PEDRO DE MACORIS</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</si>
  <si>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</si>
  <si>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</si>
  <si>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</si>
  <si>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37-AMPLIACIÓN DEL PLANTEL EDUCATIVO PARA INICIAL PROF. LINADO FULCAR FULCAR,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</si>
  <si>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</si>
  <si>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</si>
  <si>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</si>
  <si>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</si>
  <si>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</si>
  <si>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</si>
  <si>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76-AMPLIACIÓN DEL PLANTEL EDUCATIVO PARA INICIAL FRAY BARTOLOMÉ DE LAS CASAS, MUNICIPIO YAGUATE, PROVINCIA SAN CRISTÓBAL.</t>
  </si>
  <si>
    <t>60-RECONSTRUCCIÓN DE LA INFRAESTRUCTURA VIAL URBANA DEL MUNICIPIO SABANA GRANDE DE PALENQUE, PROVINCIA SAN CRISTÓBAL.</t>
  </si>
  <si>
    <t>05-RECONSTRUCCIÓN DE PLAZA DE VENDEDORES EN EL PUEBLO LOS PESCADORES, MUNICIPIO LAS TERRENAS, PROVINCIA SAMANA</t>
  </si>
  <si>
    <t>66-RECONSTRUCCIÓN VÍA DE ACCESO A PLAYA TECO, DISTRITO MUNICIPAL MAIMÓN, PROVINCIA PUERTO PLATA</t>
  </si>
  <si>
    <t>50-RECONSTRUCCIÓN DE LA INFRAESTRUCTURA VIAL URBANA DEL MUNICIPIO ALTAMIRA, PROVINCIA PUERTO PLATA</t>
  </si>
  <si>
    <t>32-RECONSTRUCCIÓN DE LA INFRAESTRUCTURA VIAL URBANA DEL MUNICIPIO DE CABRERA, PROVINCIA MARÍA TRINIDAD SÁNCHEZ</t>
  </si>
  <si>
    <t>68-CONSTRUCCIÓN DESTACAMENTO POLICIAL EN EL COPEYITO, MUNICIPIO RIO SAN JUAN, PROVINCIA MARIA TRINIDAD SANCHEZ</t>
  </si>
  <si>
    <t>46-RECONSTRUCCIÓN DEL CAMINO DE ACCESO AL SALTO DE AGUAS BLANCAS, MUNICIPIO CONSTANZA, PROVINCIA LA VEGA.</t>
  </si>
  <si>
    <t>28-CONSTRUCCIÓN DE ESTACIONAMIENTO VEHICULAR PARA VISITANTES DE PLAYA BAYAHIBE, PROVINCIA LA ALTAGRACIA</t>
  </si>
  <si>
    <t>12-CONSTRUCCIÓN DEL PALACIO MUNICIPAL DE SAN RAFAEL DEL YUMA, PROVINCIA LA ALTAGRACIA</t>
  </si>
  <si>
    <t>25-RECONSTRUCCIÓN DE LA INFRAESTRUCTURA VIAL URBANA DEL MUNICIPIO GASPAR HERNANDEZ, PROVINCIA ESPAILLAT</t>
  </si>
  <si>
    <t>37-RECONSTRUCCIÓN DEL MUELLE TURISTICO DE MICHES, MUNICIPIO MICHES, PROVINCIA EL SEIBO.</t>
  </si>
  <si>
    <t>11-RECONSTRUCCIÓN DE LA INFRAESTRUCTURA VIAL URBANA DEL MUNICIPIO LOMA DE CABRERA, PROVINCIA DAJABÓN</t>
  </si>
  <si>
    <t>34-AMPLIACIÓN DEL PLANTEL EDUCATIVO PARA INICIAL PROF. RAFAEL ENRÍQUEZ MARRERO MATOS, MUNICIPIO VICENTE NOBLE, PROVINCIA BARAHONA.</t>
  </si>
  <si>
    <t>33-AMPLIACIÓN DEL PLANTEL EDUCATIVO PARA INICIAL LAS SALINAS, MUNICIPIO LAS SALINAS, PROVINCIA BARAHONA.</t>
  </si>
  <si>
    <t>04-RECONSTRUCCIÓN DE LA INFRAESTRUCTURA VIAL URBANA DEL MUNICIPIO LA CIENAGA, PROVINCIA BARAHONA</t>
  </si>
  <si>
    <t>05-RECONSTRUCCIÓN DE LA INFRAESTRUCTURA VIAL URBANA DEL MUNICIPIO DE VILLA JARAGUA, PROVINCIA BAHORUCO</t>
  </si>
  <si>
    <t>45-CONSTRUCCIÓN CENTRO UNIVERSITARIO REGIONAL UASD AZUA, PROVINCIA AZUA</t>
  </si>
  <si>
    <t>11-AMPLIACIÓN DEL PLANTEL EDUCATIVO PARA INICIAL MARÍA DEL CARMEN GERARDO, MUNICIPIO LAS YAYAS DE VIAJAMA, PROVINCIA AZUA.</t>
  </si>
  <si>
    <t>31-RECONSTRUCCIÓN DE LA INFRAESTRUCTURA VIAL URBANA DE LA CIRCUNSCRIPCIÓN 2 DEL DISTRITO NACIONAL</t>
  </si>
  <si>
    <t>64-REMODELACIÓN DE LA AV. GUSTAVO MEJIA RICART, TRAMO AV. WINSTON CHURCHILL - AV. ABRAHAM LINCOLN, SECTOR PIANTINI, DISTRITO NACIONAL</t>
  </si>
  <si>
    <t>82-CONSTRUCCIÓN DEL CLUB DEPORTIVO LOS JARDINES DEL NORTE, DISTRITO NACIONAL</t>
  </si>
  <si>
    <t>81-RECONSTRUCCIÓN DE LA INFRAESTRUCTURA VIAL URBANA DE LA CIRCUNSCRIPCIÓN 3 DEL DISTRITO NACIONAL</t>
  </si>
  <si>
    <t>31-REMODELACIÓN DE LAS OFICINAS DE LA CÁMARA DE CUENTAS DE LA REPÚBLICA DOMINICANA, DISTRITO NACIONAL.</t>
  </si>
  <si>
    <t>15-Remodelación Estadio Olímpico Félix Sánchez, Distrito Nacional</t>
  </si>
  <si>
    <t>10-REMODELACIÓN DE LA CINEMATECA DOMINICANA, PLAZA DE LA CULTURA JUAN PABLO DUARTE, DISTRITO NACIONAL</t>
  </si>
  <si>
    <t>05-AMPLIACIÓN DE LA CAPACIDAD DE TRANSPORTE DE LA LÍNEA 2 DEL METRO DE SANTO DOMINGO</t>
  </si>
  <si>
    <t>17-REPARACIÓN DE INSTALACIONES DEPORTIVAS DEL CENTRO OLÍMPICO JUAN PABLO DUARTE,DISTRITO NACIONAL.</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</si>
  <si>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</si>
  <si>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</si>
  <si>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</si>
  <si>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</si>
  <si>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</si>
  <si>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</si>
  <si>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</si>
  <si>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</si>
  <si>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</si>
  <si>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</si>
  <si>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</si>
  <si>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</si>
  <si>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</si>
  <si>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</si>
  <si>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</si>
  <si>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</si>
  <si>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</si>
  <si>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</si>
  <si>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</si>
  <si>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</si>
  <si>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</si>
  <si>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07-REMODELACIÓN CLUB DEPORTIVO EL MILLÓN YIREH, SECTOR EL MILLÓN, DISTRITO NACIONAL</t>
  </si>
  <si>
    <t>19-REPARACIÓN DE 12 INSTALACIONES DEPORTIVAS DEL CENTRO OLÍMPICO JUAN PABLO DUARTE, DISTRITO NACIONAL</t>
  </si>
  <si>
    <t>40-RECONSTRUCCIÓN CAMINO VECINAL AGUAS AMARGAS - EL JOBO - LA BASTIDA , AZUA</t>
  </si>
  <si>
    <t>99-REMODELACIÓN CLUB RECREATIVO Y CULTURAL VILLA XARAGUA, MUNICIPIO VILLA JARAGUA, PROVINCIA BAHORUCO</t>
  </si>
  <si>
    <t>01-CONSTRUCCIÓN DE 1 ESTANCIA INFANTIL EN LA PROVINCIA DE DAJABON</t>
  </si>
  <si>
    <t>08-RECONSTRUCCIÓN CLUB DEPORTIVO Y CULTURAL GINANDIANA, MUNICIPIO EL SEIBO, PROVINCIA EL SEIBO</t>
  </si>
  <si>
    <t>03-REMODELACIÓN CLUB DEPORTIVO Y CULTURAL SAN MARTÍN DE PORRES, SECTOR PAPAGAYO, MUNICIPIO LA ROMANA, PROVINCIA LA ROMANA</t>
  </si>
  <si>
    <t>04-REMODELACIÓN CLUB ATLETICO Y CULTURAL HUGO KUNHARDT, BARRIO INVI, MUNICIPIO PUERTO PLATA, PROVINCIA PUERTO PLATA</t>
  </si>
  <si>
    <t>69-CONSTRUCCIÓN DE 1 ESTANCIAS INFANTILES EN LA PROVINCIA DE PUERTO PLATA (FASE 3)</t>
  </si>
  <si>
    <t>10-RECONSTRUCCIÓN DEL CAMINO VECINAL MONTELLANO-LOS LIRIOS-LOS ARACENA-LOS ABANICOS, SALCEDO , PROVINCIA HERMANAS MIRABAL</t>
  </si>
  <si>
    <t>36-AMPLIACIÓN DEL PLANTEL EDUCATIVO PARA INICIAL PROF. MANUEL DE JESÚS BOCIO, MUNICIPIO EL CERCADO, PROVINCIA SAN JUAN.</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</si>
  <si>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</si>
  <si>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</si>
  <si>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89-CONSTRUCCIÓN SEDE DE LA JUNTA DEL DISTRITO MUNICIPAL SANTIAGO OESTE, PROVINCIA SANTIAGO</t>
  </si>
  <si>
    <t>12-CONSTRUCCIÓN DE RELLENO SANITARIO EN EL MUNICIPIO BONAO, PROVINCIA MONSEÑOR NOUEL</t>
  </si>
  <si>
    <t>02-REMODELACIÓN CLUB DEPORTIVO Y CULTURAL RAMÓN MATÍAS MELLA, MUNICIPIO SANTO DOMINGO ESTE, PROVINCIA SANTO DOMINGO</t>
  </si>
  <si>
    <t>05-REMODELACIÓN CLUB DEPORTIVO Y CULTURAL LOS MINA, MUNICIPIO SANTO DOMINGO ESTE, PROVINCIA SANTO DOMINGO</t>
  </si>
  <si>
    <t xml:space="preserve">Incidencia positiva </t>
  </si>
  <si>
    <t>Incidencia negativa</t>
  </si>
  <si>
    <t>Ley núm. 99-25</t>
  </si>
  <si>
    <t>MINISTERIO DE HACIENDA Y ECONOMÍA</t>
  </si>
  <si>
    <t>1.2.4.4 - Donaciones de Capital</t>
  </si>
  <si>
    <t>0405 - TRIBUNAL SUPERIOR ELECTORAL (TSE)</t>
  </si>
  <si>
    <t>1-SERVICIOS GENERALES</t>
  </si>
  <si>
    <t>3.2.98-Investigación y desarrollo relacionado con la protección del medio ambiente</t>
  </si>
  <si>
    <t>2.4.2-TRANSFERENCIAS CORRIENTES AL GOBIERNO GENERAL NACIONAL</t>
  </si>
  <si>
    <t>2.4.05-Energía eléctrica de fuentes hidroeléctricas</t>
  </si>
  <si>
    <t>0205-MINISTERIO DE HACIENDA Y ECONOMIA</t>
  </si>
  <si>
    <t>0224-MINISTERIO DE JUSTICIA</t>
  </si>
  <si>
    <t>2.7.3-CONSTRUCCIONES EN BIENES CONCESIONADOS</t>
  </si>
  <si>
    <t>04-CONSTRUCCIÓN DE 14 ESTANCIAS INFANTILES DE LA PROVINCIA DISTRITO NACIONAL</t>
  </si>
  <si>
    <t>04-RECUPERACION DEL MARGEN OCCIDENTAL DEL RÍO OZAMA EN EL BARRIO DE GUALEY, DISTRITO NACIONAL</t>
  </si>
  <si>
    <t>05-CONSTRUCCIÓN VÍA MARGINAL PASEO DEL RÍO EN LOS SECTORES LA CIÉNAGA Y LOS GUANDULES, DISTRITO NACIONAL</t>
  </si>
  <si>
    <t>09-RECONSTRUCCIÓN CANCHA CLUB DEPORTIVO RAFAEL PAULINO, CRISTO REY, DISTRITO NACIONAL</t>
  </si>
  <si>
    <t>12-RECONSTRUCCIÓN CANCHA CLUB DEPORTIVO LOS GLADIADORES, SECTOR GUACHUPITA, DISTRITO NACIONAL.</t>
  </si>
  <si>
    <t>24-RECONSTRUCCIÓN CANCHA CLUB DEPORTIVO ORLANDO MARTINEZ, MATA HAMBRE, DISTRITO NACIONAL</t>
  </si>
  <si>
    <t>25-RECONSTRUCCIÓN CANCHA CLUB PLAZA INDEPENDECIA, DISTRITO NACIONAL</t>
  </si>
  <si>
    <t>26-RECONSTRUCCIÓN CANCHA CLUB DEPORTIVO VARIAS LUCES, ENSANCHE ESPAILLAT, DISTRITO NACIONAL</t>
  </si>
  <si>
    <t>27-RECONSTRUCCIÓN CANCHA CLUB URBANIZACIÓN INDEPENDENCIA, URBANIZACIÓN INDEPENDENCIA, DISTRITO NACIONAL</t>
  </si>
  <si>
    <t>28-REMODELACIÓN PALACIO DE LOS DEPORTES PROFESOR VIRGILIO TRAVIESO SOTO, DISTRITO NACIONAL.</t>
  </si>
  <si>
    <t>29-RECONSTRUCCIÓN DE ESPACIOS PUBLICOS EN LOS PRADITOS, SECTOR JULIETA MORALES, DISTRITO NACIONAL.</t>
  </si>
  <si>
    <t>52-RECONSTRUCCIÓN CALLES COLÓN, EUGENIO MARÍA DE HOSTOS Y CALLEJÓN DE REGINA, CIUDAD COLONIAL, DISTRITO NACIONAL.</t>
  </si>
  <si>
    <t>67-RESTAURACIÓN EDIFICIO DE LA DIRECCIÓN NACIONAL DE PATRIMONIO MONUMENTAL (DNPM), CIUDAD COLONIAL, DISTRITO NACIONAL</t>
  </si>
  <si>
    <t>74-CONSTRUCCIÓN DE 1 ESTANCIAS INFANTILES EN LA PROVINCIA DE BAHORUCO (FASE 3)</t>
  </si>
  <si>
    <t>02-RECONSTRUCCIÓN FORTALEZA BELLER ERD, MUNICIPIO DAJABON, PROVINCIA DAJABON</t>
  </si>
  <si>
    <t>05-CONSTRUCCIÓN DE 4 ESTANCIAS INFANTILES EN LA PROVINCIA DUARTE</t>
  </si>
  <si>
    <t>79-CONSTRUCCIÓN DE 1 ESTANCIAS INFANTILES EN LA PROVINCIA DE DUARTE (FASE 3)</t>
  </si>
  <si>
    <t>01-RECONSTRUCCIÓN DEL CAMINO VECINAL LOS LANOS - EL NARANJO, MUNICIPIO CASTILLO, PROVINCIA DUARTE</t>
  </si>
  <si>
    <t>02-AMPLIACIÓN DEL PLANTEL EDUCATIVO PARA INICIAL ANDRÉS TOLENTINO TOLENTINO, MUNICIPIO COMENDADOR, PROVINCIA ELÍAS PIÑA.</t>
  </si>
  <si>
    <t>57-AMPLIACIÓN DEL PLANTEL EDUCATIVO PARA INICIAL MARÍA TRINIDAD SÁNCHEZ, MUNICIPIO JUAN SANTIAGO, PROVINCIA ELÍAS PIÑA.</t>
  </si>
  <si>
    <t>22-AMPLIACIÓN DEL PLANTEL EDUCATIVO PARA INICIAL LA MINA, MUNICIPIO MICHES, PROVINCIA EL SEIBO.</t>
  </si>
  <si>
    <t>27-AMPLIACIÓN DEL PLANTEL EDUCATIVO PARA INICIAL FELICIA ESPINO BURGOS, MUNICIPIO MICHES, PROVINCIA EL SEIBO.</t>
  </si>
  <si>
    <t>15-AMPLIACIÓN DEL PLANTEL EDUCATIVO PARA INICIAL PEDRO LIVIO CEDEÑO, MUNICIPIO HIGÜEY, PROVINCIA LA ALTAGRACIA.</t>
  </si>
  <si>
    <t>38-RECONSTRUCCIÓN DE CALLES DE LA ZONA URBANA DE BAYAHIBE, PROVINCIA LA ALTAGRACIA</t>
  </si>
  <si>
    <t>75-RECONSTRUCCIÓN DEL PARQUE DE LA MUJER (OBELISCO), MUNICIPIO HIGUEY, PROVINCIA LA ALTAGRACIA.</t>
  </si>
  <si>
    <t>76-RECONSTRUCCIÓN DE ACERAS Y CONTENES DEL PERÍMETRO DE LA BASÍLICA CATEDRAL NUESTRA SEÑORA DE LA ALTAGRACIA, MUNICIPIO HIGÜEY, PROVINCIA LA ALTAGRACIA</t>
  </si>
  <si>
    <t>02-RECONSTRUCCIÓN DEL CAMINO VECINAL GUANITO - GUARAPITO - NARANJO DE CHINA, MUNICIPIO HIGÜEY, PROVINCIA LA ALTAGRACIA.</t>
  </si>
  <si>
    <t>16-CONSTRUCCIÓN INSTALACIONES PARA EL CUERPO ESPECIALIZADO DE MITIGACION A EMERGENCIAS Y DESASTRES, CEMED - CENTRO DE MITIGACION CONSTANZA, PROVINCIA LA VEGA</t>
  </si>
  <si>
    <t>29-REHABILITACIÓN PISTA DE ATLETISMO, COMPLEJO DEPORTIVO DE LA VEGA, PROVINCIA LA VEGA</t>
  </si>
  <si>
    <t>70-RECONSTRUCCIÓN VIA DE ACCESO A JUMUNUCO TRAMO CALLE SABINA-ESCUELA COMPADRE PASCUAL, MUNICIPIO JARABACOA, PROVINCIA LA VEGA.</t>
  </si>
  <si>
    <t>69-RECONSTRUCCIÓN PLAZA DE VENDEDORES PLAYA MINO, MUNICIPIO RIO SAN JUAN, PROVINCIA MARIA TRINIDAD SANCHEZ</t>
  </si>
  <si>
    <t>68-CONSTRUCCIÓN DE INFRAESTRUCTURAS RECREATIVAS EN FRENTE MARÍTIMO DE PLAYA LINDA, MUNICIPIO NIZAO, PROVINCIA PERAVIA.</t>
  </si>
  <si>
    <t>10-REMODELACIÓN CLUB DEPORTIVO GUSTAVO BEHALL, CENTRO HISTORICO DE PUERTO PLATA, MUNICIPIO PUERTO PLATA</t>
  </si>
  <si>
    <t>20-CONSTRUCCIÓN 4 ESTANCIAS INFANTILES EN LA PROVINCIA DE PUERTO PLATA</t>
  </si>
  <si>
    <t>49-RECONSTRUCCIÓN CARRETERA LA PALMITA-LA JAIBA-GUALETE-ESTERO HONDO, MUNICIPIO VILLA ISABELA, PROVINVCIA PUERTO PLATA</t>
  </si>
  <si>
    <t>70-RECONSTRUCCIÓN CARRETERA ISABELA-EL ESTRECHO-BARRANCON, PROVINCIA PUERTO PLATA</t>
  </si>
  <si>
    <t>08-RECONSTRUCCIÓN DEL FRENTE COSTERO DE LA PLAYA SOSUA, MUNICIPIO SOSUA, PROVINCIA PUERTO PLATA</t>
  </si>
  <si>
    <t>71-CONSTRUCCIÓN PLAZA DE VENDEDORES PLAYA TECO, DISTRITO MUNICIPAL MAIMÓN, PROVINCIA PUERTO PLATA</t>
  </si>
  <si>
    <t>09-CONSTRUCCIÓN DE 1 ESTANCIA INFANTIL EN LA PROVINCIA HERMANAS MIRABAL</t>
  </si>
  <si>
    <t>31-RECONSTRUCCIÓN PASARELA PEATONAL EN LA ZONA COSTERA DEL MUNICIPIO LAS TERRENAS,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</si>
  <si>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</si>
  <si>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</si>
  <si>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VERJA PERIMETRAL EN LA INDUSTRIA MILITAR DOMINICANA, MUNICIPIO SAN CRISTÓBAL, PROVINCIA SAN CRISTÓBAL</t>
  </si>
  <si>
    <t>17-CONSTRUCCIÓN DE 5 ESTANCIAS INFANTILES EN LA PROVINCIA DE SAN CRISTOBAL</t>
  </si>
  <si>
    <t>64-AMPLIACIÓN DEL PLANTEL EDUCATIVO PARA INICIAL SAN ANTONIO, MUNICIPIO SAN CRISTÓBAL, PROVINCIA SAN CRISTÓBAL.</t>
  </si>
  <si>
    <t>13-CONSTRUCCIÓN PLAZA DE VENDEDORES PLAYA PALENQUE, MUNICIPIO SABANA GRANDE DE PALENQUE, PROVINCIA SAN CRISTOBAL.</t>
  </si>
  <si>
    <t>39-RECONSTRUCCIÓN MALECON PLAYA GRINGO,MUNICIPIO HAINA, PROVINCIA SAN CRISTOBAL</t>
  </si>
  <si>
    <t>73-REMODELACIÓN INSTITUTO DE FORMACIÓN TURÍSTICA DEL CARIBE (IFTC), MUNICIPIO SAN CRISTÓBAL, PROVINCIA SAN CRISTÓBAL.</t>
  </si>
  <si>
    <t>60-RECONSTRUCCIÓN DE LA PLAZA MARCELINO MARTE (CANITO) Y SU ENTORNO, MUNICIPIO GUAYACANES, PROVINCIA SAN PEDRO DE MACORÍS.</t>
  </si>
  <si>
    <t>04-RECONSTRUCCIÓN DE CAMINO VECINAL LOS LLANOS - QUISQUEYA, PROVINCIA SAN PEDRO DE MACORÍS</t>
  </si>
  <si>
    <t>05-RECONSTRUCCIÓN DE CARRETERA LA PALOMA - LOS LLANOS, PROVINCIA SAN PEDRO DE MACORIS</t>
  </si>
  <si>
    <t>06-RECONSTRUCCIÓN CAMINO VECINAL CONSUELO-MONTECOCA, MUNICIPIO CONSUELO, PROVINCIA SAN PEDRO DE MACORIS</t>
  </si>
  <si>
    <t>32-CONSTRUCCIÓN 1 ESTANCIA INFANTIL EN LA PROVINCIA DE SANCHEZ RAMIREZ</t>
  </si>
  <si>
    <t>82-CONSTRUCCIÓN DE 1 ESTANCIAS INFANTILES EN LA PROVINCIA DE MOSEÑOR NOUEL (FASE 3)</t>
  </si>
  <si>
    <t>28-REHABILITACIÓN CENTRO CONANI BOYA, DISTRITO MUNICIPAL DE BOYÁ, PROVINCIA MONTE PLATA</t>
  </si>
  <si>
    <t>37-RECONSTRUCCIÓN CARRETERA LA LUISA- PORTILLO, PROVINCIA MONTE PLATA</t>
  </si>
  <si>
    <t>58-CONSTRUCCIÓN VERJA PERIMETRAL DEL SANTUARIO NACIONAL SANTO CRISTO DE LOS MILAGROS, MUNICIPIO DE BAYAGUANA, PROVINCIA MONTE PLATA</t>
  </si>
  <si>
    <t>79-REMODELACIÓN DE LA PLAZA DE MUNICIPALIDAD DE MONTE PLATA, PROVINCIA DE MONTE PLATA</t>
  </si>
  <si>
    <t>12-CONSTRUCCIÓN DE 1 ESTANCIA INFANTIL EN LA PROVINCIA DE HATO MAYOR</t>
  </si>
  <si>
    <t>03-RECONSTRUCCIÓN DE LA CARRETERA ANAMÁ-HATILLO, MUNICIPIO HATO MAYOR, PROVINCIA HATO MAYOR</t>
  </si>
  <si>
    <t>01-REPARACIÓN DE 14 EDIFICIOS DEL INSTITUTO TÉCNICO SUPERIOR COMUNITARIO (ITSC), SAN LUIS, MUNICIPIO SANTO DOMINGO ESTE, PROVINCIA SANTO DOMINGO</t>
  </si>
  <si>
    <t>02-RECONSTRUCCIÓN CANCHA	LOS	PALMARES,	SABANA	PERDIDA, MUNICIPIO SANTO DOMINGO NORTE, PROVINCIA SANTO DOMINGO.</t>
  </si>
  <si>
    <t>03-RECUPERACION DEL MARGEN ORIENTAL DEL RÍO OZAMA EN EL BARRIO LAS LILAS, MUNICIPIO SANTO DOMINGO ESTE, PROVINCIA SANTO DOMINGO</t>
  </si>
  <si>
    <t>04-RECONSTRUCCIÓN TRES CANCHAS DEPORTIVAS EN LOS ALCARRIZOS Y PANTOJA, PROVINCIA SANTO DOMINGO.</t>
  </si>
  <si>
    <t>05-RECONSTRUCCIÓN CANCHAS ENSANCHE ALTAGRACIA Y ENGOMBE, MUNICIPIO SANTO DOMNGO OESTE, PROVINCIA SANTO DOMINGO"</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</si>
  <si>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</si>
  <si>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</si>
  <si>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12-CONSTRUCCIÓN VERJA PERIMETRAL Y DEPÓSITOS DE MATERIAL RESERVADO EN LA INTENDENCIA DE MATERIAL BÉLICO DE LAS FFAA, MUNICIPIO PEDRO BRAND</t>
  </si>
  <si>
    <t>13-CONSTRUCCIÓN CENTRO DE MANTENIMIENTO Y OPERACIONES LOGÍSTICAS PARA EQUIPOS PESADOS DE ECO5RD EN LOS ALCARRIZOS, PROVINCIA SANTO DOMINGO</t>
  </si>
  <si>
    <t>14-RECONSTRUCCIÓN CANCHA CLUB DEPORTIVO Y CULTURAL ITALIA, SECTOR VILLA FARO, MUNICIPIO SANTO DOMINGO ESTE.</t>
  </si>
  <si>
    <t>22-RECONSTRUCCIÓN CANCHA CLUB DEPORTIVO Y CULTURAL EL PENSADOR, BARRIO EL PENSADOR, SECTOR VILLA DUARTE, MUNICIPIO SANTO DOMINGO ESTE.</t>
  </si>
  <si>
    <t>27-CONSTRUCCIÓN INFRAESTRUCTURA DEPORTIVA PARA BEISBOL SANTO DOMINGO OESTE, PROVINCIA SANTO DOMINGO</t>
  </si>
  <si>
    <t>30-RECONSTRUCCIÓN CANCHA CLUB DEPORTIVO Y CULTURAL LA UREÑA, MUNICIPIO SANTO DOMINGO ESTE, PROVINCIA SANTO DOMINGO</t>
  </si>
  <si>
    <t>31-CONSTRUCCIÓN DE 18 ESTANCIAS INFANTILES EN LA PROVINCIA SANTO DOMINGO</t>
  </si>
  <si>
    <t>78-RECONSTRUCCIÓN DE TRES PARQUES RECREATIVOS EN EL POLIGONO CENTRAL DEL MUNICIPIO DE BOCA CHICA, PROVINCIA SANTO DOMINGO".</t>
  </si>
  <si>
    <t>01-DIAGNOSTICO PARA LA GESTIÓN COSTERA SOSTENIBLE EN 25 PLAYAS PRIORIZADAS DE LA REPUBLICA DOMINICANA</t>
  </si>
  <si>
    <t>03-MEJORAMIENTO DE LA EFICIENCIA ENERGÉTICA GUBERNAMENTAL EN REPÚBLICA DOMINICANA</t>
  </si>
  <si>
    <t>Cifras preliminares</t>
  </si>
  <si>
    <t>Ingresos y fuentes financieras: Dirección General de Política y Legislación Tributaria, Ministerio de Hacienda y Economía</t>
  </si>
  <si>
    <t>Devengado</t>
  </si>
  <si>
    <t>% Devengado</t>
  </si>
  <si>
    <t>4 = (2/PIB)</t>
  </si>
  <si>
    <t>3= 2/1</t>
  </si>
  <si>
    <t>En RD$</t>
  </si>
  <si>
    <t>Tabla dinámica</t>
  </si>
  <si>
    <t>20-REMODELACIÓN DESTACAMENTO MILITAR SANTIAGO DE LA CRUZ, MUNICIPIO LOMA DE CABRERA, PROVINCIA DAJABÓN</t>
  </si>
  <si>
    <t>27-REMODELACIÓN PUESTO DE CHEQUEO MILITAR LA PEÑITA ERD, DISTRITO MUNICIPAL CAPOTILLO, MUNICIPIO LOMA DE CABRERA, PROVINCIA DAJABÓN</t>
  </si>
  <si>
    <t>18-REMODELACIÓN PUESTO MILITAR LOS CACAOS, ERD, MUNICIPIO PEDRO SANTANA, PROVINCIA ELIAS PIÑA</t>
  </si>
  <si>
    <t>21-REMODELACIÓN PUESTO MILITAR EL CORTE, ERD, MUNICIPIO PEDRO SANTANA, PROVINCIA ELIAS PIÑA</t>
  </si>
  <si>
    <t>23-REMODELACIÓN PUESTO MILITAR GUAROA ERD, MUNICIPIO DE BÁNICA, PROVINCIA ELÍAS PIÑA</t>
  </si>
  <si>
    <t>24-REMODELACIÓN DESTACAMENTO MILITAR BÁNICA ERD, MUNICIPIO DE BÁNICA, PROVINCIA ELÍAS PIÑA</t>
  </si>
  <si>
    <t>25-REMODELACIÓN DESTACAMENTO MILITAR EL GUAYABAL ERD, MUNICIPIO BÁNICA, PROVINCIA ELÍAS PIÑA</t>
  </si>
  <si>
    <t>14-CONSTRUCCIÓN DESTACAMENTO MILITAR VICENTILLO ERD, DISTRITO MUNICIPAL SAN FRANCISCO - VICENTILLO, MUNICIPIO EL SEIBO</t>
  </si>
  <si>
    <t>15-REMODELACIÓN DESTACAMENTO MILITAR PUERTO ESCONDIDO, ERD, D.M. DE PUERTO ESCONDIDO, PROVINCIA INDEPENDENCIA</t>
  </si>
  <si>
    <t>29-CONSTRUCCIÓN PUESTO MILITAR LA FLORIDA, MUNICIPIO DUVERGÉ, PROVINCIA INDEPENDENCIA</t>
  </si>
  <si>
    <t>19-REMODELACIÓN DESTACAMENTO MILITAR MASACRE, ERD, MUNICIPIO PEPILLO SALCEDO, PROVINCIA MONTECRISTI</t>
  </si>
  <si>
    <t>26-REMODELACIÓN DESTACAMENTO MILITAR HATILLO PALMA, DISTRITO MUNICIPAL HATILLO PALMA, MUNICIPIO GUAYUBÍN, PROVINCIA MONTE CRISTI</t>
  </si>
  <si>
    <t>28-CONSTRUCCIÓN PUESTO MILITAR LA ALGODONERA DISTRITO MUNICIPAL JUANCHO, PROVINCIA PEDERNALES</t>
  </si>
  <si>
    <t>07-REMODELACIÓN INFRAESTRUCTURAS DEL CUARTEL GENERAL DEL 11ER. BATALLÓN DE INFANTERÍA ERD, MUNICIPIO LAS MATAS DE FARFÁN, PROVINCIA SAN JUAN</t>
  </si>
  <si>
    <t>17-REMODELACIÓN DESTACAMENTO MILITAR VILLA BISONO, ERD, MUNICIPIO BISONO,PROVINCIA SANTIAGO</t>
  </si>
  <si>
    <t>22-CONSTRUCCIÓN DESTACAMENTO MILITAR LA BARRANQUITA, ERD, MUNICIPIO SANTIAGO, PROVINCIA SANTIAGO</t>
  </si>
  <si>
    <t xml:space="preserve">Notas: </t>
  </si>
  <si>
    <r>
      <rPr>
        <b/>
        <sz val="8"/>
        <color theme="1"/>
        <rFont val="Avenir Next LT Pro"/>
        <family val="2"/>
      </rPr>
      <t xml:space="preserve">Fuente: </t>
    </r>
    <r>
      <rPr>
        <sz val="8"/>
        <color theme="1"/>
        <rFont val="Avenir Next LT Pro"/>
        <family val="2"/>
      </rPr>
      <t xml:space="preserve">Sistema de Información de la Gestión Financiera </t>
    </r>
  </si>
  <si>
    <r>
      <rPr>
        <b/>
        <sz val="8"/>
        <color theme="1"/>
        <rFont val="Avenir Next LT Pro"/>
        <family val="2"/>
      </rPr>
      <t>Fuente:</t>
    </r>
    <r>
      <rPr>
        <sz val="8"/>
        <color theme="1"/>
        <rFont val="Avenir Next LT Pro"/>
        <family val="2"/>
      </rPr>
      <t xml:space="preserve"> Sistema de Información de la Gestión Financiera </t>
    </r>
  </si>
  <si>
    <t>2.9.5-GASTOS DE INTERESES, RECARGOS MULTAS Y SANCIONES DE IMPUESTOS Y CONTRIBUCIONES SOCIALES</t>
  </si>
  <si>
    <t>26-REHABILITACIÓN DE EDIFICACIÓN PARA EL ALOJAMIENTO DE ESTACIÓN DE BOMBEROS DE SAN FRANCISCO DE MACORÍS, PROVINCIA DUARTE</t>
  </si>
  <si>
    <t>35-CONSTRUCCIÓN CENTRO DE CORRECCIÓN Y REHABILITACIÓN (CCR) EL SEIBO, PROVINCIA EL SEIBO</t>
  </si>
  <si>
    <t>35-CONSTRUCCIÓN DE FUNERARIAS EN COMUNIDADES DE LA PROVINCIA MONTECRISTI</t>
  </si>
  <si>
    <t>37-CONSTRUCCIÓN CENTRO DE CORRECCIÓN Y REHABILITACIÓN (CCR) BANI, PROVINCIA PERAVIA</t>
  </si>
  <si>
    <t>96-CONSTRUCCIÓN CANCHA DE BALONCESTO EN EL MUNICIPIO EL CERCADO, PROVINCIA SAN JUAN</t>
  </si>
  <si>
    <t>97-CONSTRUCCIÓN CANCHA DE BALONCESTO EN EL DISTRITO MUNICIPAL GUANITO, MUNICIPIO SAN JUAN DE LA MAGUANA, PROVINCIA SAN JUAN</t>
  </si>
  <si>
    <t>29-CONSTRUCCIÓN DE 1 PUENTE EN LA COMUNIDAD DE CIENFUEGOS, PROVINCIA SANTIAGO</t>
  </si>
  <si>
    <t>37-RECONSTRUCCIÓN CALLE PEATONAL BENITO MONCIÓN, DESDE CALLE BOY SCOUTS HASTA SALVADOR CUCURULLO, CENTRO HISTÓRICO SANTIAGO, PROV. SANTIAG</t>
  </si>
  <si>
    <t>42-CONSTRUCCIÓN CENTRO DE CORRECCIÓN Y REHABILITACIÓN (CCR) SANTIAGO RODRÍGUEZ, PROVINCIA SANTIAGO RODRÍGUEZ.</t>
  </si>
  <si>
    <t>62-CONSTRUCCIÓN PUENTE VEHICULAR TIPO TABLERO LAS LILAS, SECTOR RIVERA DEL OZAMA, MUNICIPIO SANTO DOMINGO ESTE</t>
  </si>
  <si>
    <t>0406 - OFICINA NACIONAL DE DEFENSA PÚBLICA</t>
  </si>
  <si>
    <t>46-RECONSTRUCCIÓN CANCHA MUNICIPIO LAS YAYAS DE VIAJAMA, PROVINCIA AZUA</t>
  </si>
  <si>
    <t>47-RECONSTRUCCIÓN CANCHA MUNICIPIO TABARA ARRIBA, PROVINCIA AZUA</t>
  </si>
  <si>
    <t>48-RECONSTRUCCIÓN CANCHA MUNICIPIO PADRE LAS CASAS, PROVINCIA AZUA.</t>
  </si>
  <si>
    <t>58-RECONSTRUCCIÓN CANCHA MUNICIPIO PUEBLO VIEJO, PROVINCIA AZUA</t>
  </si>
  <si>
    <t>62-RECONSTRUCCIÓN CANCHA MUNICIPAL GUAYABAL, MUNICIPIO GUAYABAL PROVINCIA AZUA</t>
  </si>
  <si>
    <t>85-CONSTRUCCIÓN DE PARADORES FOTOGRÁFICOS: LAS CIÉNEGAS, EL NUEVO CURRO, LAS CLAVELLINAS Y GUAYABAL, PROVINCIA AZUA.</t>
  </si>
  <si>
    <t>45-RECONSTRUCCIÓN CANCHA MUNICIPAL LOS RÍOS, MUNICIPIO LOS RÍOS, PROVINCIA BAHORUCO</t>
  </si>
  <si>
    <t>86-MEJORAMIENTO ENTORNO DEL BALNEARIO LAS MARIAS, MUNICIPIO DE NEYBA, PROVINCIA BAHORUCO.</t>
  </si>
  <si>
    <t>43-RECONSTRUCCIÓN CANCHA MUNICIPIO JAQUIMEYES, PROVINCIA BARAHONA</t>
  </si>
  <si>
    <t>44-RECONSTRUCCIÓN CANCHA MUNICIPAL EL PEÑON, PROVINCIA BARAHONA</t>
  </si>
  <si>
    <t>54-RECONSTRUCCIÓN CANCHA MUNICIPAL DE FUNDACION, PROVINCIA BARAHONA</t>
  </si>
  <si>
    <t>82-CONSTRUCCIÓN BOULEVARD TURÍSTICO MUNICIPIOS EL PEÑON Y FUNDACIÓN, PROVINCIA DE BARAHONA.</t>
  </si>
  <si>
    <t>41-RECONSTRUCCIÓN CANCHA MUNICIPIO EL PINO, PROVINCIA DAJABON</t>
  </si>
  <si>
    <t>50-RECONSTRUCCIÓN CANCHA MUNICIPAL EUGENIO MARIA DE HOSTOS, PROVINCIA DUARTE</t>
  </si>
  <si>
    <t>51-RECONSTRUCCIÓN CANCHA MUNICIPAL DE JUAN SANTIAGO, PROVINCIA ELIAS PIÑA</t>
  </si>
  <si>
    <t>53-RECONSTRUCCIÓN CANCHA MUNICIPAL DE PEDRO SANTANA, PROVINCIA ELIAS PIÑA</t>
  </si>
  <si>
    <t>77-CONSTRUCCIÓN DE 1 ESTANCIA INFANTIL EN LA PROVINCIA DE ELÍAS PIÑA (FASE 3)</t>
  </si>
  <si>
    <t>24-AMPLIACIÓN DEL PLANTEL EDUCATIVO PARA INICIAL JUAN SÁNCHEZ RAMÍREZ, MUNICIPIO EL SEIBO, PROVINCIA EL SEIBO.</t>
  </si>
  <si>
    <t>56-RECONSTRUCCIÓN CANCHA MUNICIPAL VERAGUA, D.M. VERAGUA, PROVINCIA ESPAILLAT</t>
  </si>
  <si>
    <t>59-RECONSTRUCCIÓN CANCHA MUNICIPAL SAN VÍCTOR, PROVINCIA ESPAILLAT</t>
  </si>
  <si>
    <t>55-RECONSTRUCCIÓN CANCHA MUNICIPAL LA DESCUBIERTA, MUNICIPIO LA DESCUBIERTA, PROVINCIA INDEPENDENCIA</t>
  </si>
  <si>
    <t>61-RECONSTRUCCIÓN CANCHA MUNICIPAL CRISTÓBAL, MUNICIPIO CRISTÓBAL, PROVINCIA INDEPENDENCIA</t>
  </si>
  <si>
    <t>81-RECONSTRUCCIÓN DEL CAMINO DE ACCESO A PLAYA UVERO ALTO DESDE EL DISTRITO MUNICIPAL LAS LAGUNAS DE NISIBON, PROVINCIA LA ALTAGRACIA</t>
  </si>
  <si>
    <t>52-RECONSTRUCCIÓN TECHADO CANCHA MUNICIPAL DE VILLA HERMOSA, PROVINCIA LA ROMANA</t>
  </si>
  <si>
    <t>48-CONSTRUCCIÓN DE MUELLE MARITIMO EN EL DISTRITO MUNICIPAL CALETA, PROVINCIA LA ROMANA</t>
  </si>
  <si>
    <t>74-RECONSTRUCCIÓN DEL PARQUE ANACAONA, MUNICIPIO DE CONSTANZA, PROVINCIA LA VEGA</t>
  </si>
  <si>
    <t>65-CONSTRUCCIÓN DE 1 ESTANCIAS INFANTILES EN LA PROVINCIA DE MARIA TRINIDAD SÁNCHEZ (FASE 3)</t>
  </si>
  <si>
    <t>49-RECONSTRUCCIÓN CANCHA MUNICIPIO MATANZAS, PROVINCIA PERAVIA</t>
  </si>
  <si>
    <t>01-RECONSTRUCCIÓN CANCHA DEPORTIVA CLUB MIRAMAR, SECTOR LOS 
COCOS MUNICIPIO SAN FELIPE PUERTO PLATA</t>
  </si>
  <si>
    <t>84-RECONSTRUCCIÓN DE PARQUE PLAZA DE LOS MARTIRES (LOS PALITOS), MUNICIPIO DE SALCEDO, PROVINCIA HERMANAS MIRABAL.</t>
  </si>
  <si>
    <t>83-CONSTRUCCIÓN DESTACAMENTO POLITUR EL LIMÓN, DISTRITO MUNICIPAL EL LIMÓN, PROVINCIA SAMANÁ.</t>
  </si>
  <si>
    <t>57-RECONSTRUCCIÓN CANCHA MUNICIPAL LOS CACAOS, MUNICIPIO LOS CACAOS, PROVINCIA SAN CRISTÓBAL</t>
  </si>
  <si>
    <t>78-AMPLIACIÓN DEL PLANTEL EDUCATIVO PARA INICIAL LOS PANCHOS, MUNICIPIO YAGUATE, PROVINCIA SAN CRISTÓBAL.</t>
  </si>
  <si>
    <t>25-AMPLIACIÓN DEL PLANTEL EDUCATIVO PARA INICIAL DOÑA LAURA VICINI VIUDA BARLETTA, MUNICIPIO GUAYACANES, PROVINCIA SAN PEDRO DE MACORÍS.</t>
  </si>
  <si>
    <t>40-REPARACIÓN DEL PABELLÓN DE LUCHA OLÍMPICA Y KARATE EN EL COMPLEJO DEPORTIVO DE SAN PEDRO DE MACORÍS</t>
  </si>
  <si>
    <t>80-MEJORAMIENTO ENTORNO DE LA PLAYA EL FARO, MUNICIPIO SAN PEDRO, PROVINCIA SAN PEDRO DE MACORIS.</t>
  </si>
  <si>
    <t>15-CONSTRUCCIÓN DE ESTACIÒN DE TRANSFERENCIA DE RESIDUOS SÒLIDOS PARA LOS DISTRITOS MUNICIPALES HATO DEL YAQUE Y LA CANELA ,PROVINCIA SANTIAGO</t>
  </si>
  <si>
    <t>39-REPARACIÓN DE ACERAS, CONTENES Y CAMINERIAS DEL COMPLEJO DEPORTIVO LA BARRANQUITA, SANTIAGO DE LOS CABALLEROS</t>
  </si>
  <si>
    <t>42-RECONSTRUCCIÓN CANCHA MUNICIPIO EL PUÑAL, PROVINCIA 
SANTIAGO</t>
  </si>
  <si>
    <t>63-RECONSTRUCCIÓN CANCHA DEPORTIVA LA JOYA, MUNICIPIO SABANA IGLESIA, PROVINCIA SANTIAGO</t>
  </si>
  <si>
    <t>05-REMODELACIÓN INFRAESTRUCTURAS DEL 1ER ESCUADRÓN DE CABALLERÍA AÉREA, ERD, SECCIÓN EL HIGUERO, MUNICIPIO SANTO DOMINGO NORTE, PROVINCIA SANTO DOMINGO</t>
  </si>
  <si>
    <t>60-RECONSTRUCCIÓN CANCHA DEPORTIVA GUANUMA, MUNICIPIO SANTO DOMINGO NORTE, PROVINCIA SANTO DOMINGO</t>
  </si>
  <si>
    <t>14-CONSTRUCCIÓN DE ESTACIÒN DE TRANSFERENCIA DE RESIDUOS SOLIDOS EN EL MUNICIPIO DE MAO, PROVINCIA VALVERDE.</t>
  </si>
  <si>
    <t>11-REHABILITACIÓN DEL EDIFICIO DE OFICINAS INSTITUCIONALES DEL MINISTERIO DE EDUCACIÓN (MINERD), SECTOR GAZCUE, DISTRITO NACIONAL.</t>
  </si>
  <si>
    <t>88-RESTAURACIÓN DEL PALACIO DE BORGELLA Y MUSEO DE LA CATEDRAL, CIUDAD COLONIAL, DISTRITO NACIONAL".</t>
  </si>
  <si>
    <t>87-CONSTRUCCIÓN DE LAS INFRAESTRUCTURAS DE SERVICIO DE LA PLAYA MONTE RIO, PROVINCIA DE AZUA</t>
  </si>
  <si>
    <t xml:space="preserve">Pres. Inicial  </t>
  </si>
  <si>
    <t>0202-MINISTERIO DE INTERIOR Y POLICÍA</t>
  </si>
  <si>
    <t>2.5.2-TRANSFERENCIAS DE CAPITAL AL GOBIERNO GENERAL NACIONAL</t>
  </si>
  <si>
    <t>2.5.4-TRANSFERENCIAS DE CAPITAL A EMPRESAS PÚBLICAS NO FINANCIERAS</t>
  </si>
  <si>
    <t>06-CONSTRUCCIÓN DE UN PATINÓDROMO Y PARQUE  URBANO EN EL SECTOR MIRAMAR,  DISTRITO NACIONAL</t>
  </si>
  <si>
    <t>06-RECONSTRUCCIÓN  CANCHA  CLUB DEPORTIVO MANGANAGUA, SECTOR EL MILLONCITO, DISTRITO NACIONAL</t>
  </si>
  <si>
    <t>07-RECONSTRUCCIÓN CANCHA CLUB DEPORTIVO  OSCAR SANTANA, ENSANCHE ESPAILLAT, DISTRITO NACIONAL.</t>
  </si>
  <si>
    <t>08-CONSTRUCCIÓN PUENTE  SOBRE EL RIO TABARA ARRIBA, PROVINCIA AZUA</t>
  </si>
  <si>
    <t>08-RECONSTRUCCIÓN CANCHA  CLUB DEPORTIVO 30 DE MAYO, DISTRITO NACIONAL</t>
  </si>
  <si>
    <t>10-RECONSTRUCCIÓN CANCHA CLUB  DEPORTIVO NUEVO HORIZONTE, ARROYO HONDO II, DISTRITO NACIONAL.</t>
  </si>
  <si>
    <t>11-RECONSTRUCCIÓN  CANCHA CLUB DEPORTIVO GENERAL ANTONIO DUVERGE, SECTOR HONDURAS, DISTRITO NACIONAL.</t>
  </si>
  <si>
    <t>14-REHABILITACIÓN EDIFICIOS DE VIVIENDAS LOS NOVA, SAN CRISTÓBAL   PROVINCIA SAN CRISTÓBAL</t>
  </si>
  <si>
    <t>16-RECONSTRUCCIÓN CANCHA CLUB DEPORTIVO Y CULTURAL MATRISA, URB. MARIA TRINIDAD SANCHEZ, LOS MINA,  MUNICIPO SANTO DOMINGO ESTE</t>
  </si>
  <si>
    <t>34-REPARACIÓN HOSPITAL DOCENTE PADRE BILLINI, DISTRITO NACIONAL,  PROV SANTO DOMINGO, REPÚBLICA DOMINICANA</t>
  </si>
  <si>
    <t>41-REMODELACIÓN DE LAS OFICINAS DEL  MINISTERIO DE LA VIVIENDA, HÁBITAT Y EDIFICACIONES, DISTRITO NACIONAL</t>
  </si>
  <si>
    <t>74-REMODELACIÓN  DE EDIFICIO SEDE CENTRAL DEL MINISTERIO DE OBRAS, PÚBLICAS Y COMUNICACIONES (MOPC), DISTRITO NACIONAL</t>
  </si>
  <si>
    <t>81-CONSTRUCCIÓN DE 1 ESTANCIA INFANTIL EN LA PROVINCIA DE INDEPENDENCIA  (FASE 3)</t>
  </si>
  <si>
    <t>44-CONSTRUCCIÓN  2 ESTANCIAS INFANTILES EN LA PROVINCIA DE BARAHONA (FASE 2)</t>
  </si>
  <si>
    <t>33-CONSTRUCCIÓN  IGLESIA CATÓLICA SAN ROQUE, LA GORRA, MUNICIPIO PARTIDO, PROVINCIA DAJABÓN</t>
  </si>
  <si>
    <t>70-CONSTRUCCIÓN  HOSPITAL REGIONAL EN SAN FRANCISCO DE MACORIS, PROV. DUARTE</t>
  </si>
  <si>
    <t>11-REPARACIÓN  DE VARIAS INFRAESTRUCTURAS DE LA FUERZA AÉREA DE REPÚBLICA DOMINICANA, BASE AÉREA SAN ISIDRO, MUNICIPIO SANTO DOMINGO ESTE</t>
  </si>
  <si>
    <t>77-RECONSTRUCCIÓN  DE LA INFRAESTRUCTURA VIAL URBANA DEL MUNICIPIO SANTIAGO DE LOS CABALLEROS, PROVINCIA SANTIAGO</t>
  </si>
  <si>
    <t>78-RECONSTRUCCIÓN DE LA INFRAESTRUCTURA VIAL URBANA  DEL MUNICIPIO SAN FERNANDO, PROVINCIA MONTE CRISTI</t>
  </si>
  <si>
    <t>22-RECONSTRUCCIÓN  PARQUE DEL HIGO Y SU ENTORNO, MUNICIPIO DE BÁNICA, PROVINCIA ELIAS PIÑA.</t>
  </si>
  <si>
    <t>01-CONSTRUCCIÓN CENTRO DE DESARROLLO DE CAPACIDADES EN COMENDADOR,  PROVINCIA ELÍAS PIÑA</t>
  </si>
  <si>
    <t>53-CONSTRUCCIÓN  PLAZA MULTIUSO SEIBANA,  MUNICIPIO DE SANTA CRUZ, PROVINCIA EL SEIBO.</t>
  </si>
  <si>
    <t>52-RECONSTRUCCIÓN  DE LA INFRAESTRUCTURA VIAL URBANA DEL MUNICIPIO SAN PEDRO DE MACORÍS, PROVINCIA SAN PEDRO DE MACORIS</t>
  </si>
  <si>
    <t>68-RECONSTRUCCIÓN CANCHA SECTOR DON BOSCO, MUNICIPIO MOCA, PROVINCIA ESPAILLAT</t>
  </si>
  <si>
    <t>53-CONSTRUCCIÓN  DE 1 ESTANCIA INFANTIL EN LA PROVINCIA HERMANAS MIRABAL (FASE 2)</t>
  </si>
  <si>
    <t>06-CONSTRUCCIÓN  INSTALACIONES PARA EL CUERPO ESPECIALIZADO DE MITIGACIÓN A EMERGENCIAS Y DESASTRES, CEMED - CENTRO DE MITIGACION HIGUAMO-YUMA, PROVINCIA LA ALTAGRACIA</t>
  </si>
  <si>
    <t>10-CONSTRUCCIÓN INSTALACIONES DE LA  AGENCIA INTERAGENCIAL, D.M. VERÓN-PUNTA CANA, PROVINCIA LA ALTAGRACIA</t>
  </si>
  <si>
    <t>38-REMODELACIÓN AREA DE ENTRENAMIENTO  COMPLEJO DEPORTIVO DE LA VEGA</t>
  </si>
  <si>
    <t>69-RECONSTRUCCIÓN DEL TECHADO DE BALONMANO Y FUTBOL SALA COMPLEJO DEPORTIVO DE LA VEGA</t>
  </si>
  <si>
    <t>70-REPARACIÓN ESTADIO MUNICIPAL DE BEISBOL JOSÉ RAFAEL CARRETERO GÓMEZ, MUNICIPIO LA VEGA, PROVINCIA LA VEGA</t>
  </si>
  <si>
    <t>16-CONSTRUCCIÓN  DE ESTACIÓN DE TRANSFERENCIA DE RESIDUOS SÓLIDOS EN EL MUNICIPIO DE GUAYUBIN, PROVINCIA MONTE CRISTI</t>
  </si>
  <si>
    <t>01-INVESTIGACIÓN POTENCIAL DE TIERRAS RARAS EN LA RESERVA FISCAL AVILA, PROVINCIA  PEDERNALES</t>
  </si>
  <si>
    <t>61-RECONSTRUCCIÓN  DE INFRAESTRUCTURA VIAL URBANA DEL MUNICIPIO DE BANÍ, PROVINCIA PERAVIA</t>
  </si>
  <si>
    <t>06-RECONSTRUCCIÓN  DE TRAMO CARRETERO DESDE LA ISABELA HASTA LA ZONA URBANA DEL MUNICIPIO LUPERÓN, MUNICIPIO LUPERON, PROVINCIA PUERTO PLATA.</t>
  </si>
  <si>
    <t>45-RECONSTRUCCIÓN DE LAS CALLES DEL MUNICIPIO SOSUA, PROVINCIA  PUERTO PLATA.</t>
  </si>
  <si>
    <t>02-RECONSTRUCCIÓN  DE LA INFRAESTRUCTURA VIAL URBANA DEL MUNICIPIO SANTO DOMINGO ESTE</t>
  </si>
  <si>
    <t>65-RECONSTRUCCIÓN POLIDEPORTIVO SALCEDO, PROVINCIA HERMANAS MIRABAL</t>
  </si>
  <si>
    <t>66-RECONSTRUCCIÓN MULTIUSO MANUEL OSIRIS HIDALGO, MUNICIPIO TENARES, PROVINCIA HERMANAS MIRABAL</t>
  </si>
  <si>
    <t>92-AMPLIACIÓN DEL PLANTEL EDUCATIVO PARA INICIAL LOS MONTONES  2, MUNICIPIO SAN CRISTÓBAL, PROVINCIA SAN CRISTÓBAL.</t>
  </si>
  <si>
    <t>54-CONSTRUCCIÓN  PARQUE URBANO EN EL MUNICIPIO  BAJOS DE HAINA, PROVINCIA SAN CRISTOBAL</t>
  </si>
  <si>
    <t>72-MEJORAMIENTO  ENTORNOS  BALNEARIOS CASCADA LAS TAÍNAS Y EL TABERNÁCULO, MUNICIPIO LOS CACAOS, PROVINCIA SAN CRISTOBAL.</t>
  </si>
  <si>
    <t>72-REPARACIÓN ESTADIO MUNICIPAL DE BEISBOL HERMANOS SUÁREZ, MUNICIPIO SAN JUAN DE LA MAGUANA, PROVINCIA SAN JUAN</t>
  </si>
  <si>
    <t>71-REPARACIÓN ESTADIO MUNICIPAL DE BEISBOL MANNY ACTA, MUNICIPIO CONSUELO, PROVINCIA SAN PEDRO DE MACORÍS</t>
  </si>
  <si>
    <t>11-RESTAURACIÓN  DEL EDIFICIO QUE  ALOJA LAS OFICINAS DE PATRINOMIO MOMUNENTAL DE SANTIAGO, PROVINCIA SANTIAGO.</t>
  </si>
  <si>
    <t>35-REMODELACIÓN MULTIUSO PUEBLO NUEVO, MUNICIPIO SANTIAGO DE LOS CABALLEROS, PROVINCIA  SANTIAGO</t>
  </si>
  <si>
    <t>01-REMODELACIÓN ANTIGUO EDIFICIO HOSPITAL DR. PEDRO EMILIO DE MARCHENA PARA ALOJAR OFICINAS GUBERNAMENTALES, MUNICIPIO BONAO, PROVINCIA MONSEÑOR NOUEL</t>
  </si>
  <si>
    <t>48-CONSTRUCCIÓN TEMPLOS, CASAS CURIALES Y OFICINAS PARROQUIALES,  PROVINCIA MONTE PLATA</t>
  </si>
  <si>
    <t>05-RESTAURACIÓN DE LA CUENCA  DEL RÍO OCOA Y SU  COSTA EN LA PROVINCIA SAN JOSÉ DE OCOA.</t>
  </si>
  <si>
    <t>03-CONSTRUCCIÓN LÍNEA 2C DEL METRO DE SANTO DOMINGO TRAMOS:  ALCARRIZOS- LUPERÓN</t>
  </si>
  <si>
    <t>03-RECONSTRUCCIÓN  DE DOS CANCHAS DEPORTIVAS EN EL MUNICIPIO PEDRO BRAND, PROVINCIA SANTO DOMINGO</t>
  </si>
  <si>
    <t>13-RECONSTRUCCIÓN CANCHA CLUB DEPORTIVO Y CULTURAL CANCINO II  MUNICIPIO SANTO DOMINGO ESTE, PROVINCIA SANTO DOMINGO.</t>
  </si>
  <si>
    <t>15-RECONSTRUCCIÓN  CANCHA PUEBLO NUEVO, BARRIO PUEBLO NUEVO, SECTOR VILLA DUARTE, MUNICIPIO  SANTO DOMINGO ESTE</t>
  </si>
  <si>
    <t>17-RECONSTRUCCIÓN CLUB DEPORTIVO Y CULTURAL LOS COQUITOS, URB. ISABELITA, SECTOR VILLA DUARTE,  MUNICIPIO SANTO DOMINGO ESTE.</t>
  </si>
  <si>
    <t>18-RECONSTRUCCIÓN CANCHA CLUB JUAN CARLOS RAMOS INC.  SECTOR  VILLA DUARTE, MUNICIPIO SANTO DOMINGO ESTE.</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</si>
  <si>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</si>
  <si>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</si>
  <si>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21-RECONSTRUCCIÓN  CANCHA CLUB DEPORTIVO Y CULTURAL FRANCIA NUEVA, URBANIZACIÓN FRANCIA NUEVA, SECTOR VILLA DUARTE, MUNICIPIO SANTO DOMINGO ESTE, PROVINCIA SANTO DOMINGO.</t>
  </si>
  <si>
    <t>23-RECONSTRUCCIÓN  CANCHA CLUB DEPORTIVO LUCERNA INC., SECTOR CANCINO I, MUNICIPIO SANTO DOMINGO ESTE, PROVINCIA SANTO DOMINGO.</t>
  </si>
  <si>
    <t>45-CONSTRUCCIÓN CAMPO DE BÉISBOL EL CAFÉ DE HERRERA,  MUNICIPIO SANTO DOMINGO OESTE, PROVINCIA SANTO DOMINGO</t>
  </si>
  <si>
    <t>04-REMODELACIÓN  MALECON   MUNICIPIO  SANTO DOMINGO ESTE, PROVINCIA SANTO DOMINGO</t>
  </si>
  <si>
    <t>77-REMODELACIÓN  PARROQUIA SAN RAFAEL ARCANGEL, MUNICIPIO  BOCA CHICA, PROVINCIA SANTO DOMINGO.</t>
  </si>
  <si>
    <t>01-GESTION  INTEGRAL DE RESIDUOS SOLIDOS EN EL VERTEDERO DE DUQUESA , PROVINCIA SANTO DOMINGO</t>
  </si>
  <si>
    <t>21-MEJORAMIENTO  EN CAMBIO DE 25,000 PISOS DE TIERRA POR PISO DE CEMENTO A NIVEL NACIONAL</t>
  </si>
  <si>
    <t>64-RECONSTRUCCIÓN CANCHA SECTOR LOS RESTAURADORES, DISTRITO NACIONAL</t>
  </si>
  <si>
    <t>67-RECONSTRUCCIÓN POLIDEPORTIVO JOSÉ CHACHITO CARRASCO, MUNICIPIO SAN IGNACIO DE SABANETA.</t>
  </si>
  <si>
    <t>05-CONSTRUCCIÓN DE PLANTELES EDUCATIVOS EN LA PROVINCIA DISTRITO NACIONAL (FASE 3)</t>
  </si>
  <si>
    <t>05-RECONSTRUCCIÓN DE CALLES EN LA URBANIZACION ALTOS ARROYO HONDO III, AFECTADAS POR EL DISTURBIO TROPICAL NO. 22, DISTRITO NACIONAL</t>
  </si>
  <si>
    <t>08-REMODELACIÓN OFICINAS DEL TRIBUNAL CONSTITUCIONAL, DISTRITO NACIONAL</t>
  </si>
  <si>
    <t>10-AMPLIACIÓN DEL PLANTEL EDUCATIVO PARA INICIAL MADAME GERMAINE ROCOUR DE PELLERANO, SECTOR EL MILLÓN II, DISTRITO NACIONAL.</t>
  </si>
  <si>
    <t>10-CONSTRUCCIÓN DE PASO A DESNIVEL SOTERRADO EN LA INTERSECCIÓN DE LA AV. LUPERÓN CON AV. 27 DE FEBRERO, PROVINCIA SANTO DOMINGO</t>
  </si>
  <si>
    <t>12-AMPLIACIÓN INSTITUTO NACIONAL DEL CÁNCER ROSA EMILIA SÁNCHEZ PÉREZ DE TAVARES,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</si>
  <si>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</si>
  <si>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</si>
  <si>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</si>
  <si>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</si>
  <si>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15-REPARACIÓN DE PASO A DESNIVEL EN LA INTERSECCIÓN AVENIDA MÁXIMO GÓMEZ CON AVENIDA JOHN F. KENNEDY, AFECTADA POR EL DISTURBIO TROPICAL NO. 22, DISTRITO NACIONAL</t>
  </si>
  <si>
    <t>17-CONSTRUCCIÓN DE 80 VIVIENDAS EN EL SECTOR LOS RIOS, DISTRITO NACIONAL</t>
  </si>
  <si>
    <t>18-REMODELACIÓN DE  NUEVAS OFICINAS PARA LA JUNTA DE AVIACIÓN CIVIL, DISTRITO NACIONAL</t>
  </si>
  <si>
    <t>20-REHABILITACIÓN MUSEO TRAMPOLIN ZONA COLONIA, DISTRITO NACIONAL</t>
  </si>
  <si>
    <t>22-CONSTRUCCIÓN DE LA EXTENSIÓN DE LA AV. JACOBO MAJLUTA CON AV. REPÚBLICA DE COLOMBIA Y SU ENTORNO, DISTRITO NACIONAL.</t>
  </si>
  <si>
    <t>23-AMPLIACIÓN AVENIDA REPÚBLICA DE COLOMBIA, DESDE AUTOPOPISTA DUARTE HASTA AVENIDA LOS PRÓCERES, DISTRITO NACIONAL</t>
  </si>
  <si>
    <t>23-RECONSTRUCCIÓN DE PUENTE PEATONAL PRÓXIMO AL PUENTE JUAN PABLO DUARTE, SECTOR VILLA FRANCISCA, DISTRITO NACIONAL</t>
  </si>
  <si>
    <t>24-CONSTRUCCIÓN DE PASO A DESNIVEL EN LA INTERSECCIÓN AV. REPÚBLICA DE COLOMBIA CON AV. LOS PRÓCERES, DISTRITO NACIONAL</t>
  </si>
  <si>
    <t>31-AMPLIACIÓN DE PLANTELES EDUCATIVOS EN LA PROVINCIA DISTRITO NACIONAL (FASE 3)</t>
  </si>
  <si>
    <t>32-CONSTRUCCIÓN MURO DE GAVIÓN PARA PROTECCIÓN DE TALUD EN CARRETERA LA ISABELA (KM 7), AFECTADA POR EL DISTURBIO TROPICAL NO.22, DISTRITO NACIONAL</t>
  </si>
  <si>
    <t>33-CONSTRUCCIÓN  DE 8 ESTANCIAS INFANTILES DE LA PROVINCIA DISTRITO NACIONAL (FASE 2)</t>
  </si>
  <si>
    <t>33-REHABILITACIÓN Y CONSTRUCCIÓN LABORATORIO DE MECANICA DE SUELO DEL MINISTERIO DE OBRAS PÚBLICAS Y COMUNICACIONES</t>
  </si>
  <si>
    <t>35-CONSTRUCCIÓN DE PLANTELES EDUCATIVOS EN LA PROVINCIA DE DISTRITO NACIONAL (FASE 2)</t>
  </si>
  <si>
    <t>42-CONSTRUCCIÓN LABORATORIO NACIONAL DE TAMIZ NEONATAL Y ALTO RIESGO EN SANTO DOMINGO, DISTRITO NACIONAL (ETAPA II)</t>
  </si>
  <si>
    <t>43-AMPLIACIÓN CONSTRUCCIÓN TRES (3) EDIFICIOS DE PARQUEOS EN LA CIUDAD DE SANTO DOMINGO</t>
  </si>
  <si>
    <t>48-AMPLIACIÓN Y REHABILITACION DE 4 PLANTELES ESCOLARES EN EL DISTRITO NACIONAL</t>
  </si>
  <si>
    <t>49-CONSTRUCCIÓN DE 26 PLANTELES ESCOLARES EN EL DISTRITO NACIONAL</t>
  </si>
  <si>
    <t>53-RECONSTRUCCIÓN IGLESIA SAN MAURICIO MARTIR, JARDINES DEL NORTE, DISTRITO NACIONAL.</t>
  </si>
  <si>
    <t>57-CONSTRUCCIÓN DEL EDIFICIO DE PARQUEOS CENTRO DE LOS HEROES I, DISTRITO NACIONAL</t>
  </si>
  <si>
    <t>80-AMPLIACIÓN DEL PLANTEL EDUCATIVO PARA INICIAL RAFAELA ANTONIA JOSÉFINA UREÑA BÁEZ (DOÑA SOCORRO), DISTRITO NACIONAL.</t>
  </si>
  <si>
    <t>81-AMPLIACIÓN DEL PLANTEL EDUCATIVO PARA INICIAL REPÚBLICA DE COSTA RICA, MUNICIPIO SANTO DOMINGO DE GUZMÁN,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</si>
  <si>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</si>
  <si>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</si>
  <si>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</si>
  <si>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01-CONSTRUCCIÓN DE ECO-HABITAT INTEGRAL PARA CIUDADANOS EN CONDICION DE POBREZA MULTIDIMENSIONAL EN LA PROVINCIA DE AZUA</t>
  </si>
  <si>
    <t>01-CONSTRUCCIÓN DE PLANTELES ESCOLARES EN LA PROVINCIA AZUA (FASE 3)</t>
  </si>
  <si>
    <t>10-AMPLIACIÓN DEL PLANTEL EDUCATIVO PARA INICIAL ÁNGEL RIVERA, MUNICIPIO AZUA, PROVINCIA AZUA</t>
  </si>
  <si>
    <t>11-CONSTRUCCIÓN DE 17 PLANTELES ESCOLARES EN LA PROVINCIA AZUA</t>
  </si>
  <si>
    <t>12-AMPLIACIÓN DEL PLANTEL EDUCATIVO PARA INICIAL NICOLÁS MAÑÓN, MUNICIPIO AZUA,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</si>
  <si>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</si>
  <si>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</si>
  <si>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</si>
  <si>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17-CONSTRUCCIÓN REHABILITACION Y REMODELACIÓN DE LA IGLESIA EL BUEN PASTOR, PROVINCIA AZUA.</t>
  </si>
  <si>
    <t>18-AMPLIACIÓN DEL PLANTEL EDUCATIVO PARA INICIAL LOS PARCELEROS, MUNICIPIO AZUA,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</si>
  <si>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</si>
  <si>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</si>
  <si>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</si>
  <si>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</si>
  <si>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</si>
  <si>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</si>
  <si>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</si>
  <si>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</si>
  <si>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</si>
  <si>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</si>
  <si>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</si>
  <si>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</si>
  <si>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</si>
  <si>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</si>
  <si>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</si>
  <si>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36-RECONSTRUCCIÓN DEL PUENTE AFECTADO POR LA VAGUADA DE ABRIL 2022, SOBRE EL RIO VIAJAMA, MUNICIPIO DE LAS YAYAS DE VIAJAMAS,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</si>
  <si>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</si>
  <si>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</si>
  <si>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</si>
  <si>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41-CONSTRUCCIÓN CENTRO DE CORRECCIÓN Y REHABILITACIÓN (CCR) AZUA,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</si>
  <si>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</si>
  <si>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</si>
  <si>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</si>
  <si>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DE 2 ESTANCIAS INFANTILES EN LA PROVINCIA AZUA (FASE 2)</t>
  </si>
  <si>
    <t>50-CONSTRUCCIÓN PUENTES DE HORMIGÓN POSTENSADO SOBRE RÍO IRABÓN EN LA CARRETERA EL BARRO-LA LOMA Y SOBRE EL RÍO TÁBARA EN LA CARRETERA SABANA YEGUA-LOS NEGROS, AFECTADOS POR LA TORMENTA TROPICAL MELISSA, PROVINCIA AZUA</t>
  </si>
  <si>
    <t>77-AMPLIACIÓN  Y REHABILITACION DE 18 PLANTELES ESCOLARES EN LA PROVINCIA BARAHONA</t>
  </si>
  <si>
    <t>93-RECONSTRUCCIÓN DE LA INFRAESTRUCTURA VIAL URBANA DEL MUNICIPIO LAS YAYAS DE VIAJAMA, PROVINCIA AZUA</t>
  </si>
  <si>
    <t>11-REHABILITACIÓN  Y MANTENIMIENTO DE CARRETERAS  (117 KM) Y CAMINOS VECINALES (884 KM) A NIVEL NACIONAL</t>
  </si>
  <si>
    <t>01-AMPLIACIÓN DEL PLANTEL EDUCATIVO PARA INICIAL ALERIS MAGDALENA MONTERO ARIAS,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</si>
  <si>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</si>
  <si>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</si>
  <si>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</si>
  <si>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05-AMPLIACIÓN DEL PLANTEL EDUCATIVO PARA INICIAL CRISTINO MATOS LEDESMA, MUNICIPIO TAMAYO, PROVINCIA BAHORUCO.</t>
  </si>
  <si>
    <t>06-AMPLIACIÓN DEL PLANTEL EDUCATIVO PARA INICIAL MARIE POUSSEPIN - FE Y ALEGRÍA, MUNICIPIO VILLA JARAGUA, PROVINCIA BAHORUCO.</t>
  </si>
  <si>
    <t>06-RECONSTRUCCIÓN DE LA INFRAESTRUCTURA VIAL URBANA DEL MUNICIPIO DE GALVAN,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</si>
  <si>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</si>
  <si>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</si>
  <si>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</si>
  <si>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</si>
  <si>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</si>
  <si>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</si>
  <si>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</si>
  <si>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</si>
  <si>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</si>
  <si>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</si>
  <si>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DE CORRECCIÓN Y REHABILITACIÓN (CCR) NEIBA, PROVINCIA BAHORUCO.</t>
  </si>
  <si>
    <t>44-AMPLIACIÓN DEL PLANTEL EDUCATIVO PARA INICIAL ENRIQUILLO, MUNICIPIO TAMAYO, PROVINCIA BAORUCO.</t>
  </si>
  <si>
    <t>45-AMPLIACIÓN DEL PLANTEL EDUCATIVO PARA INICIAL PEDRO MIR,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</si>
  <si>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</si>
  <si>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</si>
  <si>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</si>
  <si>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</si>
  <si>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</si>
  <si>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63-CONSTRUCCIÓN  DE 1 ESTANCIA INFANTIL EN LA PROVINCIA DE BAHORUCO (FASE 2)</t>
  </si>
  <si>
    <t>74-RECONSTRUCCIÓN DE LA INFRAESTRUCTURA VIAL URBANA DEL MUNICIPIO TAMAYO, PROVINCIA BAHORUCO</t>
  </si>
  <si>
    <t>75-RECONSTRUCCIÓN DE LA INFRAESTRUCTURA VIAL URBANA DEL MUNICIPIO LOS RIOS, PROVINCIA BAHORUCO</t>
  </si>
  <si>
    <t>94-RECONSTRUCCIÓN DE LA CARRETERA VILLA JARAGUA - LAS CAÑITAS, MUNICIPIO VILLA JARAGUA, PROVINCIA BAHORUCO</t>
  </si>
  <si>
    <t>02-CONSTRUCCIÓN DEL COMANDO NAVAL SUR, ARD, MUNICIPIO BARAHONA, PROVINCIA BARAHONA</t>
  </si>
  <si>
    <t>03-CONSTRUCCIÓN DE PLANTELES EDUCATIVOS EN LA PROVINCIA BARAHONA (FASE 3)</t>
  </si>
  <si>
    <t>03-RECONSTRUCCIÓN DE LA INFRAESTRUCTURA VIAL URBANA DEL MUNICIPIO JAQUIMEYES, PROVINCIA BARAHONA</t>
  </si>
  <si>
    <t>04-CONSTRUCCIÓN OBRAS COMPLEMENTARIAS PARA EL DESARROLLO COMUNITARIO DEL CENTRO POBLADO MONTEGRANDE, PROVINCIA BARAHONA</t>
  </si>
  <si>
    <t>05-CONSTRUCCIÓN INSTALACIONES PARA EL CUERPO ESPECIALIZADO DE MITIGACION A EMERGENCIAS Y DESASTRES, CEMED - CENTRO DE MITIGACION REGION ENRIQUILLO, PROVINCIA BARAHONA</t>
  </si>
  <si>
    <t>09-CONSTRUCCIÓN MERCADO MUNICIPAL DE CABRAL,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</si>
  <si>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</si>
  <si>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</si>
  <si>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</si>
  <si>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</si>
  <si>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</si>
  <si>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</si>
  <si>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</si>
  <si>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</si>
  <si>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</si>
  <si>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</si>
  <si>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25-AMPLIACIÓN DEL PLANTEL EDUCATIVO PARA INICIAL ISMAEL MIRANDA, MUNICIPIO ENRIQUILLO,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</si>
  <si>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</si>
  <si>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</si>
  <si>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</si>
  <si>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</si>
  <si>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32-AMPLIACIÓN DEL PLANTEL EDUCATIVO PARA INICIAL CATALINA POU, MUNICIPIO CABRAL, PROVINCIA BARAHONA.</t>
  </si>
  <si>
    <t>33-CONSTRUCCIÓN DE PLANTELES EDUCATIVOS EN LA PROVINCIA DE BARAHONA (FASE 2)</t>
  </si>
  <si>
    <t>34-CONSTRUCCIÓN DEL MATADERO DE LA PROVINCIA BARAHONA</t>
  </si>
  <si>
    <t>36-CONSTRUCCIÓN CENTRO DE CORRECCIÓN Y REHABILITACIÓN (CCR) BARAHONA,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</si>
  <si>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</si>
  <si>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</si>
  <si>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</si>
  <si>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</si>
  <si>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DEL PUENTE SOBRE EL RÍO LEMBA AFECTADO POR LA VAGUADA DE ABRIL 2022, PERPENDICULAR A LA CALLE RESTAURACIÓN, MUNICIPIO LAS SALINAS,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</si>
  <si>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</si>
  <si>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</si>
  <si>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</si>
  <si>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</si>
  <si>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72-RECONSTRUCCIÓN DE LA INFRAESTRUCTURA VIAL URBANA DEL MUNICIPIO LAS SALINAS, PROVINCIA BARAHONA</t>
  </si>
  <si>
    <t>04-CONSTRUCCIÓN DE PLANTELES EDUCATIVOS EN LA PROVINCIA DAJABÓN (FASE 3)</t>
  </si>
  <si>
    <t>09-AMPLIACIÓN DEL PLANTEL EDUCATIVO PARA INICIAL FRANCISCO JAVIER UREÑA CANELA, MUNICIPIO DAJABÓN, PROVINCIA DAJABÓN.</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</si>
  <si>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</si>
  <si>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</si>
  <si>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</si>
  <si>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</si>
  <si>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</si>
  <si>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</si>
  <si>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</si>
  <si>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16-REMODELACIÓN DESTACAMENTO MILITAR LA VIGIA, ERD, MUNICIPIO LOMA DE CABRERA, PROVINCIA DAJABON</t>
  </si>
  <si>
    <t>31-RECONSTRUCCIÓN PUENTE SOBRE EL RIO MASACRE, MUNICIPIO DAJABON, PROVINCIA DAJABON</t>
  </si>
  <si>
    <t>34-CONSTRUCCIÓN DE PLANTELES EDUCATIVOS EN LA PROVINCIA DE DAJABÓN (FASE 2)</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</si>
  <si>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</si>
  <si>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</si>
  <si>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</si>
  <si>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</si>
  <si>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</si>
  <si>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</si>
  <si>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</si>
  <si>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</si>
  <si>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</si>
  <si>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</si>
  <si>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</si>
  <si>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</si>
  <si>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12-REMODELACIÓN DESTACAMENTO MILITAR EL POZO ERD, MUNICIPIO SAN FRANCISCO DE MACORÍS, PROVINCIA DUARTE</t>
  </si>
  <si>
    <t>19-RECONSTRUCCIÓN DEL CAMINO VECINAL MATA LARGA, MUNICIPIO SAN FRANCISCO DE MACORÍS, PROVINCIA DUARTE</t>
  </si>
  <si>
    <t>25-REHABILITACIÓN DEL CAMINO VECINAL CRUCE DE PIMENTEL-CASA DE ALTO-SAN FELIPE ABAJO, MUNICIPIO PIMENTEL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</si>
  <si>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</si>
  <si>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</si>
  <si>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</si>
  <si>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</si>
  <si>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</si>
  <si>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</si>
  <si>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 PLANTELES EDUCATIVOS EN LA PROVINCIA DUARTE (FASE 3)</t>
  </si>
  <si>
    <t>32-AMPLIACIÓN DEL PLANTEL EDUCATIVO PARA INICIAL LUIS ALBERTO WEBER, MUNICIPIO EUGENIO MARÍA DE HOSTOS, PROVINCIA DUARTE.</t>
  </si>
  <si>
    <t>33-AMPLIACIÓN DEL PLANTEL EDUCATIVO PARA INICIAL CAOBETE, MUNICIPIO PIMENTEL,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</si>
  <si>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</si>
  <si>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</si>
  <si>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</si>
  <si>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</si>
  <si>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37-AMPLIACIÓN DEL PLANTEL EDUCATIVO PARA INICIAL PROF. ANA CRISTINA LÓPEZ SANTANA, MUNICIPIO VILLA RIVA, PROVINCIA DUARTE.</t>
  </si>
  <si>
    <t>38-AMPLIACIÓN DEL PLANTEL EDUCATIVO PARA INICIAL GUARINA GARCÍA AMPARO, MUNICIPIO VILLA RIVA, PROVINCIA DUARTE.</t>
  </si>
  <si>
    <t>39-AMPLIACIÓN DEL PLANTEL EDUCATIVO PARA INICIAL PROF. ASUNCIÓN NATALIA ACOSTA, MUNICIPIO VILLA RIVA, PROVINCIA DUARTE.</t>
  </si>
  <si>
    <t>40-CONSTRUCCIÓN  DE 2  ESTANCIAS INFANTILES EN LA PROVINCIA DUARTE (FASE 2)</t>
  </si>
  <si>
    <t>41-AMPLIACIÓN DEL PLANTEL EDUCATIVO PARA INICIAL DR. JOAQUÍN AMPARO BALAGUER RICARDO, MUNICIPIO VILLA RIVA, PROVINCIA DUARTE.</t>
  </si>
  <si>
    <t>42-AMPLIACIÓN DEL PLANTEL EDUCATIVO PARA INICIAL HUNGRÍA ESPINAL FRANCISCO, MUNICIPIO ARENOSO,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</si>
  <si>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</si>
  <si>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</si>
  <si>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44-AMPLIACIÓN DEL PLANTEL EDUCATIVO PARA INICIAL JOSÉ DEL CARMEN RODRÍGUEZ MOREL, MUNICIPIO VILLA RIVA, PROVINCIA DUARTE.</t>
  </si>
  <si>
    <t>45-AMPLIACIÓN DEL PLANTEL EDUCATIVO PARA INICIAL PROF. ERCILIA PEPÍN ESTRELLA, MUNICIPIO VILLA RIVA, PROVINCIA DUARTE.</t>
  </si>
  <si>
    <t>46-AMPLIACIÓN DEL PLANTEL EDUCATIVO PARA INICIAL MARÍA ALTAGRACIA PAULA, MUNICIPIO SAN FRANCISCO DE MACORÍS, PROVINCIA DUARTE.</t>
  </si>
  <si>
    <t>46-REHABILITACIÓN DEL CAMINO VECINAL CRUCE DE PIMENTEL-CASA DE ALTO-SAN FELIPE ABAJO, MUNICIPIO PIMENTEL PROVINCIA DUARTE</t>
  </si>
  <si>
    <t>47-AMPLIACIÓN DEL PLANTEL EDUCATIVO PARA INICIAL ANA EMILIA ABIGAIL MEJÍA, MUNICIPIO SAN FRANCISCO DE MACORÍS, PROVINCIA DUARTE.</t>
  </si>
  <si>
    <t>47-RECONSTRUCCIÓN DE LA CARRETERA LAS PAJAS - GUINEAL, MUNICIPIO SAN FRANCISCO DE MACORÍS,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</si>
  <si>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</si>
  <si>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</si>
  <si>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</si>
  <si>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</si>
  <si>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</si>
  <si>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</si>
  <si>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</si>
  <si>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</si>
  <si>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</si>
  <si>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</si>
  <si>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56-AMPLIACIÓN DEL PLANTEL EDUCATIVO PARA INICIAL GASTÓN FERNANDO DELIGNE, MUNICIPIO SAN FRANCISCO DE MACORÍS, PROVINCIA DUARTE.</t>
  </si>
  <si>
    <t>57-AMPLIACIÓN DEL PLANTEL EDUCATIVO PARA INICIAL JOSÉ CASTILLO REYES,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</si>
  <si>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</si>
  <si>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</si>
  <si>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</si>
  <si>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</si>
  <si>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</si>
  <si>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</si>
  <si>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</si>
  <si>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</si>
  <si>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</si>
  <si>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</si>
  <si>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74-RECONSTRUCCIÓN DE LOS PUENTES SOBRE RÍO CUABA Y ARROYO PATAO EN EL CAMINO VECINAL LA PEÑA - MAJAGUA - EL LLANO, AFECTADO POR EL DISTURBIO TROPICAL NO.22, MUNICIPIO SAN FRANCISCO DE MACORÍS,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</si>
  <si>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</si>
  <si>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</si>
  <si>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</si>
  <si>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</si>
  <si>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</si>
  <si>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</si>
  <si>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</si>
  <si>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</si>
  <si>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TRAMO VIAL CALLE 1, COMUNIDAD SANCHI PRÓXIMO AL PLAY SANTA LUISA,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</si>
  <si>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</si>
  <si>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</si>
  <si>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74-RECONSTRUCCIÓN DEL TRAMO CARRETERA LAS TARANAS PROXIMO AL PUENTE SOBRE EL RÍO BAIGUATE, PROVINCIA DUARTE</t>
  </si>
  <si>
    <t>09-CONSTRUCCIÓN DE 354 VIVIENDAS E INFRAESTRUCTURAS URBANAS RESILIENTES PARA LA COMUNIDAD BARRIO AZUL EN URBANIZACIÓN CORDERO TEJADA, SAN FRANCISCO DE MACORÍS, PROVINCIA DUARTE</t>
  </si>
  <si>
    <t>07-RECONSTRUCCIÓN DE LA INFRAESTRUCTURA VIAL URBANA DEL MUNICIPIO BANICA, PROVINCIA ELIAS PIÑA</t>
  </si>
  <si>
    <t>08-CONSTRUCCIÓN DE PLANTELES EDUCATIVOS EN LA PROVINCIA ELÍAS PIÑA (FASE 3)</t>
  </si>
  <si>
    <t>08-CONSTRUCCIÓN DE PLAZA COMUNITARIA EN EL MUNICIPIO DE BÁNICA,  PROVINCIA ELÍAS PIÑA</t>
  </si>
  <si>
    <t>08-RECONSTRUCCIÓN DE LA INFRAESTRUCTURA VIAL URBANA DEL MUNICIPIO EL LLANO, PROVINCIA ELIAS PIÑA</t>
  </si>
  <si>
    <t>09-REMODELACIÓN DESTACAMENTO MILITAR CAÑADA MIGUEL ERD, MUNICIPIO HONDO VALLE, PROVINCIA ELÍAS PIÑA</t>
  </si>
  <si>
    <t>11-REMODELACIÓN PUESTO MILITAR 204 ERD, MUNICIPIO DE HONDO VALLE, PROVINCIA ELÍAS PIÑA</t>
  </si>
  <si>
    <t>15-AMPLIACIÓN DEL PLANTEL EDUCATIVO PARA INICIAL PROF. RAÚL JIMÉNEZ CAIRO, MUNICIPIO COMENDADOR, PROVINCIA ELÍAS PIÑA.</t>
  </si>
  <si>
    <t>16-AMPLIACIÓN DEL PLANTEL EDUCATIVO PARA INICIAL ISIDRO MARTÍNEZ, MUNICIPIO COMENDADOR, PROVINCIA ELÍAS PIÑA.</t>
  </si>
  <si>
    <t>17-AMPLIACIÓN DEL PLANTEL EDUCATIVO PARA INICIAL LOS RINCONCITOS, MUNICIPIO COMENDADOR, PROVINCIA ELÍAS PIÑA.</t>
  </si>
  <si>
    <t>18-AMPLIACIÓN DEL PLANTEL EDUCATIVO PARA INICIAL LA MESETA, MUNICIPIO COMENDADOR, PROVINCIA ELÍAS PIÑA.</t>
  </si>
  <si>
    <t>19-AMPLIACIÓN DEL PLANTEL EDUCATIVO PARA INICIAL EL PINO, MUNICIPIO COMENDADOR, PROVINCIA ELÍAS PIÑA.</t>
  </si>
  <si>
    <t>20-AMPLIACIÓN DEL PLANTEL EDUCATIVO PARA INICIAL ANGOSTURA, MUNICIPIO COMENDADOR, PROVINCIA ELÍAS PIÑA.</t>
  </si>
  <si>
    <t>21-AMPLIACIÓN DEL PLANTEL EDUCATIVO PARA INICIAL MANUEL ANTONIO MORALES, MUNICIPIO COMENDADOR, PROVINCIA ELÍAS PIÑA.</t>
  </si>
  <si>
    <t>22-AMPLIACIÓN DEL PLANTEL EDUCATIVO PARA INICIAL EVA MARÍA PELLERANO, MUNICIPIO BÁNICA, PROVINCIA ELÍAS PIÑA.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</si>
  <si>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</si>
  <si>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</si>
  <si>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</si>
  <si>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</si>
  <si>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44-RECONSTRUCCIÓN CARRETERA COMENDADOR - GUAROA, PROV. ELIAS PIÑA</t>
  </si>
  <si>
    <t>51-AMPLIACIÓN Y REHABILITACION DE 12 PLANTELES ESCOLARES  EN LA PROVINCIA ELIAS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</si>
  <si>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</si>
  <si>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</si>
  <si>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</si>
  <si>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</si>
  <si>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</si>
  <si>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</si>
  <si>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06-RECONSTRUCCIÓN CAMINO VECINAL BARRIO LOS FRANCESES-LOS ARTILES, MUNICIPIO MICHES, PROVINCIA EL SEIBO.</t>
  </si>
  <si>
    <t>07-CONSTRUCCIÓN DE PLANTELES EDUCATIVOS EN LA PROVINCIA EL SEIBO (FASE 3)</t>
  </si>
  <si>
    <t>07-RECONSTRUCCIÓN CAMINO VECINAL LA ISLA -AGUA CLARA, MUNICIPIO SANTA CRUZ DEL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</si>
  <si>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</si>
  <si>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</si>
  <si>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14-RECONSTRUCCIÓN CAMINO VECINAL GUACO-RIO CEDRO, MUNICIPIO MICHES, PROVINCIA EL SEIBO</t>
  </si>
  <si>
    <t>17-RECONSTRUCCIÓN DE LA CARRETERA CRUCE EL CERCADO - BEJUCAL, MUNICIPIO EL SEIBO, PROVINCIA EL SEIBO</t>
  </si>
  <si>
    <t>23-AMPLIACIÓN DEL PLANTEL EDUCATIVO PARA INICIAL BUENA VENTURA SORIANO, MUNICIPIO EL SEIBO, PROVINCIA EL SEIBO.</t>
  </si>
  <si>
    <t>25-AMPLIACIÓN DEL PLANTEL EDUCATIVO PARA INICIAL RAMÓN ANTONIO DORVILLE LEBRÓN, MUNICIPIO MICHES, PROVINCIA EL SEIBO.</t>
  </si>
  <si>
    <t>27-CONSTRUCCIÓN DE MUROS DE GAVIONES EN LOS MÁRGENES AGUAS ARRIBA Y AGUAS ABAJO DEL RÍO CUACÓN. AFECTADO POR EL HURACÁN FIONA, MUNICIPIO DE MICHES, PROVINCIA EL SEIBO</t>
  </si>
  <si>
    <t>30-RECONSTRUCCIÓN  TRAMO DE LA CARRETERA HATO MAYOR - VICENTILLO, PROVINCIA EL SEIBO</t>
  </si>
  <si>
    <t>34-AMPLIACIÓN DEL PLANTEL EDUCATIVO PARA INICIAL CAÑADA DEL AGUA, MUNICIPIO EL SEIBO, PROVINCIA EL SEIBO.</t>
  </si>
  <si>
    <t>35-AMPLIACIÓN DEL PLANTEL EDUCATIVO PARA INICIAL EL JOBO, MUNICIPIO EL SEIBO, PROVINCIA EL SEIBO.</t>
  </si>
  <si>
    <t>36-AMPLIACIÓN DEL PLANTEL EDUCATIVO PARA INICIAL PROF. GUILLERMO LIZARDO EUSEBIO, MUNICIPIO EL SEIBO, PROVINCIA EL SEIBO.</t>
  </si>
  <si>
    <t>37-AMPLIACIÓN DEL PLANTEL EDUCATIVO PARA INICIAL PASO CIBAO, MUNICIPIO EL SEIBO, PROVINCIA EL SEIBO.</t>
  </si>
  <si>
    <t>53-RECONSTRUCCIÓN CAMINO VECINAL EL CUEY-LAS MESETAS AFECTADO POR LA VAGUADA DE ABRIL 2022, MUNICIPIO DE SANTA CRUZ DEL SEIBO, PROVINCIA EL SEIBO</t>
  </si>
  <si>
    <t>55-CONSTRUCCIÓN  DE 1 ESTANCIA INFANTIL EN LA PROVINCIA DE EL SEIBO (FASE 2)</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</si>
  <si>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</si>
  <si>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</si>
  <si>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</si>
  <si>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</si>
  <si>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</si>
  <si>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</si>
  <si>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</si>
  <si>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</si>
  <si>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</si>
  <si>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</si>
  <si>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</si>
  <si>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</si>
  <si>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</si>
  <si>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90-RECONSTRUCCIÓN DEL CAMINO VECINAL EL CUEY - EL PALMAR - LOS PRIETOS, MUNICIPIO SANTA CRUZ DE EL SEIBO, PROVINCIA EL SEIBO</t>
  </si>
  <si>
    <t>01-AMPLIACIÓN DEL PLANTEL EDUCATIVO PARA INICIAL PROF. AURA ESTELA NÚÑEZ, MUNICIPIO MOCA, PROVINCIA ESPAILLAT.</t>
  </si>
  <si>
    <t>01-CONSTRUCCIÓN DEL COMANDO NAVAL NORTE, ARD, LA ERMITA, MUNICIPIO GASPAR HERNÁNDEZ, PROVINCIA ESPAILLAT</t>
  </si>
  <si>
    <t>02-AMPLIACIÓN DEL PLANTEL EDUCATIVO PARA INICIAL SILVESTRE ANTONIO GUZMÁN FERNÁNDEZ, MUNICIPIO GASPAR HERNÁNDEZ, PROVINCIA ESPAILLAT.</t>
  </si>
  <si>
    <t>03-AMPLIACIÓN DEL PLANTEL EDUCATIVO PARA INICIAL PROF. ANGUSTIA PÉREZ ROSARIO, MUNICIPIO MOCA,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</si>
  <si>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</si>
  <si>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</si>
  <si>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</si>
  <si>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07-AMPLIACIÓN DEL PLANTEL EDUCATIVO PARA INICIAL PROF. YOJANY DE LA CRUZ SANTANA, MUNICIPIO JAMAO AL NORTE, PROVINCIA ESPAILLAT.</t>
  </si>
  <si>
    <t>08-AMPLIACIÓN DEL PLANTEL EDUCATIVO PARA INICIAL SALOMÉ UREÑA DE HENRÍQUEZ, MUNICIPIO JAMAO AL NORTE, PROVINCIA ESPAILLAT.</t>
  </si>
  <si>
    <t>09-CONSTRUCCIÓN DE PLANTELES EDUCATIVOS EN LA PROVINCIA ESPAILLAT (FASE 3)</t>
  </si>
  <si>
    <t>13-REMODELACIÓN DESTACAMENTO MILITAR DE ARROYO FRÍO ERD, MUNICIPIO MOCA, PROVINCIA ESPAILLAT</t>
  </si>
  <si>
    <t>16-AMPLIACIÓN DEL PLANTEL EDUCATIVO PARA INICIAL AQUILINA DE JESÚS OVALLES FERNÁNDEZ, MUNICIPIO MOCA, PROVINCIA ESPAILLAT.</t>
  </si>
  <si>
    <t>17-AMPLIACIÓN DEL PLANTEL EDUCATIVO PARA INICIAL EL COROZO, MUNICIPIO MOCA, PROVINCIA ESPAILLAT.</t>
  </si>
  <si>
    <t>18-AMPLIACIÓN DEL PLANTEL EDUCATIVO PARA INICIAL DR. FRANK DÍAZ DOMÍNGUEZ, MUNICIPIO MOCA, PROVINCIA ESPAILLAT.</t>
  </si>
  <si>
    <t>19-AMPLIACIÓN DEL PLANTEL EDUCATIVO PARA INICIAL PROF. MÉLIDA PÉREZ RODRÍGUEZ, MUNICIPIO MOCA, PROVINCIA ESPAILLAT.</t>
  </si>
  <si>
    <t>20-AMPLIACIÓN DEL PLANTEL EDUCATIVO PARA INICIAL MANUEL ANTONIO RODRÍGUEZ MERCEDES, MUNICIPIO MOCA, PROVINCIA ESPAILLAT.</t>
  </si>
  <si>
    <t>21-AMPLIACIÓN DEL PLANTEL EDUCATIVO PARA INICIAL OLIVERIO ESPAILLAT HERNÁNDEZ, MUNICIPIO MOCA, PROVINCIA ESPAILLAT.</t>
  </si>
  <si>
    <t>22-AMPLIACIÓN DEL PLANTEL EDUCATIVO PARA INICIAL PROF. CAROLINA ANTONIA ROJAS, MUNICIPIO MOCA, PROVINCIA ESPAILLAT.</t>
  </si>
  <si>
    <t>23-AMPLIACIÓN DEL PLANTEL EDUCATIVO PARA INICIAL ONÉSIMO POLANCO, MUNICIPIO MOCA, PROVINCIA ESPAILLAT.</t>
  </si>
  <si>
    <t>23-RECONSTRUCCIÓN DE LA CARRETERA PRINCIPAL DEL DISTRITO MUNICIPAL MONTE DE LA JAGUA - AEROPUERTO DEL CIBAO, MUNICIPIO MOCA, PROVINCIA ESPAILLAT</t>
  </si>
  <si>
    <t>24-AMPLIACIÓN DEL PLANTEL EDUCATIVO PARA INICIAL ISABEL MARÍA CORONA, MUNICIPIO MOCA, PROVINCIA ESPAILLAT.</t>
  </si>
  <si>
    <t>25-AMPLIACIÓN DEL PLANTEL EDUCATIVO PARA INICIAL PROF. MARÍA FACUNDA GUZMÁN BENCOSME, MUNICIPIO MOCA,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</si>
  <si>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</si>
  <si>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</si>
  <si>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</si>
  <si>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</si>
  <si>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29-AMPLIACIÓN DEL PLANTEL EDUCATIVO PARA INICIAL AMADO MARÍA TEJADA SÁNCHEZ, MUNICIPIO MOCA, PROVINCIA ESPAILLAT.</t>
  </si>
  <si>
    <t>37-CONSTRUCCIÓN DE PLANTELES EDUCATIVOS EN LA PROVINCIA DE ESPAILLAT (FASE 2)</t>
  </si>
  <si>
    <t>52-RECONSTRUCCIÓN DEL CAMINO VECINAL EL CACIQUE AFECTADO POR LA VAGUADA DE ABRIL 2022, MUNICIPIO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</si>
  <si>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</si>
  <si>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</si>
  <si>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</si>
  <si>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88-CONSTRUCCIÓN  DEL TRAMO DE CARRETERA ENLACE VIAL ESTANCIA NUEVA HASTA EL CRUCE DE CHERO MUNICIPIO MOCA,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</si>
  <si>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</si>
  <si>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</si>
  <si>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10-AMPLIACIÓN DEL PLANTEL EDUCATIVO PARA INICIAL NUESTRA SEÑORA DEL CARMEN, MUNICIPIO DUVERGÉ, PROVINCIA INDEPENDENCIA.</t>
  </si>
  <si>
    <t>20-CONSTRUCCIÓN DE 3 PLANTELES ESCOLARES EN LA PROVINCIA INDEPENDENCIA</t>
  </si>
  <si>
    <t>22-RECONSTRUCCIÓN DEL CAMINO VECINAL BATEY 6-BATEY 9, AFECTADO POR LA TORMENTA TROPICAL MELISSA, MUNICIPIOS CRISTÓBAL Y TAMAYO, PROVINCIAS INDEPENDENCIA Y BAHORUCO</t>
  </si>
  <si>
    <t>41-CONSTRUCCIÓN DE PLANTELES EDUCATIVOS EN LA PROVINCIA DE INDEPENDENCIA (FASE 2)</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</si>
  <si>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</si>
  <si>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</si>
  <si>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</si>
  <si>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</si>
  <si>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</si>
  <si>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</si>
  <si>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</si>
  <si>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</si>
  <si>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</si>
  <si>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</si>
  <si>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</si>
  <si>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</si>
  <si>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87-RECONSTRUCCIÓN DE LA INFRAESTRUCTURA VIAL URBANA DEL MUNICIPIO CRISTÓBAL, PROVINCIA INDEPENDENCIA</t>
  </si>
  <si>
    <t>90-RECONSTRUCCIÓN DE LA INFRAESTRUCTURA VIAL URBANA DEL MUNICIPIO POSTRER RÍO,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</si>
  <si>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</si>
  <si>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</si>
  <si>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</si>
  <si>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04-AMPLIACIÓN DEL PLANTEL EDUCATIVO PARA INICIAL EL GUANITO, MUNICIPIO HIGÜEY, PROVINCIA LA ALTAGRACIA.</t>
  </si>
  <si>
    <t>05-AMPLIACIÓN DEL PLANTEL EDUCATIVO PARA INICIAL PROF. CÁNDIDO ELIGIO GUERRERO CEDANO - SAN PEDRO, MUNICIPIO HIGÜEY,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</si>
  <si>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</si>
  <si>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</si>
  <si>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</si>
  <si>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09-AMPLIACIÓN DEL PLANTEL EDUCATIVO PARA INICIAL HERMANAS MIRABAL, MUNICIPIO HIGÜEY, PROVINCIA LA ALTAGRACIA.</t>
  </si>
  <si>
    <t>10-AMPLIACIÓN DEL PLANTEL EDUCATIVO PARA INICIAL BEJUCALITO, MUNICIPIO HIGÜEY, PROVINCIA LA ALTAGRACIA.</t>
  </si>
  <si>
    <t>10-CONSTRUCCIÓN DE CANALIZACION Y PROTECCION DE LOS MARGENES DEL RIO QUISIBANI, AFECTADO POR EL HURACAN FIONA, MUNICIPIO HIGUEY,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</si>
  <si>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</si>
  <si>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</si>
  <si>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</si>
  <si>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</si>
  <si>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</si>
  <si>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</si>
  <si>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</si>
  <si>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</si>
  <si>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</si>
  <si>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18-RECONSTRUCCIÓN DEL CAMINO VECINAL GUANITO-SANATE ABAJO, AFECTADO POR EL HURACÁN FIONA, MUNICIPIO SALVALEÓN DE HIGÜEY, PROVINCIA LA ALTAGRACIA</t>
  </si>
  <si>
    <t>20-RECONSTRUCCIÓN  DE CALLES ADYACENTES A LA ESCUELA CANDIDO ELIGIO GUERRERO, AFECTADAS POR LA TORMENTA FRANKLIN, MUNICIPIO SALVALEON DE HIGÜEY, PROVINCIA LA ALTAGRACIA</t>
  </si>
  <si>
    <t>21-AMPLIACIÓN Y REHABILITACION DE 10 PLANTELES ESCOLARES EN LA PROVINCIA LA ALTAGRACIA</t>
  </si>
  <si>
    <t>22-CONSTRUCCIÓN  IGLESIA SAN FRANCISCO DE ASÍS, MUNICIPIO HIGÜEY, PROVINCIA LA ALTAGRACIA</t>
  </si>
  <si>
    <t>23-CONSTRUCCIÓN DE 12 PLANTELES ESCOLARES EN LA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</si>
  <si>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</si>
  <si>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</si>
  <si>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</si>
  <si>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32-CONSTRUCCIÓN IGLESIA CATÓLICA SAN JUAN PABLO II, DISTRITO MUNICIPAL VERÓN-PUNTA CANA, PROVINCIA LA ALTAGRACIA.</t>
  </si>
  <si>
    <t>38-AMPLIACIÓN DE PLANTELES EDUCATIVOS EN LA PROVINCIA DE LA ALTAGRACIA (FASE 3)</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</si>
  <si>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</si>
  <si>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</si>
  <si>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</si>
  <si>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</si>
  <si>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</si>
  <si>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</si>
  <si>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</si>
  <si>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</si>
  <si>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</si>
  <si>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87-RECONSTRUCCIÓN DEL CAMINO VECINAL BENERITO - SANTA CRUZ DEL GATO AFECTADO POR LA TORMENTA FRANKLIN, MUNICIPIO SAN RAFAEL DEL YUMA, PROVINCIA LA ALTAGRACIA</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</si>
  <si>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</si>
  <si>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</si>
  <si>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</si>
  <si>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</si>
  <si>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13-CONSTRUCCIÓN DE PLANTELES EDUCATIVOS EN LA PROVINCIA LA ROMANA (FASE 3)</t>
  </si>
  <si>
    <t>17-AMPLIACIÓN DEL PLANTEL EDUCATIVO PARA INICIAL ERVIDO CREALES, MUNICIPIO VILLA HERMOSA, PROVINCIA LA ROMANA.</t>
  </si>
  <si>
    <t>18-AMPLIACIÓN DEL PLANTEL EDUCATIVO PARA INICIAL SALOMÉ UREÑA, MUNICIPIO LA ROMANA, PROVINCIA LA ROMANA.</t>
  </si>
  <si>
    <t>19-AMPLIACIÓN DEL PLANTEL EDUCATIVO PARA INICIAL BATEY 18, MUNICIPIO GUAYMATE, PROVINCIA LA ROMANA.</t>
  </si>
  <si>
    <t>20-AMPLIACIÓN DEL PLANTEL EDUCATIVO PARA INICIAL PROF. RAMÓN ALTAGRACIA CORDONES, MUNICIPIO VILLA HERMOSA, PROVINCIA LA ROMANA.</t>
  </si>
  <si>
    <t>29-AMPLIACIÓN DEL PLANTEL EDUCATIVO PARA INICIAL PROF. RITA ELENA MÉNDEZ NÚÑEZ, MUNICIPIO LA ROMANA, PROVINCIA LA ROMANA.</t>
  </si>
  <si>
    <t>30-AMPLIACIÓN DEL PLANTEL EDUCATIVO PARA INICIAL MERCEDES LAURA AGUIAR, MUNICIPIO LA ROMANA, PROVINCIA LA ROMANA.</t>
  </si>
  <si>
    <t>31-AMPLIACIÓN DEL PLANTEL EDUCATIVO PARA INICIAL CRISTO REY, MUNICIPIO LA ROMANA, PROVINCIA LA ROMANA.</t>
  </si>
  <si>
    <t>32-AMPLIACIÓN DEL PLANTEL EDUCATIVO PARA INICIAL PAULINA JIMÉNEZ, MUNICIPIO LA ROMANA, PROVINCIA LA ROMANA.</t>
  </si>
  <si>
    <t>33-AMPLIACIÓN DEL PLANTEL EDUCATIVO PARA INICIAL BATEY CENTRAL, MUNICIPIO LA ROMANA, PROVINCIA LA ROMANA.</t>
  </si>
  <si>
    <t>38-AMPLIACIÓN DEL PLANTEL EDUCATIVO PARA INICIAL PROF. TOMASA CIPRIÁN, MUNICIPIO VILLA HERMOSA, PROVINCIA LA ROMANA.</t>
  </si>
  <si>
    <t>39-AMPLIACIÓN DEL PLANTEL EDUCATIVO PARA INICIAL KILÓMETRO 10 DE CUMAYASA, MUNICIPIO VILLA HERMOSA, PROVINCIA LA ROMANA.</t>
  </si>
  <si>
    <t>40-AMPLIACIÓN DEL PLANTEL EDUCATIVO PARA INICIAL HERMANAS MIRABAL, MUNICIPIO VILLA HERMOSA, PROVINCIA LA ROMANA.</t>
  </si>
  <si>
    <t>43-CONSTRUCCIÓN DE PLANTELES EDUCATIVOS EN LA PROVINCIA DE LA ROMANA (FASE 2)</t>
  </si>
  <si>
    <t>44-CONSTRUCCIÓN DE 10 PLANTELES ESCOLARES EN LA PROVINCIA LA ROMANA</t>
  </si>
  <si>
    <t>64-RECONSTRUCCIÓN  DE LA INFRAESTRUCTURA VIAL URBANA DEL MUNICIPIO GUAYMATE, PROVINCIA LA ROMANA</t>
  </si>
  <si>
    <t>89-CONSTRUCCIÓN DEL BADEN TUBULAR PRÓXIMO AL PUENTE LA CUCHILLA AFECTADO POR LA VAGUADA DE ABRIL 2022, EN LA COMUNIDAD DE CHAVÓN, MUNICIPIO DE GUAYMATE,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</si>
  <si>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</si>
  <si>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</si>
  <si>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</si>
  <si>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</si>
  <si>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</si>
  <si>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</si>
  <si>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</si>
  <si>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</si>
  <si>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</si>
  <si>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</si>
  <si>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</si>
  <si>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</si>
  <si>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</si>
  <si>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13-CONSTRUCCIÓN PUENTE SOBRE EL RIO CAMU, COMUNIDAD SABANETA, PROVINCIA LA VEGA</t>
  </si>
  <si>
    <t>14-CONSTRUCCIÓN DE 3 ESTANCIAS INFANTIESL EN LA PROVINCIA DE LA VEGA</t>
  </si>
  <si>
    <t>14-CONSTRUCCIÓN DE PLANTELES EDUCATIVOS EN LA PROVINCIA LA VEGA (FASE 3)</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</si>
  <si>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</si>
  <si>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</si>
  <si>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</si>
  <si>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</si>
  <si>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18-AMPLIACIÓN DEL PLANTEL EDUCATIVO PARA INICIAL LAS CABUYAS, MUNICIPIO LA VEGA, PROVINCIA LA VEGA.</t>
  </si>
  <si>
    <t>19-AMPLIACIÓN DEL PLANTEL EDUCATIVO PARA INICIAL NICANOR RAMÍREZ, MUNICIPIO LA VEGA, PROVINCIA LA VEGA.</t>
  </si>
  <si>
    <t>20-AMPLIACIÓN DE PLANTELES EDUCATIVOS EN LA PROVINCIA DE LA VEGA (FASE 2)</t>
  </si>
  <si>
    <t>20-AMPLIACIÓN DEL PLANTEL EDUCATIVO PARA INICIAL LA GUAMA ABAJO, MUNICIPIO LA VEGA, PROVINCIA LA VEGA.</t>
  </si>
  <si>
    <t>21-AMPLIACIÓN DEL PLANTEL EDUCATIVO PARA INICIAL PROF. ANARDO VINICIO HERRERA, MUNICIPIO LA VEGA, PROVINCIA LA VEGA.</t>
  </si>
  <si>
    <t>22-AMPLIACIÓN DEL PLANTEL EDUCATIVO PARA INICIAL ANA LUISA SUAREZ CARABALLO,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</si>
  <si>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</si>
  <si>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</si>
  <si>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</si>
  <si>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25-AMPLIACIÓN DEL PLANTEL EDUCATIVO PARA INICIAL ERNESTO CONCEPCIÓN LUCIANO, MUNICIPIO LA VEGA, PROVINCIA LA VEGA.</t>
  </si>
  <si>
    <t>26-AMPLIACIÓN DEL PLANTEL EDUCATIVO PARA INICIAL CUTUPÚ,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</si>
  <si>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</si>
  <si>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</si>
  <si>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28-RECONSTRUCCIÓN DE LA CARRETERA CUTUPÚ - ARROYO HONDO - CRUCE CARRETERA RAMÓN CÁCERES, AFECTADA POR LA TORMENTA FRANKLIN, MUNICIPIO LA VEGA, PROVINCIA LA VEGA</t>
  </si>
  <si>
    <t>29-AMPLIACIÓN DEL PLANTEL EDUCATIVO PARA INICIAL LA FRONTERA, MUNICIPIO JIMA ABAJO, PROVINCIA LA VEGA.</t>
  </si>
  <si>
    <t>30-AMPLIACIÓN DEL PLANTEL EDUCATIVO PARA INICIAL PUERTO ARTURO - SAN JUAN BOSCO FE Y ALEGRÍA,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</si>
  <si>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</si>
  <si>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</si>
  <si>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</si>
  <si>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</si>
  <si>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</si>
  <si>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</si>
  <si>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43-CONSTRUCCIÓN  DE 3 ESTANCIAS INFANTIESL EN LA PROVINCIA DE LA VEGA (FASE 2)</t>
  </si>
  <si>
    <t>43-RECONSTRUCCIÓN CARRETERA CRUCE AUTOPISTA DUARTE-PRESA DE TAVERAS-LOS COCOS-BAITOA, PROVINCIAS LA VEGA Y SANTIAGO</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</si>
  <si>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</si>
  <si>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</si>
  <si>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</si>
  <si>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</si>
  <si>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</si>
  <si>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58-CONSTRUCCIÓN MURO DE GAVIONES EN EL PUENTE EN LA CARRETERA JARABACOA-MANABAO-LA CIENAGA AFECTADO POR LA VAGUADA DE ABRIL 2022, MUNICIPIO JARABACOA,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</si>
  <si>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</si>
  <si>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</si>
  <si>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</si>
  <si>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</si>
  <si>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77-CONSTRUCCIÓN DE PUENTE SOBRE RIO GRANDE AFECTADO POR LA VAGUADA DE ABRIL 2022, CARRETERA JARABACOA-MANABAO, MUNICIPIO JARABACOA, PROVINCIA LA VEGA</t>
  </si>
  <si>
    <t>78-RECONSTRUCCIÓN CARRETERA SABANA REY - LOS SOLARES AFECTADO POR LA VAGUADA DE ABRIL 2022, MUNICIPIO LA VEGA, PROVINCIA LA VEGA</t>
  </si>
  <si>
    <t>85-CONSTRUCCIÓN CAMINO VECINAL MANABAO-LA CIÉNEGA, DISTRITO MUNICIPAL MANABAO, PROVINCIA LA VEGA</t>
  </si>
  <si>
    <t>02-CONSTRUCCIÓN DE ECO-HÁBITAT INTEGRAL PARA CIUDADANOS EN CONDICIÓN DE POBREZA MULTIDIMENSIONAL, PROVINCIA MARÍA TRINIDAD SÁNCHEZ</t>
  </si>
  <si>
    <t>08-RECONSTRUCCIÓN CAMINO VECINAL CRUCE DE PIRULOS - LA TRAVESIA, MUNICIPIO NAGUA, PROVINCIA MARIA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</si>
  <si>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</si>
  <si>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</si>
  <si>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</si>
  <si>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</si>
  <si>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12-AMPLIACIÓN DEL PLANTEL EDUCATIVO PARA INICIAL LA LOMETA DE LAS GORDAS,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</si>
  <si>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</si>
  <si>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</si>
  <si>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</si>
  <si>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</si>
  <si>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16-AMPLIACIÓN DEL PLANTEL EDUCATIVO PARA INICIAL LOS JENGIBRES, MUNICIPIO NAGUA, PROVINCIA MARÍA TRINIDAD SÁNCHEZ.</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</si>
  <si>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</si>
  <si>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</si>
  <si>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</si>
  <si>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31-REHABILITACIÓN DE LA INFRAESTRUCTURA VIAL URBANA DE LOS SECTORES DEL MUNICIPIO DE NAGUA, PROVINCIA MARÍA TRINIDAD SÁNCHEZ</t>
  </si>
  <si>
    <t>45-AMPLIACIÓN Y REHABILITACION DE 9 PLANTELES ESCOLARES EN LA PROVINCIA MARIA TRINIDAD SANCHEZ</t>
  </si>
  <si>
    <t>58-CONSTRUCCIÓN  DE 1 ESTANCIA INFANTIL EN LA PROVINCIA DE MARIA TRINIDAD SANCHEZ (FASE 2)</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</si>
  <si>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</si>
  <si>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</si>
  <si>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</si>
  <si>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</si>
  <si>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</si>
  <si>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</si>
  <si>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</si>
  <si>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</si>
  <si>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</si>
  <si>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</si>
  <si>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85-RECONSTRUCCIÓN DEL CAMINO VECINAL LA CANTERA - CARAQUEÑO - PALMARITO, AFECTADO POR LA TORMENTA FRANKLIN, PROVINCIAS ESPAILLAT Y MARÍA TRINIDAD SÁNCHEZ</t>
  </si>
  <si>
    <t>97-RECONSTRUCCIÓN DE LA INFRAESTRUCTURA VIAL URBANA DEL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</si>
  <si>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</si>
  <si>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</si>
  <si>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</si>
  <si>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</si>
  <si>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</si>
  <si>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</si>
  <si>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</si>
  <si>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</si>
  <si>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08-REMODELACIÓN DESTACAMENTO MILITAR DE MANGA, ERD, MUNICIPIO GUAYUBÍN, PROVINCIA MONTECRISTI</t>
  </si>
  <si>
    <t>17-CONSTRUCCIÓN DE PLANTELES EDUCATIVOS EN LA PROVINCIA MONTE CRISTI (FASE 3)</t>
  </si>
  <si>
    <t>20-RECONSTRUCCIÓN CAMINO VECINAL HATILLO PALMA- ARROYO CAÑA- LOS DERRAMADEROS, MUNICIPIO GUAYUBÍN, PROVINCIA MONTE CRISTI</t>
  </si>
  <si>
    <t>26-CONSTRUCCIÓN DE 9 PLANTELES ESCOLARES EN LA PROVINCIA MONTECRISTI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</si>
  <si>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</si>
  <si>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</si>
  <si>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</si>
  <si>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</si>
  <si>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</si>
  <si>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</si>
  <si>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</si>
  <si>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</si>
  <si>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 PLANTELES EDUCATIVOS EN LA PROVINCIA DE MONTE CRISTI (FASE 3)</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</si>
  <si>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</si>
  <si>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</si>
  <si>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</si>
  <si>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</si>
  <si>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</si>
  <si>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</si>
  <si>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</si>
  <si>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57-CONSTRUCCIÓN  DE 1 ESTANCIA INFANTIL EN LA PROVINCIA DE MONTE CRISTI (FASE 2)</t>
  </si>
  <si>
    <t>58-AMPLIACIÓN DEL PLANTEL EDUCATIVO PARA INICIAL LUISA DE LA ROSA HELENA, MUNICIPIO VILLA VÁZQUEZ,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</si>
  <si>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</si>
  <si>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</si>
  <si>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</si>
  <si>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</si>
  <si>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</si>
  <si>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</si>
  <si>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</si>
  <si>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</si>
  <si>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</si>
  <si>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</si>
  <si>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</si>
  <si>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</si>
  <si>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</si>
  <si>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</si>
  <si>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</si>
  <si>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23-AMPLIACIÓN DEL PLANTEL EDUCATIVO PARA INICIAL GASTÓN FERNANDO DELIGNE, MUNICIPIO OVIEDO, PROVINCIA PEDERNALES.</t>
  </si>
  <si>
    <t>24-AMPLIACIÓN DEL PLANTEL EDUCATIVO PARA INICIAL PROF. LUIS DÍAZ DÍAZ, MUNICIPIO PEDERNALES, PROVINCIA PEDERNALES.</t>
  </si>
  <si>
    <t>37-RECONSTRUCCIÓN DE LA INFRAESTRUCTURA VIAL URBANA DEL MUNICIPIO OVIEDO, PROVINCIA PEDERNALES</t>
  </si>
  <si>
    <t>44-CONSTRUCCIÓN CENTRO DE CORRECCIÓN Y REHABILITACIÓN (CCR) PEDERNALES, PROVINCIA PEDERNALES</t>
  </si>
  <si>
    <t>01-AMPLIACIÓN DEL PLANTEL EDUCATIVO PARA INICIAL MARÍA INOCENCIA BELÉN MININO, MUNICIPIO BANÍ, PROVINCIA PERAVIA.</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</si>
  <si>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</si>
  <si>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</si>
  <si>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</si>
  <si>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</si>
  <si>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</si>
  <si>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</si>
  <si>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</si>
  <si>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</si>
  <si>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</si>
  <si>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15-CONSTRUCCIÓN INSTALACIONES PARA EL CUERPO ESPECIALIZADO DE MITIGACIÓN A EMERGENCIAS Y DESASTRES, CEMED - CENTRO DE MITIGACION VALDESIA,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</si>
  <si>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</si>
  <si>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</si>
  <si>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</si>
  <si>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27-RECONSTRUCCIÓN DEL CALLEJÓN PRÓXIMO A LA CARRETERA 506-040, TRAMO PALENQUE - NIZAO, EN LA SECCIÓN DON GREGORIO AFECTADO POR LA TORMENTA FRANKLIN, MUNICIPIO NIZAO, PROVINCIA PERAVIA</t>
  </si>
  <si>
    <t>30-CONSTRUCCIÓN DE 15 PLANTELES ESCOLARES EN LA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</si>
  <si>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</si>
  <si>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</si>
  <si>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</si>
  <si>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</si>
  <si>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</si>
  <si>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</si>
  <si>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</si>
  <si>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</si>
  <si>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43-AMPLIACIÓN DEL PLANTEL EDUCATIVO PARA INICIAL PROF. LUIS EMILIO PEÑA, MUNICIPIO BANÍ, PROVINCIA PERAVIA.</t>
  </si>
  <si>
    <t>44-AMPLIACIÓN DEL PLANTEL EDUCATIVO PARA INICIAL LA SAONA, MUNICIPIO BANÍ,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</si>
  <si>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</si>
  <si>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</si>
  <si>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</si>
  <si>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48-AMPLIACIÓN DEL PLANTEL EDUCATIVO PARA INICIAL JUAN ISMAEL ZAPATA NIVAR, MUNICIPIO BANÍ, PROVINCIA PERAVIA.</t>
  </si>
  <si>
    <t>49-AMPLIACIÓN DEL PLANTEL EDUCATIVO PARA INICIAL LOS YAGUARIZOS, MUNICIPIO BANÍ, PROVINCIA PERAVIA.</t>
  </si>
  <si>
    <t>50-CONSTRUCCIÓN  DE 2 ESTANCIAS INFATILES EN LA PROVINCIA DE PERAVIA (FASE 2)</t>
  </si>
  <si>
    <t>01-AMPLIACIÓN DEL PLANTEL EDUCATIVO PARA INICIAL JUAN ARTURO LOCKWARD STAMERS, MUNICIPIO VILLA MONTELLANO,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</si>
  <si>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</si>
  <si>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</si>
  <si>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</si>
  <si>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</si>
  <si>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</si>
  <si>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04-CONSTRUCCIÓN INFRAESTRUCTURAS PARA EL BATALLÓN DE INFANTERÍA, ERD, MUNICIPIO IMBERT,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</si>
  <si>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</si>
  <si>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</si>
  <si>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</si>
  <si>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</si>
  <si>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</si>
  <si>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</si>
  <si>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</si>
  <si>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</si>
  <si>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</si>
  <si>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</si>
  <si>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</si>
  <si>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</si>
  <si>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16-RECONSTRUCCIÓN CAMINO VECINAL RIO GRANDE-BAJABONICO, MUNICIPIO ALTAMIRA, PROVINCIA PUERTO PLATA</t>
  </si>
  <si>
    <t>20-CONSTRUCCIÓN DE PLANTELES EDUCATIVOS EN LA PROVINCIA PUERTO PLATA (FASE 3)</t>
  </si>
  <si>
    <t>23-RECONSTRUCCIÓN DEL PUENTE SABANETA DE CANGREJO SOBRE EL RIO CAMU, MUNICIPIOS VILLA MONTELLANO Y SOSUA,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</si>
  <si>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</si>
  <si>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</si>
  <si>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</si>
  <si>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</si>
  <si>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</si>
  <si>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33-AMPLIACIÓN DEL PLANTEL EDUCATIVO PARA INICIAL NICOLAS MELENDEZ, MUNICIPIO ALTAMIRA, PROVINCIA PUERTO PLATA.</t>
  </si>
  <si>
    <t>36-AMPLIACIÓN DE PLANTELES DUCATIVOS EN LA PROVINCA PUERTO PLATA (FASE 3)</t>
  </si>
  <si>
    <t>37-CONSTRUCCIÓN PUENTE JUAN DE MINA- LAS VIEJAS- ALTAMIRA AFECTADO POR LA VAGUADA DE ABRIL 2022, MUNICIPIO ALTAMIRA, PROVINCIA PUERTO PLATA</t>
  </si>
  <si>
    <t>38-CONSTRUCCIÓN PUENTE GUANANICO MUNICIPIO IMBERT AFECTADO POR LA VAGUADA DE ABRIL 2022, PROVINCIA PUERTO PLATA</t>
  </si>
  <si>
    <t>41-CONSTRUCCIÓN DE 4 ESTANCIAS INFANTILES EN LA PROVINCIA DE PUERTO PLATA (FASE 2)</t>
  </si>
  <si>
    <t>41-RECONSTRUCCIÓN DE LA INFRAESTRUCTURA VIAL URBANA DEL MUNICIPIO LOS HIDALGOS DE LA PROVINCIA PUERTO PLATA</t>
  </si>
  <si>
    <t>45-RECONSTRUCCIÓN  DE TRAMO CARRETERA SAN MARCOS ARRIBA - SAN MARCOS, MUNICIPIO PUERTO PLATA, PROVINCIA PUERTO PLATA.</t>
  </si>
  <si>
    <t>50-CONSTRUCCIÓN DE PLANTELES EDUCATIVOS EN LA PROVINCIA DE PUERTO PLATA (FASE 2)</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</si>
  <si>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</si>
  <si>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</si>
  <si>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</si>
  <si>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86-RECONSTRUCCIÓN DE LA INFRAESTRUCTURA VIAL URBANA DEL MUNICIPIO SOSÚA,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</si>
  <si>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</si>
  <si>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</si>
  <si>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</si>
  <si>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</si>
  <si>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</si>
  <si>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05-AMPLIACIÓN DEL PLANTEL EDUCATIVO PARA INICIAL EL RANCHITO, MUNICIPIO VILLA TAPIA, PROVINCIA HERMANAS MIRABAL.</t>
  </si>
  <si>
    <t>11-CONSTRUCCIÓN DE PLANTELES EDUCATIVOS EN LA PROVINCIA HERMANAS MIRABAL (FASE 3)</t>
  </si>
  <si>
    <t>17-RECONSTRUCCIÓN CAMINO VECINAL CRUCE TENARES-LOS CANETES-LOS CACAOS, MUNICIPIO TENARES, PROVINCIA HERMANAS MIRABAL</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</si>
  <si>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</si>
  <si>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</si>
  <si>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</si>
  <si>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</si>
  <si>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</si>
  <si>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</si>
  <si>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</si>
  <si>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</si>
  <si>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</si>
  <si>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35-AMPLIACIÓN DE PLANTELES EDUCATIVOS EN LA PROVINCIA HERMANAS MIRABAL (FASE 3)</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</si>
  <si>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</si>
  <si>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</si>
  <si>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</si>
  <si>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</si>
  <si>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54-AMPLIACIÓN Y REHABILITACION DE 17 PLANTELES ESCOLARES EN LA PROVINCIA HERMANAS MIRABAL</t>
  </si>
  <si>
    <t>56-CONSTRUCCIÓN MUROS DE GAVIONES EN EL PUENTE SOBRE EL RIO CENOVI AFECTADO POR LA VAGUADA DE ABRIL 2022, MUNICIPIO VILLA TAPIA,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</si>
  <si>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</si>
  <si>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</si>
  <si>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</si>
  <si>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</si>
  <si>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</si>
  <si>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</si>
  <si>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</si>
  <si>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</si>
  <si>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</si>
  <si>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</si>
  <si>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</si>
  <si>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</si>
  <si>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</si>
  <si>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</si>
  <si>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21-CONSTRUCCIÓN DE PLANTELES EDUCATIVOS EN LA PROVINCIA SAMANÁ (FASE 3)</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</si>
  <si>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</si>
  <si>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</si>
  <si>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</si>
  <si>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47-RECONSTRUCCIÓN DEL CAMINO EL VALLE-LA LAGUNA, MUNICIPIO SAMANÁ, PROVINCIA SAMANÁ</t>
  </si>
  <si>
    <t>51-CONSTRUCCIÓN DE PLANTELES EDUCATIVOS EN LA PROVINCIA DE SAMANÁ (FASE 2)</t>
  </si>
  <si>
    <t>59-CONSTRUCCIÓN  DE 2 ESTANCIA INFANTIL EN LA PROVINCIA SAMANA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</si>
  <si>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</si>
  <si>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</si>
  <si>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</si>
  <si>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</si>
  <si>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96-RECONSTRUCCIÓN DE LA INFRAESTRUCTURA VIAL URBANA DEL MUNICIPIO DE LAS TERRENAS, PROVINCIA SAMANÁ</t>
  </si>
  <si>
    <t>08-CONSTRUCCIÓN DEL PUENTE DE ALCANTARILLA DE CAJÓN SIMPLE EN ARROYO NOVILLERO, POBLADO NOVILLERO, AFECTADO POR EL DISTURBIO TROPICAL NO.22, MUNICIPIO VILLA ALTAGRACIA, PROVINCIA SAN CRISTÓBAL</t>
  </si>
  <si>
    <t>11-RECONSTRUCCIÓN DE CALLE EL HOYO EN EL SECTOR YOGO YOGO, AFECTADA POR LA TORMENTA FRANKLIN, MUNICIPIO SAN GREGORIO DE NIGUA, PROVINCIA SAN CRISTÓBAL</t>
  </si>
  <si>
    <t>22-CONSTRUCCIÓN DE PLANTELES EDUCATIVOS EN LA PROVINCIA SAN CRISTÓBAL (FASE 3)</t>
  </si>
  <si>
    <t>29-AMPLIACIÓN DE PLANTELES EDUCATIVOS EN LA PROVINCIA DE SAN CRISTÓBAL (FASE 2)</t>
  </si>
  <si>
    <t>29-RECONSTRUCCIÓN DE TRAMO CARRETERA SANCHEZ, FRENTE A QUALA DOMINICANA,  AFECTADO POR LA TORMENTA FRANKLIN, MUNICIPIO BAJOS DE HAINA, PROVINCIA SAN CRISTÓBAL</t>
  </si>
  <si>
    <t>33-CONSTRUCCIÓN DE 43 PLANTELES ESCOLARES EN LA PROVINCIA SAN CRISTOBAL</t>
  </si>
  <si>
    <t>35-CONSTRUCCIÓN DE MURO DE GAVIONES EN EL ARROYO CAÑA, AFECTADO POR EL DISTURBIO TROPICAL NO. 22, MUNICIPIO VILLA ALTAGRACIA, PROVINCIA SAN CRISTÓBAL</t>
  </si>
  <si>
    <t>37-CONSTRUCCIÓN  DE 5 ESTANCIAS INFANTILES EN LA PROVINCIA DE SAN CRISTOBAL (FASE 2)</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</si>
  <si>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</si>
  <si>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</si>
  <si>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</si>
  <si>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</si>
  <si>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</si>
  <si>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</si>
  <si>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</si>
  <si>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54-AMPLIACIÓN DEL PLANTEL EDUCATIVO PARA INICIAL HOGAR DOÑA CHUCHA, MUNICIPIO SAN CRISTÓBAL, PROVINCIA SAN CRISTÓBAL.</t>
  </si>
  <si>
    <t>54-CONSTRUCCIÓN DE PUENTE EN LA CARRETERA EL BATEY, PIEDRA BLANCA, MUNICIPIO VILLA ALTAGRACIA, PROVINCIA SAN CRISTÓBAL</t>
  </si>
  <si>
    <t>55-AMPLIACIÓN DEL PLANTEL EDUCATIVO PARA INICIAL EMMANUEL, MUNICIPIO SAN CRISTÓBAL, PROVINCIA SAN CRISTÓBAL.</t>
  </si>
  <si>
    <t>56-AMPLIACIÓN DEL PLANTEL EDUCATIVO PARA INICIAL ENRIQUE DURÁN BERROA, MUNICIPIO SAN CRISTÓBAL, PROVINCIA SAN CRISTÓBAL.</t>
  </si>
  <si>
    <t>57-AMPLIACIÓN DEL PLANTEL EDUCATIVO PARA INICIAL ELVIRA RAMÍREZ CIPRIÁN, MUNICIPIO SAN CRISTÓBAL, PROVINCIA SAN CRISTÓBAL.</t>
  </si>
  <si>
    <t>58-AMPLIACIÓN DEL PLANTEL EDUCATIVO PARA INICIAL PABLO BARINAS, MUNICIPIO SAN CRISTÓBAL, PROVINCIA SAN CRISTÓBAL.</t>
  </si>
  <si>
    <t>59-RECONSTRUCCIÓN DE LA INFRAESTRUCTURA VIAL URBANA DEL MUNICIPIO SAN GREGORIO DE NIGUA, PROVINCIA SAN CRISTOBAL</t>
  </si>
  <si>
    <t>62-RECONSTRUCCIÓN DE LA INFRAESTRUCTURA VIAL URBANA DEL MUNICIPIO VILLA ALTAGRACIA, PROVINCIA SAN CRISTÓBAL</t>
  </si>
  <si>
    <t>63-RECONSTRUCCIÓN DE LA INFRAESTRUCTURA VIAL URBANA DEL MUNICIPIO BAJOS DE HAINA, PROVINCIA SAN CRISTÓBAL</t>
  </si>
  <si>
    <t>65-AMPLIACIÓN DEL PLANTEL EDUCATIVO PARA INICIAL SABANA TORO, MUNICIPIO SAN CRISTÓBAL, PROVINCIA SAN CRISTÓBAL.</t>
  </si>
  <si>
    <t>66-AMPLIACIÓN Y REHABILITACION DE 14 PLANTELES ESCOLARES  EN LA PROVINCIA SAN CRISTOBAL</t>
  </si>
  <si>
    <t>67-AMPLIACIÓN DEL PLANTEL EDUCATIVO PARA INICIAL AURA ESTELA NÚÑEZ,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</si>
  <si>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</si>
  <si>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</si>
  <si>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</si>
  <si>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</si>
  <si>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74-AMPLIACIÓN DEL PLANTEL EDUCATIVO PARA INICIAL NAJAYO EN MEDIO, MUNICIPIO YAGUATE, PROVINCIA SAN CRISTÓBAL.</t>
  </si>
  <si>
    <t>77-AMPLIACIÓN DEL PLANTEL EDUCATIVO PARA INICIAL PROF. MARÍA DE JESÚS CABRERA GUZMÁN,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</si>
  <si>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</si>
  <si>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</si>
  <si>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</si>
  <si>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</si>
  <si>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99-CONSTRUCCIÓN DE EDIFICIO DE ESTACIONAMIENTOS PÚBLICOS EN EL  MUNICIPIO SAN CRISTÓBAL, PROVINCIA SAN CRISTÓBAL</t>
  </si>
  <si>
    <t>05-AMPLIACIÓN DEL PLANTEL EDUCATIVO PARA INICIAL SECTOR SURESTE, MUNICIPIO SAN JUAN, PROVINCIA SAN JUAN.</t>
  </si>
  <si>
    <t>10-REMODELACIÓN PUESTO MILITAR EL CERCADO ERD, MUNICIPIO EL CERCADO, PROVINCIA SAN JUAN</t>
  </si>
  <si>
    <t>16-CONSTRUCCIÓN DE 5 ESTANCIAS INFANTILES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</si>
  <si>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</si>
  <si>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</si>
  <si>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</si>
  <si>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</si>
  <si>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29-AMPLIACIÓN DEL PLANTEL EDUCATIVO PARA INICIAL ACTIVO 20 - 30,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</si>
  <si>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</si>
  <si>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</si>
  <si>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</si>
  <si>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</si>
  <si>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</si>
  <si>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18 PLANTELES ESCOLARES EN LA PROVINCIA SAN JUAN</t>
  </si>
  <si>
    <t>35-AMPLIACIÓN DEL PLANTEL EDUCATIVO PARA INICIAL DAMIÁN, MUNICIPIO EL CERCADO,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</si>
  <si>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</si>
  <si>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</si>
  <si>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</si>
  <si>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45-RECONSTRUCCIÓN DE LA INFRAESTRUCTURA VIAL URBANA DEL MUNICIPIO JUAN DE HERRERA, PROVINCIA SAN JUAN</t>
  </si>
  <si>
    <t>50-RECONSTRUCCIÓN CAMINO VECINAL LA CUENDA, MUNICIPIO SAN JUAN DE LA MAGUANA, PROVINCIA SAN JUAN</t>
  </si>
  <si>
    <t>53-AMPLIACIÓN DEL PLANTEL EDUCATIVO PARA INICIAL PROF. HÉCTOR BIENVENIDO GARCÍA LÓPEZ, MUNICIPIO SAN JUAN,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</si>
  <si>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</si>
  <si>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</si>
  <si>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</si>
  <si>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94-REPARACIÓN DE VIVIENDAS VULNERABLES EN EL MUNICIPIO DE SAN JUAN DE LA MAGUANA, PROVINCIA SAN JUAN</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</si>
  <si>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</si>
  <si>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</si>
  <si>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</si>
  <si>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12-AMPLIACIÓN DE PLANTELES EDUCATIVOS EN LA PROVINCIA DE SAN PEDRO DE MACORÍS (FASE 2)</t>
  </si>
  <si>
    <t>12-AMPLIACIÓN DEL PLANTEL EDUCATIVO PARA INICIAL SOR LEONOR GIBB, MUNICIPIO CONSUELO, PROVINCIA SAN PEDRO DE MACORÍS.</t>
  </si>
  <si>
    <t>13-AMPLIACIÓN DEL PLANTEL EDUCATIVO PARA INICIAL LA MILAGROSA, MUNICIPIO LOS LLANOS, PROVINCIA SAN PEDRO DE MACORÍS.</t>
  </si>
  <si>
    <t>14-AMPLIACIÓN DEL PLANTEL EDUCATIVO PARA INICIAL COQUITO, MUNICIPIO LOS LLANOS, PROVINCIA SAN PEDRO DE MACORÍS.</t>
  </si>
  <si>
    <t>15-AMPLIACIÓN DEL PLANTEL EDUCATIVO PARA INICIAL PROF. SILVIA SOSA, MUNICIPIO QUISQUEYA, PROVINCIA SAN PEDRO DE MACORÍS.</t>
  </si>
  <si>
    <t>16-AMPLIACIÓN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</si>
  <si>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</si>
  <si>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</si>
  <si>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19-AMPLIACIÓN DEL PLANTEL EDUCATIVO PARA INICIAL ESPERANZA, MUNICIPIO SAN PEDRO DE MACORÍS, PROVINCIA SAN PEDRO DE MACORÍS.</t>
  </si>
  <si>
    <t>20-AMPLIACIÓN DEL PLANTEL EDUCATIVO PARA INICIAL FEDERICO BERMÚDEZ, MUNICIPIO RAMÓN SANTANA, PROVINCIA SAN PEDRO DE MACORÍS.</t>
  </si>
  <si>
    <t>22-AMPLIACIÓN DEL PLANTEL EDUCATIVO PARA INICIAL BATEY MIGUELCHO, MUNICIPIO SAN PEDRO DE MACORÍS, PROVINCIA SAN PEDRO DE MACORÍS.</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</si>
  <si>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</si>
  <si>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</si>
  <si>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</si>
  <si>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</si>
  <si>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</si>
  <si>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29-AMPLIACIÓN DEL PLANTEL EDUCATIVO PARA INICIAL ESCUELA COMUNITARIA PARROQUIAL SANTA CLARA DE ASÍS,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</si>
  <si>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</si>
  <si>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</si>
  <si>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</si>
  <si>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</si>
  <si>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45-AMPLIACIÓN DEL PLANTEL EDUCATIVO PARA INICIAL MADRE CARMEN SALLES, MUNICIPIO CONSUELO, PROVINCIA SAN PEDRO DE MACORÍS.</t>
  </si>
  <si>
    <t>46-AMPLIACIÓN DEL PLANTEL EDUCATIVO PARA INICIAL ANTONIO PAREDES MENA, MUNICIPIO CONSUELO, PROVINCIA SAN PEDRO DE MACORÍS.</t>
  </si>
  <si>
    <t>47-AMPLIACIÓN DEL PLANTEL EDUCATIVO PARA INICIAL SANTA MARGARITA DE YOUVILLE, MUNICIPIO CONSUELO, PROVINCIA SAN PEDRO DE MACORÍS.</t>
  </si>
  <si>
    <t>48-AMPLIACIÓN DEL PLANTEL EDUCATIVO PARA INICIAL BATEY DON JUAN,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</si>
  <si>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</si>
  <si>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</si>
  <si>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</si>
  <si>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50-AMPLIACIÓN DEL PLANTEL EDUCATIVO PARA INICIAL BATEY CACHENA, MUNICIPIO CONSUELO, PROVINCIA SAN PEDRO DE MACORÍS.</t>
  </si>
  <si>
    <t>51-AMPLIACIÓN DEL PLANTEL EDUCATIVO PARA INICIAL SOR MARILENE COLE, MUNICIPIO CONSUELO,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</si>
  <si>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</si>
  <si>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</si>
  <si>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53-AMPLIACIÓN DEL PLANTEL EDUCATIVO PARA INICIAL MARÍA NICOLÁSA BILLINI, MUNICIPIO LOS LLANOS, PROVINCIA SAN PEDRO DE MACORÍS.</t>
  </si>
  <si>
    <t>54-AMPLIACIÓN DEL PLANTEL EDUCATIVO PARA INICIAL LA GINA, MUNICIPIO LOS LLANOS, PROVINCIA SAN PEDRO DE MACORÍS.</t>
  </si>
  <si>
    <t>54-CONSTRUCCIÓN DEL CAMINO VECINAL GAUTIER-GUAYABAL-PALOMA TRAMO II AFECTADO POR LA VAGUADA DE ABRIL 2022, MUNICIPIO SAN PEDRO DE MACORÍS, PROVINCIA SAN PEDRO DE MACORÍS</t>
  </si>
  <si>
    <t>55-AMPLIACIÓN DEL PLANTEL EDUCATIVO PARA INICIAL VIRGEN DE LA CARIDAD DEL COBRE, MUNICIPIO QUISQUEYA, PROVINCIA SAN PEDRO DE MACORÍS.</t>
  </si>
  <si>
    <t>55-CONSTRUCCIÓN DE PLANTELES EDUCATIVOS EN LA PROVINCIA DE SAN PEDRO DE MACORÍS (FASE 2)</t>
  </si>
  <si>
    <t>56-AMPLIACIÓN DEL PLANTEL EDUCATIVO PARA INICIAL EUGENIO MARÍA DE HOSTOS, MUNICIPIO QUISQUEYA, PROVINCIA SAN PEDRO DE MACORÍS.</t>
  </si>
  <si>
    <t>57-AMPLIACIÓN DEL PLANTEL EDUCATIVO PARA INICIAL FRAY ANTÓN DE MONTESINOS, MUNICIPIO QUISQUEYA, PROVINCIA SAN PEDRO DE MACORÍS.</t>
  </si>
  <si>
    <t>57-CONSTRUCCIÓN DE PLANTELES EDUCATIVOS EN LA PROVINCIA SAN PEDRO DE MACORÍS (FASE 3)</t>
  </si>
  <si>
    <t>58-AMPLIACIÓN DEL PLANTEL EDUCATIVO PARA INICIAL LOS MONTONES, MUNICIPIO QUISQUEYA, PROVINCIA SAN PEDRO DE MACORÍS.</t>
  </si>
  <si>
    <t>61-RECONSTRUCCIÓN DE LA INFRAESTRUCTURA VIAL URBANA DEL MUNICIPIO LOS LLANOS, PROVINCIA SAN PEDRO DE MACORÍS</t>
  </si>
  <si>
    <t>69-AMPLIACIÓN Y REHABILITACION DE 16 PLANTELES ESCOLARES EN LA PROVINCIA SAN PEDRO DE MACORIS.</t>
  </si>
  <si>
    <t>74-RECONSTRUCCIÓN DE LA INFRAESTRUCTURA VIAL URBANA DEL MUNICIPIO GUAYACANES, PROVINCIA SAN PEDRO DE MACORÍS.</t>
  </si>
  <si>
    <t>81-CONSTRUCCIÓN DEL CAMINO VECINAL GAUTIER - GUAYABAL - PALOMA TRAMO I, MUNICIPIO SAN PEDRO DE MACORÍS,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</si>
  <si>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</si>
  <si>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</si>
  <si>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09-RECONSTRUCCIÓN CAMINO VECINAL CRUCE DE BARRAQUITO-LOMA MAJINA, MUNICIPIO COTUI, PROVINCIA SANCHEZ RAMIREZ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</si>
  <si>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</si>
  <si>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</si>
  <si>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</si>
  <si>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33-CONSTRUCCIÓN MURO DE GAVIÓN EN MARGEN NORTE DEL RÍO CAMÚ PARA PROTECCIÓN DE TALUD EN LA CARRETERA PIMENTEL - LA BIJA, AFECTADO POR EL DISTURBIO TROPICAL NO.22, MUNICIPIO COTUÍ, PROVINCIA SÁNCHEZ RAMÍREZ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</si>
  <si>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</si>
  <si>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</si>
  <si>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</si>
  <si>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</si>
  <si>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</si>
  <si>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40-CONSTRUCCIÓN CENTRO DE CORRECCIÓN Y REHABILITACIÓN (CCR) COTUÍ, PROVINCIA SÁNCHEZ RAMÍREZ</t>
  </si>
  <si>
    <t>41-AMPLIACIÓN DEL PLANTEL EDUCATIVO PARA INICIAL JUAN FRANCISCO ADAMES (LICO), MUNICIPIO COTUÍ, PROVINCIA SANCHEZ RAMIREZ.</t>
  </si>
  <si>
    <t>42-AMPLIACIÓN DEL PLANTEL EDUCATIVO PARA INICIAL HEROÍNA DÍAZ, MUNICIPIO FANTINO,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</si>
  <si>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</si>
  <si>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</si>
  <si>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</si>
  <si>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</si>
  <si>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</si>
  <si>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</si>
  <si>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</si>
  <si>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</si>
  <si>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</si>
  <si>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</si>
  <si>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</si>
  <si>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</si>
  <si>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</si>
  <si>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</si>
  <si>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</si>
  <si>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75-CONSTRUCCIÓN DE 11 PLANTELES ESCOLARES EN LA PROVINCIA SANCHEZ RAMIREZ</t>
  </si>
  <si>
    <t>79-CONSTRUCCIÓN PUENTE MIXTO SOBRE RIO MAGUACA AFECTADO POR LA VAGUADA DE ABRIL 2022, CARRETERA COTUI PLATANAL, MUNICIPIO COTUI, PROVINCIA SANCHEZ RAMIREZ</t>
  </si>
  <si>
    <t>94-RECONSTRUCCIÓN DEL CAMINO VECINAL DON MIGUEL - BABARI AFECTADO POR LA TORMENTA FRANKLIN, MUNICIPIO COTUÍ, PROVINCIA SÁNCHEZ RAMÍREZ</t>
  </si>
  <si>
    <t>02-AMPLIACIÓN DE LA AVENIDA GREGORIO LUPERÓN DESDE LA AVENIDA ESTRELLA SADHALÁ HASTA LA AVENIDA CIRCUNVALACIÓN NORTE, MUNICIPIO SANTIAGO DE LOS CABALLEROS, PROVINCIA SANTIAGO</t>
  </si>
  <si>
    <t>04-RECONSTRUCCIÓN CAMINO VECINAL EL AGUACATE-SALAMANCA, MUNICIPIO SANTIAGO DE LOS CABALLEROS, PROVINCIA SANTIAGO</t>
  </si>
  <si>
    <t>06-RECONSTRUCCIÓN CLUB DE OFICIALES 2DA. BRIGADA DE INFANTERÍA GENERAL DE DIVISIÓN FERNANDO VALERIO ERD., MUNICIPIO SANTIAGO DE LOS CABALLEROS</t>
  </si>
  <si>
    <t>26-RECONSTRUCCIÓN DE PUENTE PEATONAL EN LA AUTOPISTA JOAQUÍN BALAGUER, ESTANCIA DEL YAQUE, MUNICIPIO VILLA GONZÁLEZ, PROVINCIA SANTIAGO</t>
  </si>
  <si>
    <t>29-CONSTRUCCIÓN DE 10 ESTANCIAS INFANTILES EN LA PROVINCIA SANTIAGO</t>
  </si>
  <si>
    <t>30-AMPLIACIÓN DEL PLANTEL EDUCATIVO PARA INICIAL DELFÍN RODRÍGUEZ TORRES, MUNICIPIO SAN JOSÉ DE LAS MATAS, PROVINCIA SANTIAGO.</t>
  </si>
  <si>
    <t>30-CONSTRUCCIÓN Y EQUIPAMIENTO DEL  CENTRO DE DIAGNÓSTICO  Y ATENCIÓN PRIMARIA EN  LA JOYA, MUNICIPIO SANTIAGO,  PROVINCIA  SANTIAGO</t>
  </si>
  <si>
    <t>31-AMPLIACIÓN DEL PLANTEL EDUCATIVO PARA INICIAL MARÍA TRINIDAD SÁNCHEZ, MUNICIPIO SAN JOSÉ DE LAS MATAS, PROVINCIA SANTIAGO.</t>
  </si>
  <si>
    <t>31-RECONSTRUCCIÓN DE LA INFRAESTRUCTURA VIAL URBANA DEL MUNICIPIO JÁNICO, PROVINCIA SANTIAGO</t>
  </si>
  <si>
    <t>31-REPARACIÓN DEL CENTRO CATÓLICO CARISMÁTICO, LAS CHARCAS, PROVINCIA SANTIAGO</t>
  </si>
  <si>
    <t>32-AMPLIACIÓN DEL PLANTEL EDUCATIVO PARA INICIAL GENEROSA FERREIRA - SABANA IGLESIA , MUNICIPIO SANTIAGO,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</si>
  <si>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</si>
  <si>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</si>
  <si>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34-AMPLIACIÓN DEL PLANTEL EDUCATIVO PARA INICIAL JOSÉ RAMÓN PIÑEYRO- MONTE ZANJA, MUNICIPIO SANTIAGO, PROVINCIA SANTIAGO.</t>
  </si>
  <si>
    <t>35-CONSTRUCCIÓN  DE 8 ESTANCIAS INFANTILES EN LA PROVINCIA SANTIAGO (FASE 2)</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</si>
  <si>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</si>
  <si>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</si>
  <si>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</si>
  <si>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38-CONSTRUCCIÓN DE 46 PLANTELES ESCOLARES EN LA PROVINCIA SANTIAGO</t>
  </si>
  <si>
    <t>40-AMPLIACIÓN DEL PLANTEL EDUCATIVO PARA INICIAL GENARO PÉREZ, MUNICIPIO SANTIAGO,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</si>
  <si>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</si>
  <si>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</si>
  <si>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</si>
  <si>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</si>
  <si>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</si>
  <si>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</si>
  <si>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</si>
  <si>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</si>
  <si>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</si>
  <si>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</si>
  <si>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</si>
  <si>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</si>
  <si>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</si>
  <si>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</si>
  <si>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</si>
  <si>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</si>
  <si>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</si>
  <si>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</si>
  <si>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</si>
  <si>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</si>
  <si>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</si>
  <si>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</si>
  <si>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</si>
  <si>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</si>
  <si>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</si>
  <si>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</si>
  <si>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</si>
  <si>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</si>
  <si>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</si>
  <si>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</si>
  <si>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</si>
  <si>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</si>
  <si>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Y REHABILITACION DE 12 PLANTELES ESCOLARES EN LA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</si>
  <si>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</si>
  <si>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</si>
  <si>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</si>
  <si>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</si>
  <si>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</si>
  <si>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</si>
  <si>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</si>
  <si>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</si>
  <si>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</si>
  <si>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</si>
  <si>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</si>
  <si>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</si>
  <si>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</si>
  <si>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</si>
  <si>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</si>
  <si>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</si>
  <si>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83-RECONSTRUCCIÓN DE OBRAS COMPLEMENTARIAS CARRETERA TURÍSTICA GREGORIO LUPERÓN, PROVINCIAS SANTIAGO- PUERTO PLATA</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</si>
  <si>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</si>
  <si>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</si>
  <si>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</si>
  <si>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86-AMPLIACIÓN DEL PLANTEL EDUCATIVO PARA INICIAL BLANCA MASCARO, MUNICIPIO LICEY AL MEDIO, PROVINCIA SANTIAGO.</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</si>
  <si>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</si>
  <si>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</si>
  <si>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</si>
  <si>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</si>
  <si>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</si>
  <si>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</si>
  <si>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</si>
  <si>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93-CONSTRUCCIÓN DE MURO DE HORMIGÓN ARMADO EN TRAMO DEL PASO A DESNIVEL DE LA AVENIDA LAS CARRERAS ESQUINA 30 DE MARZO, SANTIAGO DE LOS CABALLEROS, PROVINCIA SANTIAGO</t>
  </si>
  <si>
    <t>04-RECONSTRUCCIÓN  DE MUROS DE GAVION EN LA CARRETERA MAGUANA - LA LEONOR, PROVINCIA SANTIAGO RODRÍGUEZ</t>
  </si>
  <si>
    <t>22-RECONSTRUCCIÓN MURO DE GAVIÓN AFECTADO POR LA VAGUADA DE ABRIL 2022, EN TRAMO CARRETERO SABANETA - VILLA LOS ALMÁCIGOS, MUNICIPIO LOS ALMÁCIGOS, PROVINCIA SANTIAGO RODRÍGUEZ</t>
  </si>
  <si>
    <t>25-CONSTRUCCIÓN DE 1 ESTANCIA INFANTIL EN LA PROVINCIA DE SANTIAGO RODRIGUEZ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</si>
  <si>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</si>
  <si>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</si>
  <si>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</si>
  <si>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</si>
  <si>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</si>
  <si>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</si>
  <si>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</si>
  <si>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</si>
  <si>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</si>
  <si>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</si>
  <si>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58-CONSTRUCCIÓN DE PLANTELES EDUCATIVOS EN LA PROVINCIA DE SANTIAGO RODRÍGUEZ (FASE 2)</t>
  </si>
  <si>
    <t>59-CONSTRUCCIÓN DE PLANTELES EDUCATIVOS EN LA PROVINCIA SANTIAGO RODRÍGUEZ (FASE 3)</t>
  </si>
  <si>
    <t>14-AMPLIACIÓN DEL PLANTEL EDUCATIVO PARA INICIAL MARÍA AUXILIADORA, MUNICIPIO MAO, PROVINCIA VALVERDE.</t>
  </si>
  <si>
    <t>14-CONSTRUCCIÓN INSTALACIONES PARA EL CUERPO ESPECIALIZADO DE MITIGACION A EMERGENCIAS Y DESASTRES, CEMED - CENTRO DE MITIGACION NOROESTE,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</si>
  <si>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</si>
  <si>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</si>
  <si>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</si>
  <si>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</si>
  <si>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</si>
  <si>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</si>
  <si>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</si>
  <si>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</si>
  <si>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</si>
  <si>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</si>
  <si>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</si>
  <si>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</si>
  <si>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</si>
  <si>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</si>
  <si>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40-AMPLIACIÓN DEL PLANTEL EDUCATIVO PARA INICIAL PROF. GUILLERMO RAFAEL PERALTA SANDY, MUNICIPIO LAGUNA SALADA,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</si>
  <si>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</si>
  <si>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</si>
  <si>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</si>
  <si>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60-CONSTRUCCIÓN DE PLANTELES EDUCATIVOS EN LA PROVINCIA DE VALVERDE (FASE 2)</t>
  </si>
  <si>
    <t>62-CONSTRUCCIÓN DE PLANTELES EDUCATIVOS EN LA PROVINCIA VALVERDE (FASE 3)</t>
  </si>
  <si>
    <t>73-AMPLIACIÓN Y REHABILITACION DE 5 PLANTELES ESCOLARES EN LA PROVINCIA VALVERDE</t>
  </si>
  <si>
    <t>86-REPARACIÓN DE HOSPITALES EN LA PROVINCIA VALVERDE</t>
  </si>
  <si>
    <t>15-CONSTRUCCIÓN PUENTE BADEN TUBULAR AFECTADO POR LA VAGUADA DE ABRIL 2022 EN ARROYO TORO, MUNICIPIO BONAO, PROVINCIA MONSEÑOR NOUEL</t>
  </si>
  <si>
    <t>16-CONSTRUCCIÓN DE PLANTELES EDUCATIVOS EN LA PROVINCIA MONSEÑOR NOUEL (FASE 3)</t>
  </si>
  <si>
    <t>25-CONSTRUCCIÓN DE 11 PLANTELES ESCOLARES EN LA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</si>
  <si>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</si>
  <si>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</si>
  <si>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</si>
  <si>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38-CONSTRUCCIÓN CENTRO DE CORRECCIÓN Y REHABILITACIÓN (CCR) BONAO,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</si>
  <si>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</si>
  <si>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</si>
  <si>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</si>
  <si>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</si>
  <si>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</si>
  <si>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</si>
  <si>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54-AMPLIACIÓN DEL PLANTEL EDUCATIVO PARA INICIAL REVERENDO ERNESTO ROQUE FRÍAS, MUNICIPIO MAIMÓN, PROVINCIA MONSEÑOR NOUEL.</t>
  </si>
  <si>
    <t>55-AMPLIACIÓN DEL PLANTEL EDUCATIVO PARA INICIAL EUGENIO MARÍA DE HOSTOS, MUNICIPIO MAIMÓN, PROVINCIA MONSEÑOR NOUEL.</t>
  </si>
  <si>
    <t>56-AMPLIACIÓN DEL PLANTEL EDUCATIVO PARA INICIAL JUAN PABLO DUARTE, MUNICIPIO PIEDRA BLANCA,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</si>
  <si>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</si>
  <si>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</si>
  <si>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58-AMPLIACIÓN Y REHABILITACION DE 6 PLANTELES ESCOLARES EN LA  PROVINCIA MONSEÑOR NOUEL</t>
  </si>
  <si>
    <t>60-CONSTRUCCIÓN  DE 1 ESTANCIAS INFANTILES EN LA PROVINCIA DE MONSEÑOR NOUEL (FASE 2)</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</si>
  <si>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</si>
  <si>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</si>
  <si>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</si>
  <si>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</si>
  <si>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</si>
  <si>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</si>
  <si>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94-CONSTRUCCIÓN DE PUENTE SOBRE EL RIO LA LEONORA, CALLE MIGUEL ANGEL GARRIDO, MUNICIPIO MAIMON, PROVINCIA MONSEÑOR NOUEL</t>
  </si>
  <si>
    <t>99-CONSTRUCCIÓN PUENTE BADEN TUBULAR AFECTADO POR LA VAGUADA DE ABRIL 2022 EN ARROYO TORO, MUNICIPIO BONAO, PROVINCIA MONSEÑOR NOUEL</t>
  </si>
  <si>
    <t>01-AMPLIACIÓN DEL PLANTEL EDUCATIVO PARA INICIAL GUAZUMITA, MUNICIPIO YAMASÁ, PROVINCIA MONTE PLATA.</t>
  </si>
  <si>
    <t>02-AMPLIACIÓN DEL PLANTEL EDUCATIVO PARA INICIAL ANA VIRGINIA REYNOSO, MUNICIPIO SABANA GRANDE DE BOYÁ,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</si>
  <si>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</si>
  <si>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</si>
  <si>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04-AMPLIACIÓN DEL PLANTEL EDUCATIVO PARA INICIAL RAMÓN MARTÍNEZ,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</si>
  <si>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</si>
  <si>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</si>
  <si>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07-AMPLIACIÓN DEL PLANTEL EDUCATIVO PARA INICIAL AMÉRICO LUGO, MUNICIPIO SABANA GRANDE DE BOYÁ,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</si>
  <si>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</si>
  <si>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</si>
  <si>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</si>
  <si>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09-RECONSTRUCCIÓN CARRETERA BAYAGUANA - EL PUERTO,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</si>
  <si>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</si>
  <si>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</si>
  <si>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18-CONSTRUCCIÓN DE PLANTELES EDUCATIVOS EN LA PROVINCIA MONTE PLATA (FASE 3)</t>
  </si>
  <si>
    <t>26-CONSTRUCCIÓN DE LOS ENLACES Y EL PUENTE SOBRE EL RÍO LA LEONORA EN LA CARRETERA LOS BOTADOS, MUNICIPIO DE YAMASÁ, PROVINCIA MONTE PLATA</t>
  </si>
  <si>
    <t>27-CONSTRUCCIÓN DE 7 PLANTELES ESCOLARES EN LA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</si>
  <si>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</si>
  <si>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</si>
  <si>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41-RECONSTRUCCIÓN DEL PUENTE SOBRE EL RIO EL COROZO AFECTADO POR LA VAGUADA DE ABRIL 2022, EN LA CARRETERA HACIENDA ESTRELLA, MUNICIPIO MONTE PLATA, PROVINCIA MONTE PLATA</t>
  </si>
  <si>
    <t>48-CONSTRUCCIÓN DE PLANTELES EDUCATIVOS EN LA PROVINCIA DE MONTE PLATA (FASE 2)</t>
  </si>
  <si>
    <t>48-CONSTRUCCIÓN DEL CAMINO VECINAL LA CEIBA-CHIRINO, MUNICIPIO MONTE PLATA, PROVINCIA MONTE PLATA</t>
  </si>
  <si>
    <t>49-RECONSTRUCCIÓN DEL CAMINO VECINAL SABANA GRANDE DE BOYÁ-AUTOPISTA JUAN PABLO II (AVENIDA DUARTE), PROVINCIA MONTE PLATA.</t>
  </si>
  <si>
    <t>51-AMPLIACIÓN DE PLANTELES EDUCATIVOS EN LA PROVINCIA DE MONTE PLATA (FASE 3)</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</si>
  <si>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</si>
  <si>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</si>
  <si>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</si>
  <si>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</si>
  <si>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</si>
  <si>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</si>
  <si>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DEL PLANTEL EDUCATIVO PARA INICIAL SAN ANTONIO,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</si>
  <si>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</si>
  <si>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</si>
  <si>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</si>
  <si>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63-AMPLIACIÓN DEL PLANTEL EDUCATIVO PARA INICIAL FERNANDO ARTURO DE MERIÑO,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</si>
  <si>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</si>
  <si>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</si>
  <si>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65-AMPLIACIÓN DEL PLANTEL EDUCATIVO PARA INICIAL FRANCISCO MORENO MUÑOZ, MUNICIPIO YAMASÁ, PROVINCIA MONTE PLATA.</t>
  </si>
  <si>
    <t>65-RECONSTRUCCIÓN CAMINO VECINAL CAÑUELO - DAJAO - ANTON SÁNCHEZ, AFECTADO POR EL HURACAN FIONA, MUNICIPIO BAYAGUANA, PROVINCIA MONTE PLATA.</t>
  </si>
  <si>
    <t>66-AMPLIACIÓN DEL PLANTEL EDUCATIVO PARA INICIAL LOS ÁNGELITOS, MUNICIPIO YAMASÁ, PROVINCIA MONTE PLATA.</t>
  </si>
  <si>
    <t>66-RECONSTRUCCIÓN DEL CAMINO VECINAL CALLEJÓN DE DAJAO, AFECTADO POR EL HURACAN FIONA, MUNICIPIO BAYAGUANA, PROVINCIA MONTE PLATA</t>
  </si>
  <si>
    <t>67-AMPLIACIÓN DEL PLANTEL EDUCATIVO PARA INICIAL SABANA GRANDE, MUNICIPIO YAMASÁ, PROVINCIA MONTE PLATA.</t>
  </si>
  <si>
    <t>67-RECONSTRUCCIÓN CAMINO VECINAL LA DOLE-BATEY LOS LANOS, AFECTADO POR EL HURACAN FIONA, MUNICIPIO MONTE PLATA, PROVINCIA MONTE PLATA</t>
  </si>
  <si>
    <t>68-RECONSTRUCCIÓN DEL PUENTE SOBRE EL RÍO SAVITA AFECTADO POR LA VAGUADA DE ABRIL 2022, UBICADO EN LA CARRETERA HACIENDA ESTRELLA - MONTE PLATA, MUNICIPIO MONTE PLATA PROVINCIA MONTE PLATA</t>
  </si>
  <si>
    <t>69-RECONSTRUCCIÓN CAMINO VECINAL LOS SALADOS AFECTADO POR EL HURACAN FIONA, DISTRITO MUNICIPAL DON JUAN, MUNICIPIO MONTE PLATA, PROVINCIA MONTE PLATA</t>
  </si>
  <si>
    <t>72-AMPLIACIÓN DEL PLANTEL EDUCATIVO PARA INICIAL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</si>
  <si>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</si>
  <si>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</si>
  <si>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</si>
  <si>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</si>
  <si>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75-AMPLIACIÓN DEL PLANTEL EDUCATIVO PARA INICIAL GREGORIO LUPERÓN - PILANCÓN, MUNICIPIO MONTE PLATA, PROVINCIA MONTE PLATA.</t>
  </si>
  <si>
    <t>75-CONSTRUCCIÓN NUEVO PUENTE DE ALCANTARILLA DE CAJON POR DAÑOS VAGUADA ABRIL 2022, CARRETERA HACIENDA ESTRELLA, MUNICIPIO MONTE PLATA, PROVINCIA MONTE PLATA</t>
  </si>
  <si>
    <t>76-AMPLIACIÓN DEL PLANTEL EDUCATIVO PARA INICIAL MATA LIMÓN , MUNICIPIO MONTE PLATA, PROVINCIA MONTE PLATA.</t>
  </si>
  <si>
    <t>77-AMPLIACIÓN DEL PLANTEL EDUCATIVO PARA INICIAL EL LAUREL, MUNICIPIO MONTE PLATA, PROVINCIA MONTE PLATA.</t>
  </si>
  <si>
    <t>78-AMPLIACIÓN DEL PLANTEL EDUCATIVO PARA INICIAL RIO BOYA, MUNICIPIO MONTE PLATA, PROVINCIA MONTE PLATA.</t>
  </si>
  <si>
    <t>79-AMPLIACIÓN DEL PLANTEL EDUCATIVO PARA INICIAL FRÍAS, MUNICIPIO MONTE PLATA, PROVINCIA MONTE PLATA.</t>
  </si>
  <si>
    <t>80-AMPLIACIÓN DEL PLANTEL EDUCATIVO PARA INICIAL CRUCE DE PAYABO, MUNICIPIO MONTE PLATA, PROVINCIA MONTE PLATA.</t>
  </si>
  <si>
    <t>81-AMPLIACIÓN DEL PLANTEL EDUCATIVO PARA INICIAL LA JAGUA,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</si>
  <si>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</si>
  <si>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</si>
  <si>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</si>
  <si>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83-AMPLIACIÓN DEL PLANTEL EDUCATIVO PARA INICIAL MANUEL EMILIO DE LOS SANTOS, MUNICIPIO BAYAGUANA,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</si>
  <si>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</si>
  <si>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</si>
  <si>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86-AMPLIACIÓN DEL PLANTEL EDUCATIVO PARA INICIAL PROF. JUAN EMILIO BOSCH GAVIÑO, MUNICIPIO YAMASA, PROVINCIA MONTE PLATA</t>
  </si>
  <si>
    <t>88-AMPLIACIÓN DEL PLANTEL EDUCATIVO PARA INICIAL ANACAONA, MUNICIPIO SABANA GRANDE DE BOYÁ, PROVINCIA MONTE PLATA.</t>
  </si>
  <si>
    <t>89-AMPLIACIÓN DEL PLANTEL EDUCATIVO PARA INICIAL PASTORA CASTILLO, MUNICIPIO SABANA GRANDE DE BOYÁ, PROVINCIA MONTE PLATA.</t>
  </si>
  <si>
    <t>90-AMPLIACIÓN DEL PLANTEL EDUCATIVO PARA INICIAL MINERVA MIRABAL, MUNICIPIO SABANA GRANDE DE BOYÁ, PROVINCIA MONTE PLATA.</t>
  </si>
  <si>
    <t>91-AMPLIACIÓN DEL PLANTEL EDUCATIVO PARA INICIAL ANDRÉS BELLO, MUNICIPIO SABANA GRANDE DE BOYÁ, PROVINCIA MONTE PLATA.</t>
  </si>
  <si>
    <t>92-AMPLIACIÓN DEL PLANTEL EDUCATIVO PARA INICIAL MARTÍN FERRER DE LOS SANTOS, MUNICIPIO PERALVILLO, PROVINCIA MONTE PLATA.</t>
  </si>
  <si>
    <t>92-RECONSTRUCCIÓN DEL PUENTE SOBRE ARROYO DON JUAN, CARRETERA HACIENDA ESTRELLA - MONTE PLATA, AFECTADO POR EL HURACAN FIONA, MUNICIPIO MONTE PLATA, PROVINCIA MONTE PLATA</t>
  </si>
  <si>
    <t>93-AMPLIACIÓN DEL PLANTEL EDUCATIVO PARA INICIAL JESÚS MARÍA MANZUETA, MUNICIPIO PERALVILLO, PROVINCIA MONTE PLATA.</t>
  </si>
  <si>
    <t>93-RECONSTRUCCIÓN DEL PUENTE SOBRE ARROYO NARANJO, CARRETERA HACIENDA ESTRELLA-MONTE PLATA, MUNICIPIO MONTE PLATA, PROVINCIA MONTE PLATA</t>
  </si>
  <si>
    <t>94-AMPLIACIÓN DEL PLANTEL EDUCATIVO PARA INICIAL MANUELA MOREL HERNÁNDEZ, MUNICIPIO PERALVILLO, PROVINCIA MONTE PLATA.</t>
  </si>
  <si>
    <t>94-RECONSTRUCCIÓN DE TRAMO VIAL EN  LOS COQUITOS, MUNICIPIO MONTE PLATA, PROVINCIA MONTE PLATA</t>
  </si>
  <si>
    <t>95-AMPLIACIÓN DEL PLANTEL EDUCATIVO PARA INICIAL MELANIA MANZUETA, MUNICIPIO PERALVILLO, PROVINCIA MONTE PLATA.</t>
  </si>
  <si>
    <t>96-AMPLIACIÓN DEL PLANTEL EDUCATIVO PARA INICIAL JOSÉ VÁSQUEZ JIMÉNEZ, MUNICIPIO PERALVILLO, PROVINCIA MONTE PLATA.</t>
  </si>
  <si>
    <t>99-RECONSTRUCCIÓN DE LA INFRAESTRUCTURA VIAL URBANA DEL SECTOR PUEBLO NUEVO, DISTRITO MUNICIPAL CHIRINO, MUNICIPIO MONTE PLATA, PROVINCIA MONTE PLATA</t>
  </si>
  <si>
    <t>01-RECONSTRUCCIÓN INFRAESTRUCTURAS DE PUENTES PARA MEJORAR LA RESILIENCIA CLIMÁTICA EN REPÚBLICA DOMINICANA.</t>
  </si>
  <si>
    <t>02-RECONSTRUCCIÓN INFRAESTRUCTURAS DE PUENTES PARA MEJORAR LA RESILIENCIA CLIMÁTICA EN REPÚBLICA DOMINICANA.</t>
  </si>
  <si>
    <t>04-RECONSTRUCCIÓN INFRAESTRUCTURAS DE PUENTES PARA MEJORAR LA RESILIENCIA CLIMÁTICA EN REPÚBLICA DOMINICANA.</t>
  </si>
  <si>
    <t>05-RECONSTRUCCIÓN INFRAESTRUCTURAS DE PUENTES PARA MEJORAR LA RESILIENCIA CLIMÁTICA EN REPÚBLICA DOMINICANA.</t>
  </si>
  <si>
    <t>06-RECONSTRUCCIÓN INFRAESTRUCTURAS DE PUENTES PARA MEJORAR LA RESILIENCIA CLIMÁTICA EN REPÚBLICA DOMINICANA.</t>
  </si>
  <si>
    <t>10-RECONSTRUCCIÓN INFRAESTRUCTURAS DE PUENTES PARA MEJORAR LA RESILIENCIA CLIMÁTICA EN REPÚBLICA DOMINICANA.</t>
  </si>
  <si>
    <t>12-RECONSTRUCCIÓN INFRAESTRUCTURAS DE PUENTES PARA MEJORAR LA RESILIENCIA CLIMÁTICA EN REPÚBLICA DOMINICANA.</t>
  </si>
  <si>
    <t>13-RECONSTRUCCIÓN INFRAESTRUCTURAS DE PUENTES PARA MEJORAR LA RESILIENCIA CLIMÁTICA EN REPÚBLICA DOMINICANA.</t>
  </si>
  <si>
    <t>15-RECONSTRUCCIÓN INFRAESTRUCTURAS DE PUENTES PARA MEJORAR LA RESILIENCIA CLIMÁTICA EN REPÚBLICA DOMINICANA.</t>
  </si>
  <si>
    <t>16-RECONSTRUCCIÓN INFRAESTRUCTURAS DE PUENTES PARA MEJORAR LA RESILIENCIA CLIMÁTICA EN REPÚBLICA DOMINICANA.</t>
  </si>
  <si>
    <t>17-RECONSTRUCCIÓN INFRAESTRUCTURAS DE PUENTES PARA MEJORAR LA RESILIENCIA CLIMÁTICA EN REPÚBLICA DOMINICANA.</t>
  </si>
  <si>
    <t>18-RECONSTRUCCIÓN INFRAESTRUCTURAS DE PUENTES PARA MEJORAR LA RESILIENCIA CLIMÁTICA EN REPÚBLICA DOMINICANA.</t>
  </si>
  <si>
    <t>19-RECONSTRUCCIÓN INFRAESTRUCTURAS DE PUENTES PARA MEJORAR LA RESILIENCIA CLIMÁTICA EN REPÚBLICA DOMINICANA.</t>
  </si>
  <si>
    <t>20-RECONSTRUCCIÓN INFRAESTRUCTURAS DE PUENTES PARA MEJORAR LA RESILIENCIA CLIMÁTICA EN REPÚBLICA DOMINICANA.</t>
  </si>
  <si>
    <t>21-RECONSTRUCCIÓN INFRAESTRUCTURAS DE PUENTES PARA MEJORAR LA RESILIENCIA CLIMÁTICA EN REPÚBLICA DOMINICANA.</t>
  </si>
  <si>
    <t>22-RECONSTRUCCIÓN INFRAESTRUCTURAS DE PUENTES PARA MEJORAR LA RESILIENCIA CLIMÁTICA EN REPÚBLICA DOMINICANA.</t>
  </si>
  <si>
    <t>23-RECONSTRUCCIÓN INFRAESTRUCTURAS DE PUENTES PARA MEJORAR LA RESILIENCIA CLIMÁTICA EN REPÚBLICA DOMINICANA.</t>
  </si>
  <si>
    <t>24-RECONSTRUCCIÓN INFRAESTRUCTURAS DE PUENTES PARA MEJORAR LA RESILIENCIA CLIMÁTICA EN REPÚBLICA DOMINICANA.</t>
  </si>
  <si>
    <t>25-RECONSTRUCCIÓN INFRAESTRUCTURAS DE PUENTES PARA MEJORAR LA RESILIENCIA CLIMÁTICA EN REPÚBLICA DOMINICANA.</t>
  </si>
  <si>
    <t>27-RECONSTRUCCIÓN INFRAESTRUCTURAS DE PUENTES PARA MEJORAR LA RESILIENCIA CLIMÁTICA EN REPÚBLICA DOMINICANA.</t>
  </si>
  <si>
    <t>28-RECONSTRUCCIÓN INFRAESTRUCTURAS DE PUENTES PARA MEJORAR LA RESILIENCIA CLIMÁTICA EN REPÚBLICA DOMINICANA.</t>
  </si>
  <si>
    <t>29-RECONSTRUCCIÓN INFRAESTRUCTURAS DE PUENTES PARA MEJORAR LA RESILIENCIA CLIMÁTICA EN REPÚBLICA DOMINICANA.</t>
  </si>
  <si>
    <t>30-RECONSTRUCCIÓN INFRAESTRUCTURAS DE PUENTES PARA MEJORAR LA RESILIENCIA CLIMÁTICA EN REPÚBLICA DOMINICANA.</t>
  </si>
  <si>
    <t>31-RECONSTRUCCIÓN INFRAESTRUCTURAS DE PUENTES PARA MEJORAR LA RESILIENCIA CLIMÁTICA EN REPÚBLICA DOMINICANA.</t>
  </si>
  <si>
    <t>32-RECONSTRUCCIÓN INFRAESTRUCTURAS DE PUENTES PARA MEJORAR LA RESILIENCIA CLIMÁTICA EN REPÚBLICA DOMINICANA.</t>
  </si>
  <si>
    <t>33-RECONSTRUCCIÓN INFRAESTRUCTURAS DE PUENTES PARA MEJORAR LA RESILIENCIA CLIMÁTICA EN REPÚBLICA DOMINICANA.</t>
  </si>
  <si>
    <t>34-RECONSTRUCCIÓN INFRAESTRUCTURAS DE PUENTES PARA MEJORAR LA RESILIENCIA CLIMÁTICA EN REPÚBLICA DOMINICANA.</t>
  </si>
  <si>
    <t>35-RECONSTRUCCIÓN INFRAESTRUCTURAS DE PUENTES PARA MEJORAR LA RESILIENCIA CLIMÁTICA EN REPÚBLICA DOMINICANA.</t>
  </si>
  <si>
    <t>36-RECONSTRUCCIÓN INFRAESTRUCTURAS DE PUENTES PARA MEJORAR LA RESILIENCIA CLIMÁTICA EN REPÚBLICA DOMINICANA.</t>
  </si>
  <si>
    <t>38-RECONSTRUCCIÓN INFRAESTRUCTURAS DE PUENTES PARA MEJORAR LA RESILIENCIA CLIMÁTICA EN REPÚBLICA DOMINICANA.</t>
  </si>
  <si>
    <t>39-RECONSTRUCCIÓN INFRAESTRUCTURAS DE PUENTES PARA MEJORAR LA RESILIENCIA CLIMÁTICA EN REPÚBLICA DOMINICANA.</t>
  </si>
  <si>
    <t>40-RECONSTRUCCIÓN INFRAESTRUCTURAS DE PUENTES PARA MEJORAR LA RESILIENCIA CLIMÁTICA EN REPÚBLICA DOMINICANA.</t>
  </si>
  <si>
    <t>41-RECONSTRUCCIÓN INFRAESTRUCTURAS DE PUENTES PARA MEJORAR LA RESILIENCIA CLIMÁTICA EN REPÚBLICA DOMINICANA.</t>
  </si>
  <si>
    <t>42-RECONSTRUCCIÓN INFRAESTRUCTURAS DE PUENTES PARA MEJORAR LA RESILIENCIA CLIMÁTICA EN REPÚBLICA DOMINICANA.</t>
  </si>
  <si>
    <t>43-RECONSTRUCCIÓN INFRAESTRUCTURAS DE PUENTES PARA MEJORAR LA RESILIENCIA CLIMÁTICA EN REPÚBLICA DOMINICANA.</t>
  </si>
  <si>
    <t>45-RECONSTRUCCIÓN INFRAESTRUCTURAS DE PUENTES PARA MEJORAR LA RESILIENCIA CLIMÁTICA EN REPÚBLICA DOMINICANA.</t>
  </si>
  <si>
    <t>46-RECONSTRUCCIÓN INFRAESTRUCTURAS DE PUENTES PARA MEJORAR LA RESILIENCIA CLIMÁTICA EN REPÚBLICA DOMINICANA.</t>
  </si>
  <si>
    <t>10-AMPLIACIÓN DEL PLANTEL EDUCATIVO PARA INICIAL CARLOS MELQUIADES PEGUERO SÁNCHEZ, MUNICIPIO HATO MAYOR, PROVINCIA HATO MAYOR.</t>
  </si>
  <si>
    <t>10-CONSTRUCCIÓN DE PLANTELES EDUCATIVOS EN LA PROVINCIA HATO MAYOR (FASE 3)</t>
  </si>
  <si>
    <t>11-AMPLIACIÓN DEL PLANTEL EDUCATIVO PARA INICIAL SAN CARLOS,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</si>
  <si>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</si>
  <si>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</si>
  <si>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19-CONSTRUCCIÓN DE 5 PLANTELES ESCOLARES EN LA PROVINCIA HATO MAYOR</t>
  </si>
  <si>
    <t>30-AMPLIACIÓN DEL PLANTEL EDUCATIVO PARA INICIAL PROF. HILDA REYES PUELLO, MUNICIPIO HATO MAYOR, PROVINCIA HATO MAYOR.</t>
  </si>
  <si>
    <t>31-AMPLIACIÓN DEL PLANTEL EDUCATIVO PARA INICIAL MATÍAS RAMÓN MELLA, MUNICIPIO HATO MAYOR, PROVINCIA HATO MAYOR.</t>
  </si>
  <si>
    <t>32-AMPLIACIÓN DEL PLANTEL EDUCATIVO PARA INICIAL LOS HATILLOS, MUNICIPIO HATO MAYOR, PROVINCIA HATO MAYOR.</t>
  </si>
  <si>
    <t>33-AMPLIACIÓN DEL PLANTEL EDUCATIVO PARA INICIAL FRANCISCO DEL ROSARIO SÁNCHEZ, MUNICIPIO HATO MAYOR, PROVINCIA HATO MAYOR.</t>
  </si>
  <si>
    <t>34-AMPLIACIÓN DEL PLANTEL EDUCATIVO PARA INICIAL JUAN PABLO DUARTE, MUNICIPIO HATO MAYOR, PROVINCIA HATO MAYOR.</t>
  </si>
  <si>
    <t>35-AMPLIACIÓN DEL PLANTEL EDUCATIVO PARA INICIAL MANCHADO, MUNICIPIO HATO MAYOR, PROVINCIA HATO MAYOR.</t>
  </si>
  <si>
    <t>36-AMPLIACIÓN DEL PLANTEL EDUCATIVO PARA INICIAL EL GUAYABAL, MUNICIPIO HATO MAYOR, PROVINCIA HATO MAYOR.</t>
  </si>
  <si>
    <t>37-AMPLIACIÓN DEL PLANTEL EDUCATIVO PARA INICIAL PILAR RONDÓN, MUNICIPIO HATO MAYOR, PROVINCIA HATO MAYOR.</t>
  </si>
  <si>
    <t>38-AMPLIACIÓN DEL PLANTEL EDUCATIVO PARA INICIAL MORQUECHO, MUNICIPIO HATO MAYOR, PROVINCIA HATO MAYOR.</t>
  </si>
  <si>
    <t>39-AMPLIACIÓN DEL PLANTEL EDUCATIVO PARA INICIAL MONTE COCA, MUNICIPIO HATO MAYOR, PROVINCIA HATO MAYOR.</t>
  </si>
  <si>
    <t>39-CONSTRUCCIÓN CENTRO DE CORRECCIÓN Y REHABILITACIÓN (CCR) HATO MAYOR, PROVINCIA HATO MAYOR</t>
  </si>
  <si>
    <t>39-CONSTRUCCIÓN DE PLANTELES EDUCATIVOS EN LA PROVINCIA DE HATO MAYOR (FASE 2)</t>
  </si>
  <si>
    <t>40-AMPLIACIÓN DEL PLANTEL EDUCATIVO PARA INICIAL SANTA MARÍA DEL BATEY, MUNICIPIO HATO MAYOR, PROVINCIA HATO MAYOR.</t>
  </si>
  <si>
    <t>41-AMPLIACIÓN DEL PLANTEL EDUCATIVO PARA INICIAL LAS PAJAS, MUNICIPIO HATO MAYOR, PROVINCIA HATO MAYOR.</t>
  </si>
  <si>
    <t>42-AMPLIACIÓN DEL PLANTEL EDUCATIVO PARA INICIAL SUDADERO, MUNICIPIO HATO MAYOR, PROVINCIA HATO MAYOR.</t>
  </si>
  <si>
    <t>42-AMPLIACIÓN Y REHABILITACION DE 8 PLANTELES ESCOLARES EN LA PROVINCIAHATO MAYOR</t>
  </si>
  <si>
    <t>43-AMPLIACIÓN DEL PLANTEL EDUCATIVO PARA INICIAL LAS CAÑITAS, MUNICIPIO SABANA DE LA MAR, PROVINCIA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</si>
  <si>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</si>
  <si>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</si>
  <si>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</si>
  <si>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</si>
  <si>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02-CONSTRUCCIÓN MUROS DE GAVIONES EN MARGEN NORTE DEL RIO NIZAO, AFECTADO POR EL DISTURBIO TROPICAL NO.22, COMUNIDAD LA ESTRECHURA, MUNICIPIO SAN JOSÉ DE OCOA,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</si>
  <si>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</si>
  <si>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</si>
  <si>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</si>
  <si>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</si>
  <si>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</si>
  <si>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</si>
  <si>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</si>
  <si>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35-AMPLIACIÓN DEL PLANTEL EDUCATIVO PARA INICIAL MONTE NEGRO, MUNICIPIO RANCHO ARRIBA, PROVINCIA SAN JOSÉ DE OCOA.</t>
  </si>
  <si>
    <t>36-CONSTRUCCIÓN PUENTE DE HORMIGON POSTENSADO SOBRE ARROYO LA VACA EN LA CALLE MANOLO TAVÁREZ JUSTO, AFECTADO POR EL DISTURBIO TROPICAL NO.22, MUNICIPIO SABANA LARGA, PROVINCIA SAN JOSÉ DE OCOA</t>
  </si>
  <si>
    <t>45-CONSTRUCCIÓN DE MURO DE GAVIONES EN ARROYO LA VACA AFECTADO POR LA VAGUADA DE ABRIL 2022, MUNICIPIO SABANA LARGA, PROVINCIA SAN JOSÉ DE OCOA</t>
  </si>
  <si>
    <t>53-CONSTRUCCIÓN DE PLANTELES EDUCATIVOS EN LA PROVINCIA DE SAN JOSÉ DE OCOA (FASE 2)</t>
  </si>
  <si>
    <t>58-RECONSTRUCCIÓN DE LA INFRAESTRUCTURA VIAL URBANA DEL MUNICIPIO RANCHO ARRIBA, PROVINCIA SAN JOSE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</si>
  <si>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</si>
  <si>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</si>
  <si>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</si>
  <si>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</si>
  <si>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01-AMPLIACIÓN DEL PLANTEL EDUCATIVO PARA INICIAL PROF. VINICIO VALENZUELA PÉREZ, MUNICIPIO LOS ALCARRIZOS,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</si>
  <si>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</si>
  <si>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</si>
  <si>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01-RECONSTRUCCIÓN ESTADIO DE SOFTBALL LOS MAMEYES  MUNICIPIO  SANTO DOMINGO ESTE, PROVINCIA SANTO DOMINGO</t>
  </si>
  <si>
    <t>02-AMPLIACIÓN DEL PLANTEL EDUCATIVO PARA INICIAL JUANA SALTITOPA, MUNICIPIO LOS ALCARRIZOS, PROVINCIA SANTO DOMINGO.</t>
  </si>
  <si>
    <t>03-AMPLIACIÓN DEL PLANTEL EDUCATIVO PARA INICIAL CAMILA HENRÍQUEZ - FE Y ALEGRÍA, MUNICIPIO LOS ALCARRIZOS, PROVINCIA SANTO DOMINGO.</t>
  </si>
  <si>
    <t>03-CONSTRUCCIÓN CENTRO DE ACOPIO BIENES NACIONALES, SANTO DOMINGO NORTE</t>
  </si>
  <si>
    <t>03-CONSTRUCCIÓN INSTALACIONES PARA EL CUERPO ESPECIALIZADO DE MITIGACION A EMERGENCIAS Y DESASTRES, CEMED, DIRECCION GENERAL - CENTRO DE MITIGACION OZAMA, DISTRITO NACIONAL</t>
  </si>
  <si>
    <t>05-AMPLIACIÓN DEL PLANTEL EDUCATIVO PARA INICIAL JESÚS DE NAZARET - BATEY PALMAREJITO, MUNICIPIO LOS ALCARRIZOS, PROVINCIA SANTO DOMINGO.</t>
  </si>
  <si>
    <t>05-CONSTRUCCIÓN EDIFICIO DE DOS NIVELES DEL INSTITUTO DE CARDIOLOGÍA</t>
  </si>
  <si>
    <t>06-AMPLIACIÓN DEL PLANTEL EDUCATIVO PARA INICIAL SOCORRO SÁNCHEZ, MUNICIPIO LOS ALCARRIZOS, PROVINCIA SANTO DOMINGO.</t>
  </si>
  <si>
    <t>06-CONSTRUCCIÓN DEL PARQUE  DISTRITO INDUSTRIAL SANTO DOMINGO OESTE (DISDO), EN HATO NUEVO, MANOGUAYABO</t>
  </si>
  <si>
    <t>07-CONSTRUCCIÓN EDIFICIO PARA SALONES PARROQUIALES, PARROQUIA STELLA MARIS, MUNICIPIO SANTO DOMINGO ESTE.</t>
  </si>
  <si>
    <t>07-CONSTRUCCIÓN PALACIO DE JUSTICIA DE SANTO DOMINGO ESTE</t>
  </si>
  <si>
    <t>08-AMPLIACIÓN DEL PLANTEL EDUCATIVO PARA INICIAL PROF. ANA LUISA ANDÚJAR SOLANO -  FE Y ALEGRÍA, MUNICIPIO LOS ALCARRIZOS, PROVINCIA SANTO DOMINGO.</t>
  </si>
  <si>
    <t>10-RECONSTRUCCIÓN CAMINO VECINAL GUERRA - LA JOYA - EL PEJE, MUNICIPIO SAN ANTONIO DE GUERRA,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</si>
  <si>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</si>
  <si>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</si>
  <si>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</si>
  <si>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13-AMPLIACIÓN DEL PLANTEL EDUCATIVO PARA INICIAL VITALINA MORDÁN DE LA CRUZ, MUNICIPIO BOCA CHICA, PROVINCIA SANTO DOMINGO.</t>
  </si>
  <si>
    <t>13-CONSTRUCCIÓN DE CENTRO DIAGNÓSTICO Y ATENCIÓN PRIMARIA EN CIUDAD MODELO, SANTO DOMINGO NORTE , PROVINCIA SANTO DOMINGO</t>
  </si>
  <si>
    <t>13-CONSTRUCCIÓN Y RECONSTRUCCIÓN DE DESTACAMENTOS POLICIALES EN COMUNIDADES DE LA PROVINCIA SANTO DOMINGO</t>
  </si>
  <si>
    <t>14-AMPLIACIÓN DEL PLANTEL EDUCATIVO PARA INICIAL HERMANAS MIRABAL, MUNICIPIO BOCA CHICA, PROVINCIA SANTO DOMINGO.</t>
  </si>
  <si>
    <t>14-CONSTRUCCIÓN DE PUENTE LEVADIZO EN SUSTITUCIÓN AL FLOTANTE SOBRE EL RIO OZAMA, ENTRE AV. FRANCISCO CAAMAÑO DEÑÓ CON AV. MALECÓN, PROVINCIA SANTO DOMINGO</t>
  </si>
  <si>
    <t>14-CONSTRUCCIÓN MUROS DE GAVIONES EN CALLE SANTA CLARA SECTOR DE MANOGUAYABO, AFECTADO POR EL DISTURBIO TROPICAL NO 22, MUNICIPIO SANTO DOMINGO OESTE, PROVINCIA SANTO DOMINGO</t>
  </si>
  <si>
    <t>15-AMPLIACIÓN DEL PLANTEL EDUCATIVO PARA INICIAL MARÍA CARO, MUNICIPIO BOCA CHICA, PROVINCIA SANTO DOMINGO.</t>
  </si>
  <si>
    <t>16-AMPLIACIÓN DE PLANTELES EDUCATIVOS EN LA PROVINCIA DE SANTO DOMINGO (FASE 2)</t>
  </si>
  <si>
    <t>16-AMPLIACIÓN DEL PLANTEL EDUCATIVO PARA INICIAL AURA ALTAGRACIA BENZANT, MUNICIPIO BOCA CHICA, PROVINCIA SANTO DOMINGO.</t>
  </si>
  <si>
    <t>16-REPARACIÓN HOSPITALES DE LA PROVINCIA SANTO DOMINGO</t>
  </si>
  <si>
    <t>17-AMPLIACIÓN DEL PLANTEL EDUCATIVO PARA INICIAL MARÍA TRINIDAD SÁNCHEZ, MUNICIPIO BOCA CHICA, PROVINCIA SANTO DOMINGO.</t>
  </si>
  <si>
    <t>17-CONSTRUCCIÓN MUROS DE GAVIONES EN MARGENES DEL ARROYO MANOGUAYABO, SECTOR EL CONTROL, AFECTADO POR EL DISTURBIO TROPICAL NO.22, MUNICIPIO SANTO DOMINGO OESTE, PROVINCIA SANTO DOMINGO</t>
  </si>
  <si>
    <t>18-AMPLIACIÓN DEL PLANTEL EDUCATIVO PARA INICIAL MARÍA CONCEPCIÓN BONA,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</si>
  <si>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</si>
  <si>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</si>
  <si>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21-AMPLIACIÓN DEL PLANTEL EDUCATIVO PARA INICIAL PROF. JUAN TAYLOR VENTURA, MUNICIPIO BOCA CHICA, PROVINCIA SANTO DOMINGO.</t>
  </si>
  <si>
    <t>21-CONSTRUCCIÓN DE PASO A DESNIVEL EN INTERSECCIÓN PROLONGACION AV. 27 DE FEBRERO CON AV. ISABEL AGUIAR, MUNICIPIO SANTO DOMINGO OESTE, PROVINCIA SANTO DOMINGO</t>
  </si>
  <si>
    <t>21-RECONSTRUCCIÓN DE LA CARRETERA LA CEIBITA - LOS MAMBRUCE, MUNICIPIO DE SANTO DOMINGO NORTE,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</si>
  <si>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</si>
  <si>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</si>
  <si>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23-CONSTRUCCIÓN DE 2,240 VIVIENDAS EN HATO NUEVO, MUNICIPIO SANTO DOMINGO OESTE, PROVINCIA SANTO DOMINGO</t>
  </si>
  <si>
    <t>24-AMPLIACIÓN DEL PLANTEL EDUCATIVO PARA INICIAL PASTORA MARGARITA MERCEDES, MUNICIPIO SANTO DOMINGO NORTE, PROVINCIA SANTO DOMINGO.</t>
  </si>
  <si>
    <t>25-AMPLIACIÓN DEL PLANTEL EDUCATIVO PARA INICIAL EUGENIO MARÍA DE HOSTOS, MUNICIPIO SANTO DOMINGO NORTE, PROVINCIA SANTO DOMINGO.</t>
  </si>
  <si>
    <t>26-AMPLIACIÓN DEL PLANTEL EDUCATIVO PARA INICIAL EL ROSARIO, MUNICIPIO SANTO DOMINGO NORTE, PROVINCIA SANTO DOMINGO.</t>
  </si>
  <si>
    <t>27-AMPLIACIÓN DEL PLANTEL EDUCATIVO PARA INICIAL PROF. ALTAGRACIA CLARIS,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</si>
  <si>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</si>
  <si>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</si>
  <si>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30-AMPLIACIÓN DEL PLANTEL EDUCATIVO PARA INICIAL CARMEN CELIA BALAGUER DE PAXOT, MUNICIPIO SANTO DOMINGO NORTE, PROVINCIA SANTO DOMINGO.</t>
  </si>
  <si>
    <t>30-CONSTRUCCIÓN DE 2 ALCANTARILLAS TIPO CAJÓN SIMPLE, EN ARROYOS LA VUELTA Y LA PLATA, CARRETERA SIERRA PRIETA- MAMÁ TINGÓ, AFECTADAS POR EL DISTURBIO NO. 22, MUNICIPIO PEDRO BRAND, PROVINCIA SANTO DOMINGO</t>
  </si>
  <si>
    <t>33-AMPLIACIÓN DEL PLANTEL EDUCATIVO PARA INICIAL FRANCISCO JOSÉ CABRAL LÓPEZ - GUARICANO AFUERA, MUNICIPIO SANTO DOMINGO NORTE, PROVINCIA SANTO DOMINGO.</t>
  </si>
  <si>
    <t>34-AMPLIACIÓN DEL PLANTEL EDUCATIVO PARA INICIAL LA BOMBA , MUNICIPIO SANTO DOMINGO NORTE, PROVINCIA SANTO DOMINGO.</t>
  </si>
  <si>
    <t>34-CONSTRUCCIÓN DE 36 ESTANCIAS INFANTILES EN LA PROVINCIA SANTO DOMINGO (FASE 2)</t>
  </si>
  <si>
    <t>35-AMPLIACIÓN DEL PLANTEL EDUCATIVO PARA INICIAL REPÚBLICA DE ECUADOR, MUNICIPIO SANTO DOMINGO NORTE, PROVINCIA SANTO DOMINGO.</t>
  </si>
  <si>
    <t>36-AMPLIACIÓN DEL PLANTEL EDUCATIVO PARA INICIAL LA GINA, MUNICIPIO SANTO DOMINGO NORTE, PROVINCIA SANTO DOMINGO.</t>
  </si>
  <si>
    <t>37-AMPLIACIÓN DEL PLANTEL EDUCATIVO PARA INICIAL MIRADOR NORTE,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</si>
  <si>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</si>
  <si>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</si>
  <si>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39-CONSTRUCCIÓN DE 78 PLANTELES ESCOLARES EN LA PROVINCIA SANTO DOMINGO</t>
  </si>
  <si>
    <t>40-AMPLIACIÓN DEL PLANTEL EDUCATIVO PARA INICIAL PROF. THELMA MEJÍA, MUNICIPIO SANTO DOMINGO ESTE, PROVINCIA SANTO DOMINGO.</t>
  </si>
  <si>
    <t>40-CONSTRUCCIÓN PUENTE EN HORMIGÓN POSTENSADO SOBRE ARROYO MANOGUAYABO EN LA AV. LOS BEISBOLISTAS, AFECTADO POR EL DISTURBIO TROPICAL NO. 22, MUNICIPIO SANTO DOMINGO OESTE, PROVINCIA SANTO DOMINGO</t>
  </si>
  <si>
    <t>41-AMPLIACIÓN DEL PLANTEL EDUCATIVO PARA INICIAL PUERTO RICO, MUNICIPIO SANTO DOMINGO ESTE, PROVINCIA SANTO DOMINGO.</t>
  </si>
  <si>
    <t>42-AMPLIACIÓN DEL PLANTEL EDUCATIVO PARA INICIAL PROF. ISABEL SEGURA DE APATANO , MUNICIPIO SANTO DOMINGO ESTE, PROVINCIA SANTO DOMINGO.</t>
  </si>
  <si>
    <t>43-AMPLIACIÓN DEL PLANTEL EDUCATIVO PARA INICIAL PROF. MARÍA MERCEDES GÓMEZ, MUNICIPIO SANTO DOMINGO ESTE, PROVINCIA SANTO DOMINGO.</t>
  </si>
  <si>
    <t>44-AMPLIACIÓN DEL PLANTEL EDUCATIVO PARA INICIAL PROF. VICTORIANA SANCIÓN BECO, MUNICIPIO SANTO DOMINGO ESTE, PROVINCIA SANTO DOMINGO.</t>
  </si>
  <si>
    <t>45-AMPLIACIÓN DEL PLANTEL EDUCATIVO PARA INICIAL REPÚBLICA DE NICARAGUA, MUNICIPIO SANTO DOMINGO ESTE, PROVINCIA SANTO DOMINGO.</t>
  </si>
  <si>
    <t>46-AMPLIACIÓN DEL PLANTEL EDUCATIVO PARA INICIAL PROF. NILDA CELESTE NOVA, MUNICIPIO SANTO DOMINGO ESTE, PROVINCIA SANTO DOMINGO.</t>
  </si>
  <si>
    <t>47-AMPLIACIÓN DEL PLANTEL EDUCATIVO PARA INICIAL MATÍAS RAMÓN MELLA, MUNICIPIO SANTO DOMINGO ESTE, PROVINCIA SANTO DOMINGO.</t>
  </si>
  <si>
    <t>48-AMPLIACIÓN DEL PLANTEL EDUCATIVO PARA INICIAL EL DESPERTAR, MUNICIPIO SANTO DOMINGO ESTE, PROVINCIA SANTO DOMINGO.</t>
  </si>
  <si>
    <t>49-AMPLIACIÓN DEL PLANTEL EDUCATIVO PARA INICIAL PATRIA MELLA, MUNICIPIO SANTO DOMINGO ESTE, PROVINCIA SANTO DOMINGO.</t>
  </si>
  <si>
    <t>49-RECONSTRUCCIÓN PUENTE FRANCISCO DEL ROSARIO SANCHEZ (PUENTE DE LA 17) AFECTADO POR LA VAGUADA DE ABRIL 2022, PROVINCIA SANTO DOMINGO</t>
  </si>
  <si>
    <t>49-REPARACIÓN DEL PUENTE GENERAL GREGORIO LUPERÓN (LA BARQUITA), AFECTADO POR LA TORMENTA TROPICAL MELISSA, MUNICIPIO SANTO DOMINGO ESTE, PROVINCIA SANTO DOMINGO</t>
  </si>
  <si>
    <t>50-AMPLIACIÓN DEL PLANTEL EDUCATIVO PARA INICIAL REPÚBLICA DE PANAMÁ, MUNICIPIO SANTO DOMINGO ESTE, PROVINCIA SANTO DOMINGO.</t>
  </si>
  <si>
    <t>51-AMPLIACIÓN DEL PLANTEL EDUCATIVO PARA INICIAL REPÚBLICA DE BELICE, MUNICIPIO SANTO DOMINGO ESTE, PROVINCIA SANTO DOMINGO.</t>
  </si>
  <si>
    <t>52-AMPLIACIÓN DEL PLANTEL EDUCATIVO PARA INICIAL LA GRÚA, MUNICIPIO SANTO DOMINGO ESTE, PROVINCIA SANTO DOMINGO.</t>
  </si>
  <si>
    <t>53-AMPLIACIÓN DEL PLANTEL EDUCATIVO PARA INICIAL CENTRO SALESIANO MONS. JUAN FÉLIX PEPÉN, MUNICIPIO SANTO DOMINGO ESTE, PROVINCIA SANTO DOMINGO.</t>
  </si>
  <si>
    <t>54-AMPLIACIÓN DE PLANTELES EDUCATIVOS EN LA PROVINCIA SANTO DOMINGO (FASE 3)</t>
  </si>
  <si>
    <t>54-AMPLIACIÓN DEL PLANTEL EDUCATIVO PARA INICIAL LA INMACULADA - FE Y ALEGRÍA, MUNICIPIO SANTO DOMINGO ESTE, PROVINCIA SANTO DOMINGO.</t>
  </si>
  <si>
    <t>54-CONSTRUCCIÓN AVENIDA DEL NUEVO CAMINO</t>
  </si>
  <si>
    <t>55-AMPLIACIÓN DEL PLANTEL EDUCATIVO PARA INICIAL CARMEN QUIDIELLO DE BOSCH, MUNICIPIO SANTO DOMINGO ESTE, PROVINCIA SANTO DOMINGO.</t>
  </si>
  <si>
    <t>56-AMPLIACIÓN DEL PLANTEL EDUCATIVO PARA INICIAL 24 DE ABRIL, MUNICIPIO SANTO DOMINGO ESTE, PROVINCIA SANTO DOMINGO.</t>
  </si>
  <si>
    <t>57-AMPLIACIÓN DEL PLANTEL EDUCATIVO PARA INICIAL LOS PALMEROS, MUNICIPIO SANTO DOMINGO ESTE, PROVINCIA SANTO DOMINGO.</t>
  </si>
  <si>
    <t>58-AMPLIACIÓN DEL PLANTEL EDUCATIVO PARA INICIAL FRANCISCO DEL ROSARIO SÁNCHEZ, MUNICIPIO SANTO DOMINGO ESTE, PROVINCIA SANTO DOMINGO.</t>
  </si>
  <si>
    <t>59-AMPLIACIÓN DEL PLANTEL EDUCATIVO PARA INICIAL LOS BERROA, MUNICIPIO SAN ANTONIO DE GUERRA, PROVINCIA SANTO DOMINGO.</t>
  </si>
  <si>
    <t>59-CONSTRUCCIÓN DE PLANTELES EDUCATIVOS EN LA PROVINCIA DE SANTO DOMINGO (FASE 2)</t>
  </si>
  <si>
    <t>60-AMPLIACIÓN DEL PLANTEL EDUCATIVO PARA INICIAL PARROQUIAL MATECA (MADRE TERESA DE CALCUTA), MUNICIPIO SAN ANTONIO DE GUERRA, PROVINCIA SANTO DOMINGO.</t>
  </si>
  <si>
    <t>60-REHABILITACIÓN DEL ALMACÉN EN EL CENTRO DE ATENCIÓN INTEGRAL PARA LA DISCAPACIDAD (CAID), MUNICIPIO SANTO DOMINGO OESTE, PROVINCIA SANTO DOMINGO.</t>
  </si>
  <si>
    <t>61-AMPLIACIÓN DEL PLANTEL EDUCATIVO PARA INICIAL TOMAS HERNÁNDEZ FRANCO, MUNICIPIO SAN ANTONIO DE GUERRA, PROVINCIA SANTO DOMINGO.</t>
  </si>
  <si>
    <t>61-CONSTRUCCIÓN DE PLANTELES EDUCATIVOS EN LA PROVINCIA SANTO DOMINGO (FASE 3)</t>
  </si>
  <si>
    <t>62-AMPLIACIÓN DEL PLANTEL EDUCATIVO PARA INICIAL BASILIO FRÍAS, MUNICIPIO SAN ANTONIO DE GUERRA, PROVINCIA SANTO DOMINGO.</t>
  </si>
  <si>
    <t>63-AMPLIACIÓN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</si>
  <si>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</si>
  <si>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</si>
  <si>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66-AMPLIACIÓN DEL PLANTEL EDUCATIVO PARA INICIAL AGUSTÍN SANTANA, MUNICIPIO SAN ANTONIO DE GUERRA, PROVINCIA SANTO DOMINGO.</t>
  </si>
  <si>
    <t>68-AMPLIACIÓN DEL PLANTEL EDUCATIVO PARA INICIAL FRANCISCO DEL ROSARIO SÁNCHEZ, MUNICIPIO SAN ANTONIO DE GUERRA, PROVINCIA SANTO DOMINGO.</t>
  </si>
  <si>
    <t>69-AMPLIACIÓN DEL PLANTEL EDUCATIVO PARA INICIAL JUAN REYES SANTANA, MUNICIPIO SANTO DOMINGO ESTE, PROVINCIA SANTO DOMINGO.</t>
  </si>
  <si>
    <t>70-AMPLIACIÓN DEL PLANTEL EDUCATIVO PARA INICIAL JOBITA SORIANO, MUNICIPIO SAN ANTONIO DE GUERRA, PROVINCIA SANTO DOMINGO.</t>
  </si>
  <si>
    <t>71-AMPLIACIÓN DEL PLANTEL EDUCATIVO PARA INICIAL SANTIAGO LANOY, MUNICIPIO SAN ANTONIO DE GUERRA, PROVINCIA SANTO DOMINGO.</t>
  </si>
  <si>
    <t>72-AMPLIACIÓN DEL PLANTEL EDUCATIVO PARA INICIAL JUAN ANTONIO ALIX, MUNICIPIO SAN ANTONIO DE GUERRA, PROVINCIA SANTO DOMINGO.</t>
  </si>
  <si>
    <t>72-AMPLIACIÓN Y REHABILITACION DE 28 PLANTELES ESCOLARES EN LA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</si>
  <si>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</si>
  <si>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</si>
  <si>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75-AMPLIACIÓN DEL PLANTEL EDUCATIVO PARA INICIAL MÁXIMO ÁVILES BLONDA, MUNICIPIO SAN ANTONIO DE GUERRA, PROVINCIA SANTO DOMINGO.</t>
  </si>
  <si>
    <t>76-AMPLIACIÓN DEL PLANTEL EDUCATIVO PARA INICIAL PROF. JUANA TAVERAS LIRIANO, MUNICIPIO SAN ANTONIO DE GUERRA, PROVINCIA SANTO DOMINGO.</t>
  </si>
  <si>
    <t>77-AMPLIACIÓN DEL PLANTEL EDUCATIVO PARA INICIAL EL LICEY, MUNICIPIO SANTO DOMINGO NORTE, PROVINCIA SANTO DOMINGO.</t>
  </si>
  <si>
    <t>78-AMPLIACIÓN DEL PLANTEL EDUCATIVO PARA INICIAL ELDA JOSEFA REYES DE MUÑOZ, MUNICIPIO SANTO DOMINGO ESTE, PROVINCIA SANTO DOMINGO.</t>
  </si>
  <si>
    <t>79-AMPLIACIÓN DEL PLANTEL EDUCATIVO PARA INICIAL JAPÓN, MUNICIPIO SANTO DOMINGO ESTE,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</si>
  <si>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</si>
  <si>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</si>
  <si>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</si>
  <si>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</si>
  <si>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</si>
  <si>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</si>
  <si>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</si>
  <si>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</si>
  <si>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</si>
  <si>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</si>
  <si>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</si>
  <si>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</si>
  <si>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</si>
  <si>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</si>
  <si>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</si>
  <si>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</si>
  <si>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</si>
  <si>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89-RECONSTRUCCIÓN DEL FRENTE MARÍTIMO DE ANDRÉS, MUNICIPIO BOCA CHICA, PROVINCIA SANTO DOMINGO</t>
  </si>
  <si>
    <t>01-CONSTRUCCIÓN LABORATORIO DE CALIBRACIONES DOSIMÉTRICAS PARA LA PROTECCIÓN RADIOLÓGICA, DISTRITO NACIONAL.</t>
  </si>
  <si>
    <t>05-CONSTRUCCIÓN DE PUENTES PEATONALES Y DE MOTOCICLETAS A NIVEL NACIONAL</t>
  </si>
  <si>
    <t>33-REHABILITACIÓN HOSPITAL GENERAL Y ESPECIALIDADES DR. NELSON ASTACIO, SANTO DOMINGO NORTE, PROV. SANTO DOMINGO,</t>
  </si>
  <si>
    <t>51-CONSTRUCCIÓN SEGUNDA ETAPA CENTROS DE ATENCIÓN INTEGRAL PARA NIÑOS DISCAPACITADOS(CAID) (COORDINADO CON EL DESPACHO DE LA PRIMERA DAM</t>
  </si>
  <si>
    <t>01-CONSTRUCCIÓN  DEL LABORATORIO REGIONAL DE SALUD PÚBLICA EN AZUA DE COMPOSTELA</t>
  </si>
  <si>
    <t>01-MEJORAMIENTO DEL SISTEMA DE DISTRIBUCION ELECTRICA A NIVEL NACIONAL</t>
  </si>
  <si>
    <t>15-MEJORAMIENTO DE OBRAS PÚBLICAS RESILIENTES PARA REDUCIR RIESGOS DE DESASTRES EN EL CONTEXTO DEL CAMBIO CLIMÁTICO  A NIVEL NACIONAL</t>
  </si>
  <si>
    <t>21-FORTALECIMIENTO DE LA INFRAESTRUCTURA SANITARIA DEL SISTEMA NACIONAL DE SALUD EN LA REPÚBLICA DOMINICANA</t>
  </si>
  <si>
    <t>2.5.9-TRANSFERENCIAS DE CAPITAL A OTRAS INSTITUCIONES PÚBLICAS</t>
  </si>
  <si>
    <t>18-REHABILITACIÓN DE EDIFICIO PARA LA NUEVA OFICINA DEL MINISTERIO ADMINISTRATIVO DE LA PRESIDENCIA, DISTRITO NACIONAL</t>
  </si>
  <si>
    <t>13-AMPLIACIÓN DEL PLANTEL EDUCATIVO PARA INICIAL ALTAGRACIA BENÍTEZ, MUNICIPIO AZUA, PROVINCIA AZUA.</t>
  </si>
  <si>
    <t>27-RECONSTRUCCIÓN DEL PUENTE TIPO CAJON SOBRE ARROYO BIJAO, VILLA LINDA, MUNICIPIO SAN FRANCISCO DE MACORÍS, PROVINCIA DUARTE</t>
  </si>
  <si>
    <t>40-AMPLIACIÓN DEL PLANTEL EDUCATIVO PARA INICIAL JOSÉ ALTAGRACIA ANTIGUA FRÍAS, MUNICIPIO ARENOSO, PROVINCIA DUARTE.</t>
  </si>
  <si>
    <t>80-RECONSTRUCCIÓN CAMINO VECINAL EL AGUACATE - LA COLE - LA JAGUA - EL GUAYABO, MUNICIPIO SAN FRANCISCO DE MACORIS, PROVINCIA DUARTE</t>
  </si>
  <si>
    <t>95-RECONSTRUCCIÓN DEL CAMINO VECINAL EL AGUACATE - LA ZARZA, MUNICIPIO SAN FRANCISCO DE MACORÍS, PROVINCIA DUARTE</t>
  </si>
  <si>
    <t>25-RECONSTRUCCIÓN DE LA CARRETERA LA YAGUIZA - LOS ZACONES - LOS CACAOS - SAN FRANCISCO DE MACORÍS</t>
  </si>
  <si>
    <t>11-AMPLIACIÓN DEL PLANTEL EDUCATIVO PARA INICIAL PEDRO MIR, MUNICIPIO HIGÜEY, PROVINCIA LA ALTAGRACIA.</t>
  </si>
  <si>
    <t>91-RECONSTRUCCIÓN DE PASARELAS DE ACCESO PEATONAL A PLAYA MACAO, DISTRITO MUNICIPAL VERÓN, PROVINCIA LA ALTAGRACIA.</t>
  </si>
  <si>
    <t>14-AMPLIACIÓN DEL PLANTEL EDUCATIVO PARA INICIAL RAMONA RODRÍGUEZ DE SANTANA, MUNICIPIO LA VEGA, PROVINCIA LA VEGA.</t>
  </si>
  <si>
    <t>45-AMPLIACIÓN DE PLANTELES EDUCATIVOS EN LA PROVINCIA DE MARIA TRINIDAD SANCHEZ (FASE 3)</t>
  </si>
  <si>
    <t>49-AMPLIACIÓN DEL PLANTEL EDUCATIVO PARA INICIAL AURORA TAVAREZ BELLIARD, MUNICIPIO GUAYUBÍN, PROVINCIA MONTE CRISTI.</t>
  </si>
  <si>
    <t>57-AMPLIACIÓN DEL PLANTEL EDUCATIVO PARA INICIAL RAMONA MUÑOZ DE PASCAL, MUNICIPIO CASTAÑUELAS, PROVINCIA MONTE CRISTI.</t>
  </si>
  <si>
    <t>50-AMPLIACIÓN DEL PLANTEL EDUCATIVO PARA INICIAL CONCEPCIÓN BONA, MUNICIPIO BANÍ, PROVINCIA PERAVIA.</t>
  </si>
  <si>
    <t>57-RECONSTRUCCIÓN DE LA INFRAESTRUCTURA VIAL URBANA DEL MUNICIPIO NIZAO, PROVINCIA PERAVIA</t>
  </si>
  <si>
    <t>48-RECONSTRUCCIÓN DE CARRETERA RANCHETE- LOS TRES PASOS - LOS HIDALGOS, MUNICIPIO PUERTO PLATA, PROVINCIA PUERTO PLATA</t>
  </si>
  <si>
    <t>82-RECONSTRUCCIÓN DE LA INFRAESTRUCTURA VIAL URBANA DEL MUNICIPIO LUPERÓN, PROVINCIA PUERTO PLATA</t>
  </si>
  <si>
    <t>07-REHABILITACIÓN DEL TELEFÉRICO TURISTICO DE PUERTO PLATA. </t>
  </si>
  <si>
    <t>70-CONSTRUCCIÓN DE PUENTE PEATONAL Y MOTORIZADO EN EL KM 20 DE LA AUTOPISTA 6 DE NOVIEMBRE, BARRIO EL CAJUILITO, PROVINCIA SAN CRISTOBAL</t>
  </si>
  <si>
    <t>85-AMPLIACIÓN DEL INSTITUTO PREPARATORIO DE MENORES SC "REFOR", PROVINCIA DE SAN CRISTÓBAL.</t>
  </si>
  <si>
    <t>22-RECONSTRUCCIÓN DE LOS TRAMOS CARRETEROS LA CHARCA - BARRANCA - CRUCE CARRETERA SABANA IGLESIAS, LA CHARCA - JÁNICO - SABANA IGLESIAS, PROVINCIA SANTIAGO.</t>
  </si>
  <si>
    <t>35-AMPLIACIÓN DEL PLANTEL EDUCATIVO PARA INICIAL PROF. GRICELIS MARTÍNEZ, MUNICIPIO SANTIAGO, PROVINCIA SANTIAGO.</t>
  </si>
  <si>
    <t>66-AMPLIACIÓN DEL PLANTEL EDUCATIVO PARA INICIAL JAPÓN (HATO DEL YAQUE), MUNICIPIO SANTIAGO, PROVINCIA SANTIAGO.</t>
  </si>
  <si>
    <t>60-AMPLIACIÓN DEL PLANTEL EDUCATIVO PARA INICIAL PROF. JUAN EMILIO BOSCH GAVIÑO - EMI, MUNICIPIO MAIMÓN, PROVINCIA MONSEÑOR NOUEL.</t>
  </si>
  <si>
    <t>73-AMPLIACIÓN DEL PLANTEL EDUCATIVO PARA INICIAL CHIRINO, MUNICIPIO MONTE PLATA, PROVINCIA MONTE PLATA.</t>
  </si>
  <si>
    <t>07-RECONSTRUCCIÓN INFRAESTRUCTURAS DE PUENTES PARA MEJORAR LA RESILIENCIA CLIMÁTICA EN REPÚBLICA DOMINICANA.</t>
  </si>
  <si>
    <t>08-RECONSTRUCCIÓN INFRAESTRUCTURAS DE PUENTES PARA MEJORAR LA RESILIENCIA CLIMÁTICA EN REPÚBLICA DOMINICANA.</t>
  </si>
  <si>
    <t>09-RECONSTRUCCIÓN INFRAESTRUCTURAS DE PUENTES PARA MEJORAR LA RESILIENCIA CLIMÁTICA EN REPÚBLICA DOMINICANA.</t>
  </si>
  <si>
    <t>11-RECONSTRUCCIÓN INFRAESTRUCTURAS DE PUENTES PARA MEJORAR LA RESILIENCIA CLIMÁTICA EN REPÚBLICA DOMINICANA.</t>
  </si>
  <si>
    <t>14-RECONSTRUCCIÓN INFRAESTRUCTURAS DE PUENTES PARA MEJORAR LA RESILIENCIA CLIMÁTICA EN REPÚBLICA DOMINICANA.</t>
  </si>
  <si>
    <t>26-RECONSTRUCCIÓN INFRAESTRUCTURAS DE PUENTES PARA MEJORAR LA RESILIENCIA CLIMÁTICA EN REPÚBLICA DOMINICANA.</t>
  </si>
  <si>
    <t>37-RECONSTRUCCIÓN INFRAESTRUCTURAS DE PUENTES PARA MEJORAR LA RESILIENCIA CLIMÁTICA EN REPÚBLICA DOMINICANA.</t>
  </si>
  <si>
    <t>15-RECONSTRUCCIÓN DE LA CARRETERA YERBA BUENA - BOLILLA - LA CLARA - EL CAPOTE, MUNICIPIO HATO MAYOR, PROVINCIA HATO MAYOR</t>
  </si>
  <si>
    <t>16-RECONSTRUCCIÓN DE LA CARRETERA YERBA BUENA - BOLILLA - LA CLARA - EL CAPOTE, MUNICIPIO HATO MAYOR, PROVINCIA HATO MAYOR</t>
  </si>
  <si>
    <t>02-RECONSTRUCCIÓN DE LA CARRETERA EL PINAR - RANCHO FRANCISCO - LOS COROZOS AFECTADA POR LA TORMENTA TROPICAL FRANKLIN, MUNICIPIO SAN JOSÉ DE OCOA, PROVINCIA SAN JOSÉ DE OCOA</t>
  </si>
  <si>
    <t>03-CONSTRUCCIÓN INFRAESTRUCTURAS PARA EL BATALLON DE TRANSPORTACION, ERD, MUNICIPIO PEDRO BRAND, PROVINCIA SANTO DOMINGO</t>
  </si>
  <si>
    <t>14-REPARACIÓN DEL TÚNEL EN LA AVENIDA LAS AMÉRICAS, AFECTADO POR EL DISTURBIO TROPICAL NO. 22, MUNICIPIO SANTO DOMINGO ESTE, PROVINCIA SANTO DOMINGO</t>
  </si>
  <si>
    <t>40-RECONSTRUCCIÓN DE LA INFRAESTRUCTURA VIAL URBANA DEL RESIDENCIAL ÁLAMO I, AFECTADA POR EL DISTURBIO TROPICAL NO. 22, MUNICIPIO SANTO DOMINGO OESTE, PROVINCIA SANTO DOMINGO</t>
  </si>
  <si>
    <t>92-RECONSTRUCCIÓN PLAZA DE VENDEDORES DE BOCA CHICA, MUNICIPIO BOCA CHICA.</t>
  </si>
  <si>
    <t>01-NORMALIZACIÓN DE LOS PROCESADORES LÁCTEOS DE LA REPÚBLICA DOMINICANA</t>
  </si>
  <si>
    <t>01-FORTALECIMIENTO DEL SISTEMA NACIONAL DE SALUD DE LA REPUBLICA DOMINICANA</t>
  </si>
  <si>
    <t>01-MEJORAMIENTO DE LA SANIDAD E INOCUIDAD AGRO-ALIMENTARIA EN LA REPÚBLICA DOMINICANA</t>
  </si>
  <si>
    <t xml:space="preserve">Pres. Inicial   </t>
  </si>
  <si>
    <t>5= (2/PIB)</t>
  </si>
  <si>
    <t>Etiquetas de fila</t>
  </si>
  <si>
    <t>Se utilizó el PIB del Panorama Macroeconómico actualizado al 27 de marzo 2026, elaborado por el Ministerio de Hacienda y Economía</t>
  </si>
  <si>
    <t>17-CONSTRUCCIÓN DE RELLENO SANITARIO PARA LA DISPOSICIÒN FINAL DE RESIDUOS SÒLIDOS EN EL MUNICIPIO SAN IGNACIO DE SABANETA, PROVINCIA SANTIAGO RODRÌGUEZ</t>
  </si>
  <si>
    <t>90-REMODELACIÓN DE OFICINA PARA LA PROMOCION TURISTICA (OPT) EN EL AEROPUERTO INTERNACIONAL LAS AMERICAS (AILA), DISTRITO MUNICIPAL LA CALETA, PROVINCIA SANTO DOMINGO.</t>
  </si>
  <si>
    <t>3.2-Aplicaciones financieras</t>
  </si>
  <si>
    <t>20-CONSTRUCCIÓN DESTACAMENTO POLICIAL (C-3-15 A) PUERTA DE HIERRO, SECTOR PALMA REAL, DISTRITO NACIONAL</t>
  </si>
  <si>
    <t>22-REMODELACIÓN DESTACAMENTO POLICIAL C-3 KM.9 DE LA AUTOPISTA DUARTE, DISTRITO NACIONAL</t>
  </si>
  <si>
    <t>18-CONSTRUCCIÓN DE DESTACAMENTO POLICIAL EN EL MUNICIPIO GUAYABAL, PROVINCIA AZUA</t>
  </si>
  <si>
    <t>39-CONSTRUCCIÓN DESTACAMENTO POLICIAL EN EL SECTOR SABANA YEGUA, MUNICIPIO SABANA YEGUA, PROVINCIA AZUA</t>
  </si>
  <si>
    <t>30-CONSTRUCCIÓN DESTACAMENTO POLICIAL EN EL D.M MENA, MUNICIPIO TAMAYO, PROVINCIA BAHORUCO</t>
  </si>
  <si>
    <t>35-CONSTRUCCIÓN DESTACAMENTO POLICIAL EN EL AGUACATE, MUNICIPIO NEIBA, PROVINCIA BAHORUCO</t>
  </si>
  <si>
    <t>38-CONSTRUCCIÓN DESTACAMENTO POLICIAL CABEZA DE TORO, MUNICIPIO TAMAYO, PROVINCIA BAHORUCO</t>
  </si>
  <si>
    <t>22-CONSTRUCCIÓN DESTACAMENTOS POLICIALES EN COMUNIDADES SELECCIONADAS DE LA PROVINCIA DUARTE</t>
  </si>
  <si>
    <t>40-CONSTRUCCIÓN DESTACAMENTO POLICIAL GUARAGUAO, D.M CRISTO REY DE GUARAGUAO, PROVINCIA DUARTE</t>
  </si>
  <si>
    <t>41-CONSTRUCCIÓN DESTACAMENTO POLICIAL LA YAGUIZA, MUNICIPIO SAN FRANCISCO DE MACORIS, PROVINCIA DUARTE</t>
  </si>
  <si>
    <t>44-CONSTRUCCIÓN DESTACAMENTO POLICIAL GUANITO, MUNICIPIO EL LLANO, PROVINCIA ELÍAS PIÑA</t>
  </si>
  <si>
    <t>09-CONSTRUCCIÓN Y RECONSTRUCCIÓN DE DESTACAMENTOS POLICIALES EN COMUNIDADES DE LA PROVINCIA INDEPENDENCIA</t>
  </si>
  <si>
    <t>31-CONSTRUCCIÓN DESTACAMENTO POLICIAL SANTO CERRO, SECCION BURENDE, MUNICIPIO LA VEGA, PROVINCIA LA VEGA</t>
  </si>
  <si>
    <t>33-CONSTRUCCIÓN DESTACAMENTO POLICIAL EN EL SECTOR JARABACOA, MUNICIPIO JARABACOA, PROV. LA VEGA</t>
  </si>
  <si>
    <t>29-CONSTRUCCIÓN DESTACAMENTO POLICIAL EN LA COMUNIDAD CARBONERA, MUNICIPIO PEPILLO SALCEDO, PROV. MONTE CRISTI</t>
  </si>
  <si>
    <t>42-CONSTRUCCIÓN DESTACAMENTO POLICIAL PALO VERDE, MUNICIPIO CASTAÑUELAS, PROVINCIA MONTE CRISTI</t>
  </si>
  <si>
    <t>45-CONSTRUCCIÓN DESTACAMENTO POLICIAL CASTAÑUELAS, MUNICIPIO CASTAÑUELAS, PROVINCIA MONTE CRISTI</t>
  </si>
  <si>
    <t>15-CONSTRUCCIÓN DE FUNERARIA MUNICIPIO OVIEDO, PROVINCIA PEDERNALES</t>
  </si>
  <si>
    <t>33-CONSTRUCCIÓN CENTRO COMUNAL SECTOR PAJARITO, MUNICIPIO YAGUATE, PROVINCIA SAN CRISTOBAL</t>
  </si>
  <si>
    <t>37-CONSTRUCCIÓN DESTACAMENTO POLICIAL EN EL D.M HATILLO, MUNICIPIO SAN CRISTÓBAL, PROVINCIA   SAN CRISTÓBAL</t>
  </si>
  <si>
    <t>35-CONSTRUCCIÓN FUNERARIA INGENIO SANTA FE, MUNICIPIO SAN PEDRO DE MACORÍS, PROVINCIA SAN PEDRO DE MACORÍS</t>
  </si>
  <si>
    <t>17-CONSTRUCCIÓN Y RECONSTRUCCIÓN DE DESTACAMENTOS POLICIALES, EN COMUNIDADES DE LA PROVINCIA SANTIAGO</t>
  </si>
  <si>
    <t>32-CONSTRUCCIÓN DESTACAMENTO POLICIAL EN LA COMUNIDAD LA GINA, MUNICIPIO YAMASÁ, PROV. MONTE PLATA</t>
  </si>
  <si>
    <t>43-CONSTRUCCIÓN DESTACAMENTO POLICIAL MAJAGUAL, MUNICIPIO SABANA GRANDE DE BOYA, PROVINCIA MONTE PLATA</t>
  </si>
  <si>
    <t>34-CONSTRUCCIÓN DESTACAMENTO POLICIAL SAN RAFAEL, PARAJE KILÓMETRO 20, MUNICIPIO EL VALLE, PROVINCIA HATO MAYOR</t>
  </si>
  <si>
    <t>12-MEJORAMIENTO DE VIVIENDAS Y EMBELLECIMIENTO URBANO CON ARTE PÚBLICO EN EL BARRIO ENRIQUILLO, MUNICIPIO SANTO DOMINGO OESTE.</t>
  </si>
  <si>
    <t>19-CONSTRUCCIÓN CLUB DEPORTIVO Y CULTURAL NUEVA GENERACION, SECTOR HATO NUEVO, MUNICIPIO SANTO DOMINGO OESTE, PROVINCIA SANTO DOMINGO</t>
  </si>
  <si>
    <t>21-CONSTRUCCIÓN DESTACAMENTO POLICIAL EN BELLA COLINA-SAN MIGUEL, MUNICIPIO SANTO DOMINGO OESTE, PROVINCIA SANTO DOMINGO</t>
  </si>
  <si>
    <t>23-REMODELACIÓN DESTACAMENTO POLICIAL (O-1-3), SECTOR LOS AMERICANOS, MUNICIPIO LOS ALCARRIZOS, PROVINCIA SANTO DOMINGO</t>
  </si>
  <si>
    <t>24-CONSTRUCCIÓN DESTACAMENTO POLICIAL MATA SAN JUAN, SECTOR LICEY, MUNICIPIO SANTO DOMINGO NORTE, PROVINCIA SANTO DOMINGO</t>
  </si>
  <si>
    <t>25-CONSTRUCCIÓN DESTACAMENTO POLICIAL EN EL BATEY BIENVENIDO, MUNICIPIO SANTO DOMINGO OESTE, PROV. SANTO DOMINGO</t>
  </si>
  <si>
    <t>26-REMODELACIÓN DESTACAMENTO POLICIAL EN EL SECTOR PEDRO BRAND, MUNICIPIO PEDRO BRAND, PROV. SANTO DOMINGO</t>
  </si>
  <si>
    <t>27-CONSTRUCCIÓN DESTACAMENTO POLICIAL EN LA SECCION GUANUMA, DISTRITO MUNICIPAL LA VICTORIA, MUNICIPIO SANTO DOMINGO NORTE</t>
  </si>
  <si>
    <t>28-REMODELACIÓN DESTACAMENTO POLICIAL HACIENDA ESTRELLA, D.M LA VICTORIA, MUNICIPIO SANTO DOMINGO NORTE, PROVINCIA SANTO DOMINGO</t>
  </si>
  <si>
    <t>36-CONSTRUCCIÓN DESTACAMENTO POLICIAL MATA DE PALMA, PARAJE LA REFORMA, MUNICIPIO SAN ANTONIO DE GUERRA, PROVINCIA SANTO DOMINGO</t>
  </si>
  <si>
    <t>46-CONSTRUCCIÓN DE PARQUE RECREATIVO EN LA BASE AEREA DE SAN ISIDRO, MUNICIPIO SANTO DOMINGO ESTE, PROVINCIA SANTO DOMINGO.</t>
  </si>
  <si>
    <t>Solo se incluyen los proyectos de inversión pública</t>
  </si>
  <si>
    <t>45-REMODELACIÓN DE LAS EDIFICACIONES DEL INSTITUTO DE INNOVACIÓN EN BIOTECNOLOGÍA E INDUSTRIA PARA ALBERGAR LAS OFICINAS DEL MINISTERIO DE INTERIOR Y POLICÍA, DISTRITO NACIONAL.</t>
  </si>
  <si>
    <t>34-CONSTRUCCIÓN PARROQUIA SAN PEDRO Y SAN PABLO, BONAO, PROVINCIA MONSEÑOR NOUEL</t>
  </si>
  <si>
    <t>24-REHABILITACIÓN RESIDENCIAL DR. LEOCADIO PEÑA PARA EL COLEGIO MEDICO DOMINICANO, MUNICIPIO SANTO DOMINGO NORTE, PROVINCIA SANTO DOMINGO</t>
  </si>
  <si>
    <t>64-CONSTRUCCIÓN  DE 10 ESTANCIAS INFANTILES DE LA PROVINCIA DISTRITO NACIONAL (FASE 3)</t>
  </si>
  <si>
    <t>13-AMPLIACIÓN DEL PLANTEL EDUCATIVO PARA INICIAL LA TINA, MUNICIPIO LA VEGA, PROVINCIA LA VEGA.</t>
  </si>
  <si>
    <t>73-REPARACIÓN ESTADIO MUNICIPAL DE BEISBOL EN EL COMPLEJO DEPORTIVO TOMAS BINET, MUNICIPIO SAN PEDRO DE MACORIS, PROVINCIA SAN PEDRO DE MACORÍS</t>
  </si>
  <si>
    <t>74-REPARACIÓN PISTA DE ATLETISMO EN EL COMPLEJO DEPORTIVO TOMAS BINET, MUNICIPIO SAN PEDRO DE MACORÍS, PROVINCIA SAN PEDRO DE MACORIS.</t>
  </si>
  <si>
    <t>75-REPARACIÓN ESTADIO MUNICIPAL DE SOFTBOLL EN EL COMPLEJO DEPORTIVO TOMAS BINET, MUNICIPIO SAN PEDRO DE MACORIS, PROVINCIA SAN PEDRO DE MACORÍS.</t>
  </si>
  <si>
    <t>76-RECONSTRUCCIÓN  PLAY DE BEISBOL JUVENIL EN EL COMPLEJO DEPORTIVO TOMAS BINET, MUNICIPIO SAN PEDRO DE MACORIS, PROVINCIA SAN PEDRO DE MACORÍS.</t>
  </si>
  <si>
    <t>77-REPARACIÓN PABELLÓN DE LEVANTAMIENTO DE PESAS EN EL COMPLEJO DEPORTIVO TOMÁS BINET, MUNICIPIO SAN PEDRO DE MACORÍS, PROVINCIA SAN PEDRO DE MACORÍS,</t>
  </si>
  <si>
    <t>78-REPARACIÓN VERJA PERIMETRAL EN EL COMPLEJO DEPORTIVO TOMAS BINET, MUNICIPIO SAN PEDRO DE MACORIS, PROVINCIA SAN PEDRO DE MACORÍS</t>
  </si>
  <si>
    <t>79-RECONSTRUCCIÓN INSTALACIONES DEPORTIVAS ABIERTAS EN EL COMPLEJO DEPORTIVO TOMÁS BINET, MUNICIPIO SAN PEDRO DE MACORÍS, PROVINCIA SAN PEDRO DE MACORÍS</t>
  </si>
  <si>
    <t>80-REPARACIÓN PABELLÓN DE GIMNASIA
EN EL COMPLEJO DEPORTIVO TOMAS BINET DE SAN PEDRO DE MACORÍS</t>
  </si>
  <si>
    <t>81-REPARACIÓN DE LA VILLA DE ATLETAS, EN EL COMPLEJO DEPORTIVO DE SAN PEDRO DE MACORÍS.</t>
  </si>
  <si>
    <t>82-REPARACIÓN CAMPO DE TIRO CON ARCO Y FLECHA 
EN EL COMPLEJO DEPORTIVO TOMAS BINET, EN SAN PEDRO DE MACORÍS</t>
  </si>
  <si>
    <t>Sum of Suma de INICIAL</t>
  </si>
  <si>
    <t>Sum of Suma de DEVENGADO</t>
  </si>
  <si>
    <t>1.1.1.1.1 - Administración central</t>
  </si>
  <si>
    <t>4 - Aplicaciones financieras</t>
  </si>
  <si>
    <t>3.2.3 - Disminución de fondos de terceros</t>
  </si>
  <si>
    <t>11-REMODELACIÓN POLIDEPORTIVO MARÍA AUXILIADORA, SECTOR MARÍA AUXILIADORA, DISTRITO NACIONAL</t>
  </si>
  <si>
    <t>12-RECONSTRUCCIÓN CLUB DEPORTIVO Y CULTURAL AJAPRO, SECTOR LA AGUSTINA, DISTRITO NACIONAL</t>
  </si>
  <si>
    <t>91-CONSTRUCCIÓN POLIDEPORTIVO NUEVO MILENIO, SECTOR LOS GIRASOLES, DISTRITO NACIONAL.</t>
  </si>
  <si>
    <t>96-CONSTRUCCIÓN POLIDEPORTIVO ROSA DUARTE, SECTOR MEJORAMIENTO SOCIAL, DISTRITO NACIONAL</t>
  </si>
  <si>
    <t>97-CONSTRUCCIÓN POLIDEPORTIVO REALES DEL CALICHE, SECTOR CRISTO REY, DISTRITO NACIONAL</t>
  </si>
  <si>
    <t>92-CONSTRUCCIÓN POLIDEPORTIVO LOS RIOS, MUNICIPIO LOS RIOS, PROVINCIA BAHORUCO.</t>
  </si>
  <si>
    <t>75-CONSTRUCCIÓN DESTACAMENTO POLICIAL EN EL SECTOR FUNDACIÓN, MUNICIPIO FUNDACIÓN, PROV. BARAHONA</t>
  </si>
  <si>
    <t>98-CONSTRUCCIÓN POLIDEPORTIVO LAS SALINAS, SECTOR LA ESPERANZA, PROVINCIA BARAHONA</t>
  </si>
  <si>
    <t>05-CONSTRUCCIÓN CENTRO COMUNAL LA COLONIA, MUNICIPIO MELLA, PROVINCIA INDEPENDENCIA</t>
  </si>
  <si>
    <t>03-CONSTRUCCIÓN DESTACAMENTO POLICIAL EN EL SECTOR PASO BAJITO, MUNICIPIO JARABACOA, PROVINCIA LA VEGA.</t>
  </si>
  <si>
    <t>72-CONSTRUCCIÓN DESTACAMENTO POLICIAL EN LA SECCIÓN SABANA REY, D.M. EL RANCHITO, PROV. LA VEGA</t>
  </si>
  <si>
    <t>77-CONSTRUCCIÓN DESTACAMENTO POLICIAL EN EL D.M JUANCHO, MUNICIPIO OVIEDO, PROVINCIA PEDERNALES</t>
  </si>
  <si>
    <t>08-RECONSTRUCCIÓN POLIDEPORTIVO NIZAO, MUNICIPIO NIZAO, PROVINCIA PERAVIA</t>
  </si>
  <si>
    <t>14-CONSTRUCCIÓN CANCHA DE BALONCESTO EN EL DISTRITO MUNICIPAL SABANA BUEY, MUNICIPIO BANI, PROVINCIA PERAVIA</t>
  </si>
  <si>
    <t>89-CONSTRUCCIÓN CAMPO DE BÉISBOL EN EL D.M VILLA SOMBRERO, MUNICIPIO BANÍ, PROVINCIA PERAVIA</t>
  </si>
  <si>
    <t>94-CONSTRUCCIÓN CAMPO DE BÉISBOL EN EL D.M. VILLA FUNDACION, MUNICIPIO BANÍ, PROVINCIA PERAVIA</t>
  </si>
  <si>
    <t>73-CONSTRUCCIÓN DESTACAMENTO POLICIAL EN EL D.M. RIO GRANDE, MUNICIPIO ALTAMIRA, PROVINCIA PUERTO PLATA</t>
  </si>
  <si>
    <t>82-CONSTRUCCIÓN PARROQUIA SAN ANTONIO DE PADUA, DISTRITO MUNICIPAL YÁSICA ARRIBA, PROVINCIA PUERTO PLATA</t>
  </si>
  <si>
    <t>02-CONSTRUCCIÓN CENTRO COMUNAL EL TABLÓN, MUNICIPIO VILLA TAPIA, PROVINCIA HERMANAS MIRABAL</t>
  </si>
  <si>
    <t>66-CONSTRUCCIÓN CANCHA DE BALONCESTO EN EL SECTOR GALINDO, MUNICIPIO VILLA TAPIA, PROVINCIA HERMANAS MIRABAL</t>
  </si>
  <si>
    <t>74-CONSTRUCCIÓN DESTACAMENTO POLICIAL EN EL BARRIO MADRID, MUNICIPIO VILLA TAPIA, PROV. HERMANAS MIRABAL</t>
  </si>
  <si>
    <t>76-CONSTRUCCIÓN DESTACAMENTO POLICIAL BLANCO ARRIBA, D.M BLANCO, MUNICIPIO TENARES, PROVINCIA HERMANAS MIRABAL</t>
  </si>
  <si>
    <t>10-CONSTRUCCIÓN POLIDEPORTIVO EN EL SECTOR CANASTICA, MUNICIPIO SAN CRISTÓBAL, PROVINCIA SAN CRISTÓBAL</t>
  </si>
  <si>
    <t>09-RECONSTRUCCIÓN POLIDEPORTIVO EL CERCADO, MUNICIPIO EL CERCADO, PROVINCIA SAN JUAN</t>
  </si>
  <si>
    <t>68-CONSTRUCCIÓN CANCHA DE BALONCESTO EN EL SECTOR LOS ARROYOS, MUNICIPIO EL CERCADO, PROVINCIA SAN JUAN</t>
  </si>
  <si>
    <t>79-REMODELACIÓN POLIDEPORTIVO ROLANDO RAMÍREZ, SECTOR VILLA OLÍMPICA, MUNICIPIO SAN PEDRO DE MACORÍS</t>
  </si>
  <si>
    <t>84-CONSTRUCCIÓN CAMPO DE SÓFTBOL RAFAEL VOLQUEZ, MUNICIPIO RAMÓN SANTANA, PROVINCIA SAN PEDRO DE MACORÍS</t>
  </si>
  <si>
    <t>81-CONSTRUCCIÓN CLUB DEPORTIVO Y CULTURAL NUEVA ESPERANZA, MUNICIPIO COTUÍ, PROVINCIA SÁNCHEZ RAMÍREZ</t>
  </si>
  <si>
    <t>87-CONSTRUCCIÓN CAMPO DE BÉISBOL HOYO DE ORO, D.M ANGELINA, MUNICIPIO VILLA LA MATA, PROVINCIA SÁNCHEZ RAMÍREZ</t>
  </si>
  <si>
    <t>07-CONSTRUCCIÓN COMPLEJO DEPORTIVO LICEY AL MEDIO, MUNICIPIO LICEY AL MEDIO, PROVINCIA SANTIAGO</t>
  </si>
  <si>
    <t>24-CONSTRUCCIÓN DE PROLONGACIÓN CIRCUNVALACIÓN NORTE, PROVINCIA SANTIAGO</t>
  </si>
  <si>
    <t>80-CONSTRUCCIÓN CAMPO DE BÉISBOL EL CAIMITO, D. M. EL CAIMITO, PROVINCIA SANTIAGO.</t>
  </si>
  <si>
    <t>85-CONSTRUCCIÓN CAMPO DE SOFTBALL LA AVIACION, SECTOR GURABO, MUNICIPIO SANTIAGO</t>
  </si>
  <si>
    <t>71-CONSTRUCCIÓN DESTACAMENTO POLICIAL PARADERO, D. M. PARADERO, MUNICIPIO ESPERANZA, PROVINCIA VALVERDE</t>
  </si>
  <si>
    <t>01-CONSTRUCCIÓN POLIDEPORTIVO LA SALVIA - LOS QUEMADOS, MUNICIPIO BONAO, PROVINCIA MONSEÑOR NOUEL</t>
  </si>
  <si>
    <t>04-CONSTRUCCIÓN CENTRO COMUNAL MAIMÓN, MUNICIPIO MAIMÓN, PROVINCIA MONSEÑOR NOUEL</t>
  </si>
  <si>
    <t>78-REMODELACIÓN CANCHA MIXTA ANTONIO ESPINAL, D. M. JUMA BEJUCAL, PROVINCIA MONSEÑOR NOUEL</t>
  </si>
  <si>
    <t>70-CONSTRUCCIÓN DESTACAMENTO POLICIAL EN EL SECTOR SABANA AL MEDIO, MUNICIPIO BAYAGUANA, PROVINCIA MONTE PLATA.</t>
  </si>
  <si>
    <t>88-CONSTRUCCIÓN IGLESIA SUMO SACERDOTE, MUNICIPIO SABANA DE LA MAR, PROVINCIA HATO MAYOR</t>
  </si>
  <si>
    <t>99-CONSTRUCCIÓN DE GAZEBO PARA HOGAR DE ANCIANOS CONAPE, SECTOR VILLA ORTEGA, MUNICIPIO HATO MAYOR, PROVINCIA HATO MAYOR</t>
  </si>
  <si>
    <t>06-CONSTRUCCIÓN CENTRO COMUNAL CASA VIEJA, MUNICIPIO SANTO DOMINGO NORTE, PROVINCIA SANTO DOMINGO</t>
  </si>
  <si>
    <t>13-CONSTRUCCIÓN CAPILLA SANTISIMA TRINIDAD, SECTOR LOS TRES BRAZOS, MUNICIPIO SANTO DOMINGO ESTE</t>
  </si>
  <si>
    <t>67-CONSTRUCCIÓN CLUB DEPORTIVO INVI, SECTOR HATO NUEVO, MUNICIPIO LOS ALCARRIZOS, PROVINCIA SANTO DOMINGO</t>
  </si>
  <si>
    <t>69-CONSTRUCCIÓN CLUB DEPORTIVO Y CULTURAL LOS ALCARRIZOS EBA, MUNICIPIO LOS ALCARRIZOS, PROVINCIA SANTO DOMINGO</t>
  </si>
  <si>
    <t>83-CONSTRUCCIÓN CANCHA DE BALONCESTO EN EL SECTOR HARAS NACIONALES, MUNICIPIO SANTO DOMINGO NORTE, PROVINCIA SANTO DOMINGO</t>
  </si>
  <si>
    <t>90-CONSTRUCCIÓN CAMPO DE BÉISBOL HERMANOS ROJAS ALOU, SECTOR LA VICTORIA, MUNICIPIO SANTO DOMINGO NORTE, PROVINCIA SANTO DOMINGO</t>
  </si>
  <si>
    <t>95-CONSTRUCCIÓN POLIDEPORTIVO LOS AMERICANOS, MUNICIPIO LOS ALCARRIZOS, PROVINCIA SANTO DOMINGO</t>
  </si>
  <si>
    <t>93-CONSTRUCCIÓN CAMPO DE BÉISBOL LA FORTUNA DE ANGELINA, MUNICIPIO VILLA LA MATA, PROVINCIA SANCHEZ RAMIREZ</t>
  </si>
  <si>
    <t>94-RESTAURACIÓN CASA AYBAR, CIUDAD COLONIAL, DISTRITO NACIONAL</t>
  </si>
  <si>
    <t>37-REMODELACIÓN DESTACAMENTO MILITAR ARROYO DULCE, DISTRITO MUNICIPAL ARROYO DULCE, MUNICIPIO ENRIQUILLO,  PROVINCIA BARAHONA</t>
  </si>
  <si>
    <t>38-REMODELACIÓN DESTACAMENTO MILITAR CAPITÁN INOA NINA, MUNICIPIO ENRIQUILLO, PROVINCIA BARAHONA</t>
  </si>
  <si>
    <t>36-REMODELACIÓN PUESTO DE CHEQUEO MILITAR EL ESPINERO, MUNICIPIO DAJABON , PROVINCIA DAJABON</t>
  </si>
  <si>
    <t>32-REMODELACIÓN DESTACAMENTO MILITAR EL HIGÜERITO, ERD, MUNICIPIO DE BÁNICA, PROVINCIA ELÍAS PIÑA</t>
  </si>
  <si>
    <t>33-REMODELACIÓN PUESTO MILITAR ANICETO MARTÍNEZ, ERD, MUNICIPIO HONDO VALLE, PROVINCIA ELÍAS PIÑA</t>
  </si>
  <si>
    <t>83-REPARACIÓN ESTADIO MUNICIPAL DE BEISBOL JUAN DELFINO GARCÍA (BRAGAÑITA), MUNICIPIO MOCA, PROVINCIA ESPAILLAT</t>
  </si>
  <si>
    <t>39-CONSTRUCCIÓN DESTACAMENTO MILITAR LA GRANADA, MUNICIPIO LA DESCUBIERTA, PROVINCIA INDEPENDENCIA</t>
  </si>
  <si>
    <t>41-CONSTRUCCIÓN PUESTO MILITAR EL FURGÓN, MUNICIPIO JIMANÍ, PROVINCIA INDEPENDENCIA</t>
  </si>
  <si>
    <t>42-CONSTRUCCIÓN PUESTO DE CHEQUEO MILITAR LA TRANQUERA, DISTRITO MUNICIPAL LAS LAGUNAS DE NISIBÓN, MUNICIPIO HIGUEY, PROVINCIA LA ALTAGRACIA</t>
  </si>
  <si>
    <t>32-RECONSTRUCCIÓN POLIDEPORTIVO LIDIO GUZMAN, MUNICIPIO JIMA ABAJO, PROVINCIA LA VEGA.</t>
  </si>
  <si>
    <t>43-REMODELACIÓN FORTALEZA MILITAR OLEGARIO TENARES, MUNICIPIO NAGUA, PROVINCIA MARÍA TRINIDAD SÁNCHEZ</t>
  </si>
  <si>
    <t>35-CONSTRUCCIÓN DESTACAMENTO MILITAR EL PUENTE, MUNICIPIO MONTECRISTI, PROVINCIA MONTE CRISTI</t>
  </si>
  <si>
    <t>40-REMODELACIÓN DESTACAMENTO MILITAR CABEZA DE AGUA, MUNICIPIO PEDERNALES, PROVINCIA PEDERNALES</t>
  </si>
  <si>
    <t>34-REPARACIÓN 
ESTADIO MUNICIPAL DE BEISBOL LUIS MARIA HERRERA, MUNICIPIO BANI, PROVINCIA PERAVIA</t>
  </si>
  <si>
    <t>98-CONSTRUCCIÓN INFRAESTRUCTURAS DE SERVICIOS TURÍSTICOS EN LA PLAYA LOS ALMENDROS, MUNICIPIO BANÍ, PROVINCIA PERAVIA</t>
  </si>
  <si>
    <t>95-RECONSTRUCCIÓN DE CALLES EN EL DISTRITO MUNICIPAL MAIMÓN, PROVINCIA PUERTO PLATA</t>
  </si>
  <si>
    <t>44-REMODELACIÓN FORTALEZA JUANA NÚÑEZ, MUNICIPIO DE SALCEDO, PROVINCIA HERMANAS MIRABAL</t>
  </si>
  <si>
    <t>04-AMPLIACIÓN DEL PLANTEL EDUCATIVO PARA INICIAL MERCEDES CONSUELO MATOS EN LA PROVINCIA SAN JUAN.</t>
  </si>
  <si>
    <t>45-REMODELACIÓN FORTALEZA PALO HINCADO, MUNICIPIO COTUÍ, PROVINCIA SÁNCHEZ RAMÍREZ</t>
  </si>
  <si>
    <t>01-CONSTRUCCIÓN DEL RECINTO EMILIO PRUD¿HOMME DEL INSTITUTO SUPERIOR DE FORMACIÓN DOCENTE SALOMÉ UREÑA (ISFODOSU), MUNICIPIO SANTIAGO DE LOS CABALLEROS, PROVINCIA SANTIAGO</t>
  </si>
  <si>
    <t>30-REMODELACIÓN DESTACAMENTO EL RUBIO, MUNICIPIO SAN JOSÉ DE LAS MATAS, PROVINCIA SANTIAGO</t>
  </si>
  <si>
    <t>31-REMODELACIÓN DESTACAMENTO LAS PLACETAS, MUNICIPIO SAN JOSÉ DE LAS MATAS, PROVINCIA SANTIAGO</t>
  </si>
  <si>
    <t>27-AMPLIACIÓN DEL PLANTEL EDUCATIVO PARA INICIAL SALOMÉ UREÑA , MUNICIPIO ESPERANZA, PROVINCIA VALVERDE.</t>
  </si>
  <si>
    <t>30-CONSTRUCCIÓN DE 2 ESTANCIAS INFANTILES EN LA PROVINCIA DE VALVERDE</t>
  </si>
  <si>
    <t>34-REMODELACIÓN INFRAESTRUCTURA DEL DESTACAMENTO MILITAR LOS QUEMADOS, MUNICIPIO MAO, PROVINCIA VALVERDE</t>
  </si>
  <si>
    <t>39-AMPLIACIÓN DEL PLANTEL EDUCATIVO PARA INICIAL JACINTO DE LA CONCHA, MUNICIPIO LAGUNA SALADA, PROVINCIA VALVERDE.</t>
  </si>
  <si>
    <t>84-RECONSTRUCCIÓN DE LA CANCHA DEL CLUB DEPORTIVO JUAN ALBERTO OZORIA, MUNICIPIO BOCA CHICA, PROVINCIA SANTO DOMINGO</t>
  </si>
  <si>
    <t>85-CONSTRUCCIÓN ARENA DE BALONCESTO PROFESOR FERNANDO TERUEL, PROVINCIA LA VEGA.</t>
  </si>
  <si>
    <t>Ejecución 1ero de enero - 12 de junio de 2026*</t>
  </si>
  <si>
    <t>*Fecha de imputación al 12 de junio de 2026 y fecha de registro al 15 de junio de 2026. La fecha de imputación representa los gastos o ingresos en el momento de su ejecución, mientras que la fecha de registro representa el momento de su registro en el sistema, en la medida que se van regularizando los pagos.</t>
  </si>
  <si>
    <t xml:space="preserve">      Ejecución 1ro de enero -  12 de junio de 2026 (fecha de imputación)</t>
  </si>
  <si>
    <t>Ejecución 1ro de enero -  15 de junio de 2026 (fecha de registro)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</si>
</sst>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0.0,,_);\(#,##0.0,,\)"/>
    <numFmt numFmtId="178" formatCode="#,##0.0_);\(#,##0.00,,\)"/>
    <numFmt numFmtId="179" formatCode="#,##0.0000"/>
  </numFmts>
  <fonts count="68">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b/>
      <sz val="14"/>
      <color theme="1"/>
      <name val="Avenir Next LT Pro"/>
      <family val="2"/>
    </font>
    <font>
      <sz val="10"/>
      <color rgb="FF000000"/>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9"/>
      <color theme="1"/>
      <name val="Avenir Next LT Pro"/>
      <family val="2"/>
    </font>
    <font>
      <sz val="9"/>
      <color theme="1"/>
      <name val="Avenir Next LT Pro"/>
      <family val="2"/>
    </font>
    <font>
      <sz val="8"/>
      <color theme="1"/>
      <name val="Avenir Next LT Pro"/>
      <family val="2"/>
    </font>
    <font>
      <sz val="14"/>
      <color theme="1"/>
      <name val="Avenir Next LT Pro"/>
      <family val="2"/>
    </font>
    <font>
      <b/>
      <i/>
      <sz val="10"/>
      <color theme="0"/>
      <name val="Avenir Next LT Pro"/>
      <family val="2"/>
    </font>
    <font>
      <b/>
      <sz val="8"/>
      <color theme="1"/>
      <name val="Avenir Next LT Pro"/>
      <family val="2"/>
    </font>
    <font>
      <sz val="11"/>
      <color indexed="8"/>
      <name val="Avenir Next LT Pro"/>
      <family val="2"/>
    </font>
    <font>
      <b/>
      <i/>
      <sz val="9"/>
      <color theme="0"/>
      <name val="Avenir Next LT Pro"/>
      <family val="2"/>
    </font>
    <font>
      <b/>
      <i/>
      <sz val="9"/>
      <color rgb="FFFFFFFF"/>
      <name val="Avenir Next LT Pro"/>
      <family val="2"/>
    </font>
    <font>
      <b/>
      <sz val="9"/>
      <name val="Avenir Next LT Pro"/>
      <family val="2"/>
    </font>
    <font>
      <b/>
      <sz val="9"/>
      <color rgb="FFFFFFFF"/>
      <name val="Avenir Next LT Pro"/>
      <family val="2"/>
    </font>
    <font>
      <b/>
      <sz val="10"/>
      <name val="Avenir Next LT Pro"/>
      <family val="2"/>
    </font>
    <font>
      <b/>
      <sz val="11"/>
      <color theme="1"/>
      <name val="Avenir Next LT Pro"/>
      <family val="2"/>
    </font>
    <font>
      <b/>
      <sz val="11"/>
      <color rgb="FFFFFFFF"/>
      <name val="Avenir Next LT Pro"/>
      <family val="2"/>
    </font>
  </fonts>
  <fills count="45">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
      <left/>
      <right/>
      <top/>
      <bottom style="thin">
        <color theme="4" tint="0.39997558519241921"/>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9">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7" fillId="2" borderId="0" xfId="0" applyFont="1" applyFill="1" applyAlignment="1">
      <alignment horizontal="center"/>
    </xf>
    <xf numFmtId="0" fontId="48" fillId="3" borderId="0" xfId="0" applyFont="1" applyFill="1" applyAlignment="1">
      <alignment horizontal="center" wrapText="1"/>
    </xf>
    <xf numFmtId="0" fontId="48" fillId="3" borderId="21" xfId="0" applyFont="1" applyFill="1" applyBorder="1" applyAlignment="1">
      <alignment horizontal="center" wrapText="1"/>
    </xf>
    <xf numFmtId="0" fontId="49" fillId="4" borderId="0" xfId="0" applyFont="1" applyFill="1" applyAlignment="1">
      <alignment horizontal="left"/>
    </xf>
    <xf numFmtId="166" fontId="49" fillId="4" borderId="0" xfId="1" applyNumberFormat="1" applyFont="1" applyFill="1" applyBorder="1" applyAlignment="1">
      <alignment horizontal="right" wrapText="1"/>
    </xf>
    <xf numFmtId="175" fontId="49" fillId="4" borderId="0" xfId="788" applyNumberFormat="1" applyFont="1" applyFill="1" applyBorder="1" applyAlignment="1">
      <alignment horizontal="center" wrapText="1"/>
    </xf>
    <xf numFmtId="0" fontId="40" fillId="0" borderId="19" xfId="0" applyFont="1" applyBorder="1"/>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788" applyNumberFormat="1" applyFont="1" applyFill="1" applyBorder="1" applyAlignment="1">
      <alignment horizontal="center" wrapText="1"/>
    </xf>
    <xf numFmtId="0" fontId="50" fillId="0" borderId="0" xfId="0" applyFont="1" applyAlignment="1">
      <alignment horizontal="left" indent="1"/>
    </xf>
    <xf numFmtId="166" fontId="40" fillId="0" borderId="0" xfId="0" applyNumberFormat="1" applyFont="1"/>
    <xf numFmtId="0" fontId="51" fillId="3" borderId="0" xfId="0" applyFont="1" applyFill="1" applyAlignment="1">
      <alignment wrapText="1"/>
    </xf>
    <xf numFmtId="165" fontId="52" fillId="3" borderId="0" xfId="1" applyNumberFormat="1" applyFont="1" applyFill="1" applyBorder="1" applyAlignment="1">
      <alignment horizontal="right" vertical="center" wrapText="1"/>
    </xf>
    <xf numFmtId="0" fontId="53" fillId="0" borderId="0" xfId="0" applyFont="1" applyAlignment="1">
      <alignment horizontal="left"/>
    </xf>
    <xf numFmtId="0" fontId="51" fillId="2" borderId="0" xfId="0" applyFont="1" applyFill="1" applyAlignment="1">
      <alignment wrapText="1"/>
    </xf>
    <xf numFmtId="0" fontId="49" fillId="4" borderId="0" xfId="0" applyFont="1" applyFill="1" applyAlignment="1">
      <alignment horizontal="left" vertical="center"/>
    </xf>
    <xf numFmtId="166" fontId="49" fillId="4" borderId="0" xfId="1" applyNumberFormat="1" applyFont="1" applyFill="1" applyBorder="1" applyAlignment="1">
      <alignment horizontal="right" vertical="center" wrapText="1"/>
    </xf>
    <xf numFmtId="0" fontId="50" fillId="0" borderId="0" xfId="0" applyFont="1"/>
    <xf numFmtId="0" fontId="56" fillId="0" borderId="0" xfId="0" applyFont="1" applyAlignment="1">
      <alignment vertical="center" wrapText="1"/>
    </xf>
    <xf numFmtId="0" fontId="43" fillId="0" borderId="0" xfId="0" applyFont="1" applyAlignment="1">
      <alignment vertical="center" wrapText="1" readingOrder="1"/>
    </xf>
    <xf numFmtId="0" fontId="44" fillId="0" borderId="0" xfId="0" applyFont="1" applyAlignment="1">
      <alignment vertical="top" wrapText="1" readingOrder="1"/>
    </xf>
    <xf numFmtId="43" fontId="46" fillId="0" borderId="0" xfId="1" applyFont="1" applyAlignment="1">
      <alignment vertical="top" wrapText="1" readingOrder="1"/>
    </xf>
    <xf numFmtId="0" fontId="45" fillId="2" borderId="0" xfId="0" applyFont="1" applyFill="1" applyAlignment="1">
      <alignment wrapText="1"/>
    </xf>
    <xf numFmtId="43" fontId="45" fillId="2" borderId="0" xfId="1" applyFont="1" applyFill="1" applyAlignment="1">
      <alignment wrapText="1"/>
    </xf>
    <xf numFmtId="43" fontId="57" fillId="2" borderId="0" xfId="1" applyFont="1" applyFill="1" applyAlignment="1">
      <alignment vertical="center"/>
    </xf>
    <xf numFmtId="49" fontId="45" fillId="2" borderId="0" xfId="0" applyNumberFormat="1" applyFont="1" applyFill="1" applyAlignment="1">
      <alignment vertical="center"/>
    </xf>
    <xf numFmtId="0" fontId="47" fillId="2" borderId="0" xfId="0" applyFont="1" applyFill="1"/>
    <xf numFmtId="0" fontId="58" fillId="3" borderId="0" xfId="0" applyFont="1" applyFill="1" applyAlignment="1">
      <alignment horizontal="center" vertical="center"/>
    </xf>
    <xf numFmtId="165" fontId="40" fillId="0" borderId="0" xfId="1" applyNumberFormat="1" applyFont="1"/>
    <xf numFmtId="0" fontId="52" fillId="3" borderId="0" xfId="0" applyFont="1" applyFill="1" applyAlignment="1">
      <alignment horizontal="left" vertical="center" wrapText="1"/>
    </xf>
    <xf numFmtId="0" fontId="59" fillId="0" borderId="0" xfId="0" applyFont="1" applyAlignment="1">
      <alignment vertical="center" wrapText="1"/>
    </xf>
    <xf numFmtId="43" fontId="40" fillId="0" borderId="0" xfId="0" applyNumberFormat="1" applyFont="1"/>
    <xf numFmtId="165" fontId="50" fillId="0" borderId="0" xfId="1" applyNumberFormat="1" applyFont="1" applyFill="1" applyBorder="1" applyAlignment="1">
      <alignment horizontal="right" vertical="center" wrapText="1"/>
    </xf>
    <xf numFmtId="0" fontId="50" fillId="0" borderId="0" xfId="0" applyFont="1" applyAlignment="1">
      <alignment horizontal="left" indent="3"/>
    </xf>
    <xf numFmtId="0" fontId="59" fillId="0" borderId="0" xfId="0" applyFont="1" applyAlignment="1">
      <alignment horizontal="left" vertical="center" wrapText="1"/>
    </xf>
    <xf numFmtId="0" fontId="49" fillId="41" borderId="0" xfId="0" applyFont="1" applyFill="1" applyAlignment="1">
      <alignment horizontal="left" vertical="center" indent="1"/>
    </xf>
    <xf numFmtId="176" fontId="52" fillId="3" borderId="0" xfId="1" applyNumberFormat="1" applyFont="1" applyFill="1" applyBorder="1" applyAlignment="1">
      <alignment horizontal="right" vertical="center" wrapText="1"/>
    </xf>
    <xf numFmtId="0" fontId="56" fillId="0" borderId="0" xfId="0" applyFont="1" applyAlignment="1">
      <alignment vertical="center"/>
    </xf>
    <xf numFmtId="0" fontId="61" fillId="3" borderId="0" xfId="0" applyFont="1" applyFill="1" applyAlignment="1">
      <alignment horizontal="center" vertical="center"/>
    </xf>
    <xf numFmtId="0" fontId="62" fillId="3" borderId="0" xfId="0" applyFont="1" applyFill="1" applyAlignment="1">
      <alignment horizontal="center" wrapText="1"/>
    </xf>
    <xf numFmtId="0" fontId="54" fillId="5" borderId="0" xfId="0" applyFont="1" applyFill="1" applyAlignment="1">
      <alignment horizontal="left" vertical="center" indent="1"/>
    </xf>
    <xf numFmtId="0" fontId="54" fillId="4" borderId="0" xfId="0" applyFont="1" applyFill="1" applyAlignment="1">
      <alignment horizontal="left" indent="2"/>
    </xf>
    <xf numFmtId="0" fontId="55" fillId="2" borderId="0" xfId="0" applyFont="1" applyFill="1" applyAlignment="1">
      <alignment horizontal="left" indent="3"/>
    </xf>
    <xf numFmtId="0" fontId="55" fillId="0" borderId="0" xfId="0" applyFont="1" applyAlignment="1">
      <alignment horizontal="left" indent="3"/>
    </xf>
    <xf numFmtId="0" fontId="63" fillId="4" borderId="0" xfId="0" applyFont="1" applyFill="1" applyAlignment="1">
      <alignment horizontal="left" indent="2"/>
    </xf>
    <xf numFmtId="0" fontId="63" fillId="5" borderId="0" xfId="0" applyFont="1" applyFill="1" applyAlignment="1">
      <alignment horizontal="left" vertical="center" indent="1"/>
    </xf>
    <xf numFmtId="0" fontId="64" fillId="3" borderId="0" xfId="0" applyFont="1" applyFill="1" applyAlignment="1">
      <alignment horizontal="left" vertical="center" wrapText="1"/>
    </xf>
    <xf numFmtId="0" fontId="40" fillId="0" borderId="0" xfId="439" applyFont="1"/>
    <xf numFmtId="175" fontId="40" fillId="0" borderId="0" xfId="920" applyNumberFormat="1" applyFont="1" applyFill="1"/>
    <xf numFmtId="0" fontId="60" fillId="0" borderId="0" xfId="749" applyFont="1"/>
    <xf numFmtId="176" fontId="58" fillId="3" borderId="0" xfId="856" applyNumberFormat="1" applyFont="1" applyFill="1" applyAlignment="1">
      <alignment horizontal="center" vertical="center"/>
    </xf>
    <xf numFmtId="0" fontId="49" fillId="4" borderId="0" xfId="915" applyFont="1" applyFill="1" applyAlignment="1">
      <alignment horizontal="left" vertical="center" wrapText="1"/>
    </xf>
    <xf numFmtId="0" fontId="49" fillId="0" borderId="0" xfId="915" applyFont="1" applyAlignment="1">
      <alignment horizontal="left" vertical="center" wrapText="1" indent="1"/>
    </xf>
    <xf numFmtId="0" fontId="50" fillId="0" borderId="0" xfId="915" applyFont="1" applyAlignment="1">
      <alignment horizontal="left" vertical="center" wrapText="1" indent="2"/>
    </xf>
    <xf numFmtId="0" fontId="49" fillId="2" borderId="0" xfId="915" applyFont="1" applyFill="1" applyAlignment="1">
      <alignment horizontal="left" vertical="center" wrapText="1" indent="1"/>
    </xf>
    <xf numFmtId="0" fontId="50" fillId="2" borderId="0" xfId="915" applyFont="1" applyFill="1" applyAlignment="1">
      <alignment horizontal="left" vertical="center" wrapText="1" indent="2"/>
    </xf>
    <xf numFmtId="0" fontId="50" fillId="2" borderId="0" xfId="444" applyFont="1" applyFill="1" applyAlignment="1">
      <alignment horizontal="left" vertical="center" wrapText="1" indent="2"/>
    </xf>
    <xf numFmtId="0" fontId="50" fillId="0" borderId="0" xfId="444" applyFont="1" applyAlignment="1">
      <alignment horizontal="left" vertical="center" wrapText="1" indent="2"/>
    </xf>
    <xf numFmtId="0" fontId="51" fillId="3" borderId="0" xfId="915" applyFont="1" applyFill="1" applyAlignment="1">
      <alignment horizontal="left" vertical="center"/>
    </xf>
    <xf numFmtId="0" fontId="51" fillId="42" borderId="24" xfId="919" applyFont="1" applyFill="1" applyBorder="1" applyAlignment="1">
      <alignment horizontal="center" vertical="center" wrapText="1"/>
    </xf>
    <xf numFmtId="0" fontId="49" fillId="4" borderId="0" xfId="919" applyFont="1" applyFill="1" applyAlignment="1">
      <alignment horizontal="left" vertical="center" wrapText="1"/>
    </xf>
    <xf numFmtId="175" fontId="49" fillId="4" borderId="0" xfId="920" applyNumberFormat="1" applyFont="1" applyFill="1" applyBorder="1" applyAlignment="1">
      <alignment horizontal="center" vertical="center"/>
    </xf>
    <xf numFmtId="0" fontId="49" fillId="0" borderId="0" xfId="919" applyFont="1" applyAlignment="1">
      <alignment horizontal="left" vertical="center" wrapText="1" indent="1"/>
    </xf>
    <xf numFmtId="175" fontId="49" fillId="0" borderId="0" xfId="920" applyNumberFormat="1" applyFont="1" applyBorder="1" applyAlignment="1">
      <alignment horizontal="center" vertical="center"/>
    </xf>
    <xf numFmtId="0" fontId="50" fillId="0" borderId="0" xfId="919" applyFont="1" applyAlignment="1">
      <alignment horizontal="left" vertical="center" wrapText="1" indent="2"/>
    </xf>
    <xf numFmtId="175" fontId="50" fillId="0" borderId="0" xfId="920" applyNumberFormat="1" applyFont="1" applyBorder="1" applyAlignment="1">
      <alignment horizontal="center" vertical="center"/>
    </xf>
    <xf numFmtId="175" fontId="40" fillId="0" borderId="0" xfId="920" applyNumberFormat="1" applyFont="1"/>
    <xf numFmtId="175" fontId="40" fillId="0" borderId="0" xfId="920" applyNumberFormat="1" applyFont="1" applyBorder="1"/>
    <xf numFmtId="0" fontId="40" fillId="0" borderId="0" xfId="0" applyFont="1" applyAlignment="1">
      <alignment vertical="center" wrapText="1"/>
    </xf>
    <xf numFmtId="175" fontId="50" fillId="0" borderId="0" xfId="920" applyNumberFormat="1" applyFont="1" applyFill="1" applyBorder="1" applyAlignment="1">
      <alignment horizontal="center" vertical="center"/>
    </xf>
    <xf numFmtId="0" fontId="40" fillId="0" borderId="18" xfId="439" applyFont="1" applyBorder="1"/>
    <xf numFmtId="175" fontId="49" fillId="0" borderId="0" xfId="920" applyNumberFormat="1" applyFont="1" applyFill="1" applyBorder="1" applyAlignment="1">
      <alignment horizontal="center" vertical="center"/>
    </xf>
    <xf numFmtId="0" fontId="51" fillId="3" borderId="0" xfId="919" applyFont="1" applyFill="1" applyAlignment="1">
      <alignment horizontal="left" vertical="center"/>
    </xf>
    <xf numFmtId="175" fontId="51" fillId="3" borderId="0" xfId="920" applyNumberFormat="1" applyFont="1" applyFill="1" applyBorder="1" applyAlignment="1">
      <alignment horizontal="center" vertical="center"/>
    </xf>
    <xf numFmtId="10" fontId="40" fillId="0" borderId="0" xfId="920" applyNumberFormat="1" applyFont="1"/>
    <xf numFmtId="175" fontId="50" fillId="0" borderId="0" xfId="788" applyNumberFormat="1" applyFont="1" applyAlignment="1">
      <alignment horizontal="center"/>
    </xf>
    <xf numFmtId="175" fontId="51" fillId="43" borderId="17" xfId="788" applyNumberFormat="1" applyFont="1" applyFill="1" applyBorder="1" applyAlignment="1">
      <alignment horizontal="center"/>
    </xf>
    <xf numFmtId="175" fontId="49" fillId="4" borderId="0" xfId="788" applyNumberFormat="1" applyFont="1" applyFill="1" applyAlignment="1">
      <alignment horizontal="center"/>
    </xf>
    <xf numFmtId="175" fontId="49" fillId="44" borderId="0" xfId="788" applyNumberFormat="1" applyFont="1" applyFill="1" applyAlignment="1">
      <alignment horizontal="center"/>
    </xf>
    <xf numFmtId="0" fontId="49" fillId="0" borderId="0" xfId="0" applyFont="1" applyAlignment="1">
      <alignment horizontal="left" indent="1"/>
    </xf>
    <xf numFmtId="0" fontId="49" fillId="0" borderId="0" xfId="0" applyFont="1" applyAlignment="1">
      <alignment horizontal="left" indent="2"/>
    </xf>
    <xf numFmtId="0" fontId="54" fillId="4" borderId="0" xfId="0" applyFont="1" applyFill="1" applyAlignment="1">
      <alignment horizontal="left" vertical="center" indent="1"/>
    </xf>
    <xf numFmtId="176" fontId="54" fillId="4" borderId="0" xfId="1" applyNumberFormat="1" applyFont="1" applyFill="1" applyBorder="1" applyAlignment="1">
      <alignment horizontal="right" vertical="center" wrapText="1"/>
    </xf>
    <xf numFmtId="0" fontId="54" fillId="0" borderId="0" xfId="0" applyFont="1" applyAlignment="1">
      <alignment horizontal="left" indent="1"/>
    </xf>
    <xf numFmtId="176" fontId="54" fillId="0" borderId="0" xfId="0" applyNumberFormat="1" applyFont="1"/>
    <xf numFmtId="0" fontId="55" fillId="0" borderId="0" xfId="0" applyFont="1" applyAlignment="1">
      <alignment horizontal="left" indent="2"/>
    </xf>
    <xf numFmtId="176" fontId="55" fillId="0" borderId="0" xfId="0" applyNumberFormat="1" applyFont="1"/>
    <xf numFmtId="176" fontId="54" fillId="4" borderId="0" xfId="1" applyNumberFormat="1" applyFont="1" applyFill="1" applyBorder="1" applyAlignment="1">
      <alignment horizontal="right" vertical="center"/>
    </xf>
    <xf numFmtId="176" fontId="64" fillId="3" borderId="0" xfId="1" applyNumberFormat="1" applyFont="1" applyFill="1" applyBorder="1" applyAlignment="1">
      <alignment horizontal="right" vertical="center" wrapText="1"/>
    </xf>
    <xf numFmtId="0" fontId="56" fillId="0" borderId="0" xfId="439" applyFont="1"/>
    <xf numFmtId="0" fontId="55" fillId="0" borderId="0" xfId="0" applyFont="1"/>
    <xf numFmtId="0" fontId="65" fillId="4" borderId="20" xfId="919" applyFont="1" applyFill="1" applyBorder="1" applyAlignment="1">
      <alignment vertical="center"/>
    </xf>
    <xf numFmtId="0" fontId="58" fillId="3" borderId="0" xfId="0" applyFont="1" applyFill="1" applyAlignment="1">
      <alignment horizontal="center" vertical="center" wrapText="1"/>
    </xf>
    <xf numFmtId="0" fontId="49" fillId="4" borderId="0" xfId="0" applyFont="1" applyFill="1" applyAlignment="1">
      <alignment horizontal="left" vertical="center" indent="1"/>
    </xf>
    <xf numFmtId="0" fontId="49" fillId="2" borderId="0" xfId="0" applyFont="1" applyFill="1" applyAlignment="1">
      <alignment horizontal="left" indent="1"/>
    </xf>
    <xf numFmtId="0" fontId="50" fillId="2" borderId="0" xfId="0" applyFont="1" applyFill="1" applyAlignment="1">
      <alignment horizontal="left" indent="2"/>
    </xf>
    <xf numFmtId="0" fontId="58" fillId="42" borderId="0" xfId="915" applyFont="1" applyFill="1" applyAlignment="1">
      <alignment horizontal="center" vertical="center" wrapText="1"/>
    </xf>
    <xf numFmtId="0" fontId="58" fillId="42" borderId="25" xfId="919" applyFont="1" applyFill="1" applyBorder="1" applyAlignment="1">
      <alignment horizontal="center" vertical="center" wrapText="1"/>
    </xf>
    <xf numFmtId="0" fontId="46" fillId="0" borderId="0" xfId="0" applyFont="1" applyAlignment="1">
      <alignment horizontal="center" vertical="center" wrapText="1" readingOrder="1"/>
    </xf>
    <xf numFmtId="0" fontId="56" fillId="0" borderId="0" xfId="0" applyFont="1" applyAlignment="1">
      <alignment horizontal="left" vertical="center" wrapText="1"/>
    </xf>
    <xf numFmtId="0" fontId="46" fillId="0" borderId="0" xfId="0" applyFont="1" applyAlignment="1">
      <alignment horizontal="center" vertical="top" wrapText="1" readingOrder="1"/>
    </xf>
    <xf numFmtId="0" fontId="56" fillId="0" borderId="0" xfId="0" applyFont="1" applyAlignment="1">
      <alignment wrapText="1"/>
    </xf>
    <xf numFmtId="0" fontId="40" fillId="0" borderId="0" xfId="0" applyFont="1" applyAlignment="1">
      <alignment vertical="center"/>
    </xf>
    <xf numFmtId="0" fontId="48" fillId="3" borderId="27" xfId="0" applyFont="1" applyFill="1" applyBorder="1" applyAlignment="1">
      <alignment horizontal="center" wrapText="1"/>
    </xf>
    <xf numFmtId="0" fontId="48" fillId="3" borderId="23" xfId="0" applyFont="1" applyFill="1" applyBorder="1" applyAlignment="1">
      <alignment horizontal="center" wrapText="1"/>
    </xf>
    <xf numFmtId="176" fontId="48" fillId="3" borderId="0" xfId="856" applyNumberFormat="1" applyFont="1" applyFill="1" applyAlignment="1">
      <alignment horizontal="center" vertical="center" wrapText="1"/>
    </xf>
    <xf numFmtId="175" fontId="49" fillId="4" borderId="0" xfId="788" applyNumberFormat="1" applyFont="1" applyFill="1" applyBorder="1" applyAlignment="1">
      <alignment horizontal="center" vertical="center" wrapText="1"/>
    </xf>
    <xf numFmtId="175" fontId="50" fillId="0" borderId="0" xfId="1" applyNumberFormat="1" applyFont="1" applyFill="1" applyBorder="1" applyAlignment="1">
      <alignment horizontal="center" wrapText="1"/>
    </xf>
    <xf numFmtId="175" fontId="49" fillId="4" borderId="0" xfId="1" applyNumberFormat="1" applyFont="1" applyFill="1" applyBorder="1" applyAlignment="1">
      <alignment horizontal="center" wrapText="1"/>
    </xf>
    <xf numFmtId="175" fontId="51" fillId="3" borderId="0" xfId="0" applyNumberFormat="1" applyFont="1" applyFill="1" applyAlignment="1">
      <alignment wrapText="1"/>
    </xf>
    <xf numFmtId="175" fontId="51" fillId="3" borderId="0" xfId="0" applyNumberFormat="1" applyFont="1" applyFill="1" applyAlignment="1">
      <alignment horizontal="center" vertical="center" wrapText="1"/>
    </xf>
    <xf numFmtId="175" fontId="51" fillId="2" borderId="0" xfId="0" applyNumberFormat="1" applyFont="1" applyFill="1" applyAlignment="1">
      <alignment wrapText="1"/>
    </xf>
    <xf numFmtId="175" fontId="49" fillId="4" borderId="0" xfId="1" applyNumberFormat="1" applyFont="1" applyFill="1" applyBorder="1" applyAlignment="1">
      <alignment horizontal="center" vertical="center" wrapText="1"/>
    </xf>
    <xf numFmtId="175" fontId="50" fillId="0" borderId="0" xfId="0" applyNumberFormat="1" applyFont="1" applyAlignment="1">
      <alignment horizontal="right"/>
    </xf>
    <xf numFmtId="0" fontId="59" fillId="0" borderId="0" xfId="0" applyFont="1" applyAlignment="1">
      <alignment vertical="center"/>
    </xf>
    <xf numFmtId="0" fontId="59" fillId="0" borderId="0" xfId="0" applyFont="1"/>
    <xf numFmtId="0" fontId="59" fillId="0" borderId="0" xfId="915" applyFont="1"/>
    <xf numFmtId="176" fontId="49" fillId="4" borderId="0" xfId="1" applyNumberFormat="1" applyFont="1" applyFill="1" applyBorder="1" applyAlignment="1">
      <alignment horizontal="right" vertical="center"/>
    </xf>
    <xf numFmtId="176" fontId="65"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wrapText="1"/>
    </xf>
    <xf numFmtId="176" fontId="54" fillId="5" borderId="0" xfId="1" applyNumberFormat="1" applyFont="1" applyFill="1" applyBorder="1" applyAlignment="1">
      <alignment horizontal="right" vertical="center" wrapText="1"/>
    </xf>
    <xf numFmtId="176" fontId="55" fillId="2" borderId="0" xfId="1" applyNumberFormat="1" applyFont="1" applyFill="1" applyBorder="1" applyAlignment="1">
      <alignment horizontal="right" vertical="center" wrapText="1"/>
    </xf>
    <xf numFmtId="176" fontId="55" fillId="0" borderId="0" xfId="1" applyNumberFormat="1" applyFont="1" applyFill="1" applyBorder="1" applyAlignment="1">
      <alignment horizontal="right" vertical="center" wrapText="1"/>
    </xf>
    <xf numFmtId="176" fontId="49" fillId="41" borderId="0" xfId="1" applyNumberFormat="1" applyFont="1" applyFill="1"/>
    <xf numFmtId="176" fontId="49" fillId="0" borderId="0" xfId="1" applyNumberFormat="1" applyFont="1"/>
    <xf numFmtId="176" fontId="50" fillId="0" borderId="0" xfId="1" applyNumberFormat="1" applyFont="1"/>
    <xf numFmtId="176" fontId="49" fillId="4" borderId="0" xfId="1" applyNumberFormat="1" applyFont="1" applyFill="1" applyBorder="1" applyAlignment="1">
      <alignment horizontal="right" vertical="center" wrapText="1"/>
    </xf>
    <xf numFmtId="176" fontId="49" fillId="0" borderId="0" xfId="1" applyNumberFormat="1" applyFont="1" applyFill="1" applyBorder="1" applyAlignment="1">
      <alignment horizontal="right" vertical="center" wrapText="1"/>
    </xf>
    <xf numFmtId="176" fontId="50" fillId="0" borderId="0" xfId="1" applyNumberFormat="1" applyFont="1" applyFill="1" applyBorder="1" applyAlignment="1">
      <alignment horizontal="right" vertical="center" wrapText="1"/>
    </xf>
    <xf numFmtId="176" fontId="49" fillId="2" borderId="0" xfId="1" applyNumberFormat="1" applyFont="1" applyFill="1" applyBorder="1" applyAlignment="1">
      <alignment horizontal="right" vertical="center" wrapText="1"/>
    </xf>
    <xf numFmtId="176" fontId="49" fillId="4" borderId="0" xfId="1" applyNumberFormat="1" applyFont="1" applyFill="1" applyBorder="1" applyAlignment="1">
      <alignment horizontal="right" wrapText="1"/>
    </xf>
    <xf numFmtId="176" fontId="50" fillId="0" borderId="0" xfId="1" applyNumberFormat="1" applyFont="1" applyFill="1" applyBorder="1" applyAlignment="1">
      <alignment horizontal="right" wrapText="1"/>
    </xf>
    <xf numFmtId="176" fontId="51" fillId="3" borderId="0" xfId="0" applyNumberFormat="1" applyFont="1" applyFill="1" applyAlignment="1">
      <alignment wrapText="1"/>
    </xf>
    <xf numFmtId="176" fontId="51" fillId="2" borderId="0" xfId="0" applyNumberFormat="1" applyFont="1" applyFill="1" applyAlignment="1">
      <alignment wrapText="1"/>
    </xf>
    <xf numFmtId="176" fontId="50" fillId="0" borderId="0" xfId="0" applyNumberFormat="1" applyFont="1" applyAlignment="1">
      <alignment horizontal="right"/>
    </xf>
    <xf numFmtId="177" fontId="50" fillId="0" borderId="0" xfId="1" applyNumberFormat="1" applyFont="1" applyAlignment="1"/>
    <xf numFmtId="178" fontId="50" fillId="0" borderId="0" xfId="1" applyNumberFormat="1" applyFont="1" applyAlignment="1"/>
    <xf numFmtId="176" fontId="49" fillId="4" borderId="20" xfId="1" applyNumberFormat="1" applyFont="1" applyFill="1" applyBorder="1" applyAlignment="1">
      <alignment horizontal="right" vertical="center" wrapText="1"/>
    </xf>
    <xf numFmtId="179" fontId="40" fillId="0" borderId="0" xfId="0" applyNumberFormat="1" applyFont="1"/>
    <xf numFmtId="175" fontId="40" fillId="0" borderId="0" xfId="788" applyNumberFormat="1" applyFont="1"/>
    <xf numFmtId="0" fontId="0" fillId="0" borderId="0" xfId="0" applyAlignment="1">
      <alignment horizontal="left" indent="2"/>
    </xf>
    <xf numFmtId="0" fontId="66" fillId="0" borderId="0" xfId="0" applyFont="1" applyAlignment="1">
      <alignment horizontal="left" indent="1"/>
    </xf>
    <xf numFmtId="176" fontId="66" fillId="0" borderId="0" xfId="0" applyNumberFormat="1" applyFont="1"/>
    <xf numFmtId="0" fontId="40" fillId="0" borderId="0" xfId="0" applyFont="1" applyAlignment="1">
      <alignment horizontal="left" indent="2"/>
    </xf>
    <xf numFmtId="176" fontId="40" fillId="0" borderId="0" xfId="0" applyNumberFormat="1" applyFont="1"/>
    <xf numFmtId="0" fontId="40" fillId="0" borderId="0" xfId="0" applyFont="1" applyAlignment="1">
      <alignment horizontal="left" indent="3"/>
    </xf>
    <xf numFmtId="0" fontId="67" fillId="3" borderId="0" xfId="0" applyFont="1" applyFill="1" applyAlignment="1">
      <alignment horizontal="left" vertical="center" wrapText="1"/>
    </xf>
    <xf numFmtId="176" fontId="67" fillId="3" borderId="0" xfId="1" applyNumberFormat="1" applyFont="1" applyFill="1" applyBorder="1" applyAlignment="1">
      <alignment horizontal="right" vertical="center" wrapText="1"/>
    </xf>
    <xf numFmtId="166" fontId="66" fillId="4" borderId="20" xfId="1" applyNumberFormat="1" applyFont="1" applyFill="1" applyBorder="1" applyAlignment="1">
      <alignment horizontal="right" vertical="center" wrapText="1"/>
    </xf>
    <xf numFmtId="165" fontId="49" fillId="4" borderId="0" xfId="1" applyNumberFormat="1" applyFont="1" applyFill="1" applyBorder="1" applyAlignment="1">
      <alignment horizontal="right" vertical="center"/>
    </xf>
    <xf numFmtId="165" fontId="49" fillId="4" borderId="0" xfId="1" applyNumberFormat="1" applyFont="1" applyFill="1" applyAlignment="1">
      <alignment horizontal="right" vertical="center"/>
    </xf>
    <xf numFmtId="165" fontId="49" fillId="0" borderId="0" xfId="1" applyNumberFormat="1" applyFont="1" applyFill="1" applyBorder="1" applyAlignment="1">
      <alignment horizontal="right" vertical="center"/>
    </xf>
    <xf numFmtId="165" fontId="50" fillId="0" borderId="0" xfId="1" applyNumberFormat="1" applyFont="1" applyFill="1" applyBorder="1" applyAlignment="1">
      <alignment horizontal="right" vertical="center"/>
    </xf>
    <xf numFmtId="165" fontId="51" fillId="3" borderId="0" xfId="1" applyNumberFormat="1" applyFont="1" applyFill="1" applyBorder="1" applyAlignment="1">
      <alignment horizontal="right" vertical="center"/>
    </xf>
    <xf numFmtId="0" fontId="56" fillId="0" borderId="0" xfId="0" applyFont="1" applyAlignment="1">
      <alignment horizontal="left" vertical="top" wrapText="1"/>
    </xf>
    <xf numFmtId="0" fontId="66" fillId="0" borderId="30" xfId="0" applyFont="1" applyBorder="1" applyAlignment="1">
      <alignment horizontal="left"/>
    </xf>
    <xf numFmtId="176" fontId="66" fillId="0" borderId="30" xfId="0" applyNumberFormat="1" applyFont="1" applyBorder="1"/>
    <xf numFmtId="176" fontId="0" fillId="0" borderId="0" xfId="0" applyNumberFormat="1"/>
    <xf numFmtId="0" fontId="40" fillId="0" borderId="0" xfId="0" applyFont="1" applyAlignment="1">
      <alignment horizontal="left"/>
    </xf>
    <xf numFmtId="0" fontId="40" fillId="0" borderId="0" xfId="0" applyFont="1" applyAlignment="1">
      <alignment horizontal="left" indent="1"/>
    </xf>
    <xf numFmtId="0" fontId="47" fillId="2" borderId="0" xfId="0" applyFont="1" applyFill="1" applyAlignment="1">
      <alignment horizontal="center" vertical="center"/>
    </xf>
    <xf numFmtId="49" fontId="45" fillId="2" borderId="0" xfId="0" applyNumberFormat="1" applyFont="1" applyFill="1" applyAlignment="1">
      <alignment horizontal="center" vertic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6" fillId="0" borderId="0" xfId="0" applyFont="1" applyAlignment="1">
      <alignment horizontal="center" vertical="center" wrapText="1" readingOrder="1"/>
    </xf>
    <xf numFmtId="0" fontId="45" fillId="2" borderId="0" xfId="0" applyFont="1" applyFill="1" applyAlignment="1">
      <alignment horizontal="center" vertical="center" wrapText="1"/>
    </xf>
    <xf numFmtId="49" fontId="57" fillId="2" borderId="0" xfId="0" applyNumberFormat="1" applyFont="1" applyFill="1" applyAlignment="1">
      <alignment horizontal="center" vertical="center"/>
    </xf>
    <xf numFmtId="0" fontId="56" fillId="0" borderId="0" xfId="0" applyFont="1" applyAlignment="1">
      <alignment horizontal="left" vertical="center" wrapText="1"/>
    </xf>
    <xf numFmtId="0" fontId="48" fillId="3" borderId="22" xfId="0" applyFont="1" applyFill="1" applyBorder="1" applyAlignment="1">
      <alignment horizontal="center" vertical="center" wrapText="1"/>
    </xf>
    <xf numFmtId="0" fontId="48" fillId="3" borderId="23"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27" xfId="0" applyFont="1" applyFill="1" applyBorder="1" applyAlignment="1">
      <alignment horizontal="center" vertical="center" wrapText="1"/>
    </xf>
    <xf numFmtId="0" fontId="48" fillId="3" borderId="28" xfId="0" applyFont="1" applyFill="1" applyBorder="1" applyAlignment="1">
      <alignment horizontal="center" vertical="center" wrapText="1"/>
    </xf>
    <xf numFmtId="49" fontId="50" fillId="2" borderId="0" xfId="0" applyNumberFormat="1" applyFont="1" applyFill="1" applyAlignment="1">
      <alignment horizontal="center" vertical="center"/>
    </xf>
    <xf numFmtId="0" fontId="47" fillId="2" borderId="0" xfId="0" applyFont="1" applyFill="1" applyAlignment="1">
      <alignment horizontal="center"/>
    </xf>
    <xf numFmtId="0" fontId="46" fillId="0" borderId="0" xfId="0" applyFont="1" applyAlignment="1">
      <alignment horizontal="center" vertical="top" wrapText="1" readingOrder="1"/>
    </xf>
    <xf numFmtId="0" fontId="45" fillId="2" borderId="0" xfId="0" applyFont="1" applyFill="1" applyAlignment="1">
      <alignment horizontal="center" wrapText="1"/>
    </xf>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6" fillId="0" borderId="0" xfId="0" applyFont="1" applyAlignment="1">
      <alignment horizontal="left" wrapText="1"/>
    </xf>
    <xf numFmtId="0" fontId="45" fillId="2" borderId="0" xfId="0" applyFont="1" applyFill="1" applyAlignment="1">
      <alignment horizontal="center"/>
    </xf>
    <xf numFmtId="49" fontId="57" fillId="0" borderId="0" xfId="0" applyNumberFormat="1" applyFont="1" applyAlignment="1">
      <alignment horizontal="center" vertical="center"/>
    </xf>
    <xf numFmtId="0" fontId="59" fillId="0" borderId="0" xfId="0" applyFont="1" applyAlignment="1">
      <alignment horizontal="left" vertical="center" wrapText="1"/>
    </xf>
    <xf numFmtId="0" fontId="61" fillId="3" borderId="0" xfId="0"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56" fillId="0" borderId="0" xfId="0" applyFont="1" applyAlignment="1">
      <alignment horizontal="left" vertical="top" wrapText="1"/>
    </xf>
    <xf numFmtId="0" fontId="43" fillId="0" borderId="0" xfId="749" applyFont="1" applyAlignment="1">
      <alignment horizontal="center" vertical="center" wrapText="1" readingOrder="1"/>
    </xf>
    <xf numFmtId="0" fontId="44" fillId="0" borderId="0" xfId="749" applyFont="1" applyAlignment="1">
      <alignment horizontal="center" vertical="top" wrapText="1" readingOrder="1"/>
    </xf>
    <xf numFmtId="0" fontId="46" fillId="0" borderId="0" xfId="749" applyFont="1" applyAlignment="1">
      <alignment horizontal="center" vertical="top" wrapText="1" readingOrder="1"/>
    </xf>
    <xf numFmtId="0" fontId="45" fillId="2" borderId="0" xfId="749" applyFont="1" applyFill="1" applyAlignment="1">
      <alignment horizontal="center" wrapText="1"/>
    </xf>
    <xf numFmtId="0" fontId="45" fillId="2" borderId="0" xfId="749" applyFont="1" applyFill="1" applyAlignment="1">
      <alignment horizontal="center"/>
    </xf>
    <xf numFmtId="0" fontId="47" fillId="2" borderId="0" xfId="749" applyFont="1" applyFill="1" applyAlignment="1">
      <alignment horizontal="center"/>
    </xf>
    <xf numFmtId="49" fontId="57" fillId="2" borderId="0" xfId="749"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6" fillId="0" borderId="0" xfId="0" applyFont="1" applyAlignment="1">
      <alignment horizontal="left" vertical="center"/>
    </xf>
    <xf numFmtId="0" fontId="51" fillId="42" borderId="0" xfId="439"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1" fillId="42" borderId="24"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4">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1F4E78"/>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451428" y="847012"/>
          <a:ext cx="1525057" cy="841502"/>
        </a:xfrm>
        <a:prstGeom prst="rect">
          <a:avLst/>
        </a:prstGeom>
      </xdr:spPr>
    </xdr:pic>
    <xdr:clientData/>
  </xdr:oneCellAnchor>
  <xdr:twoCellAnchor editAs="oneCell">
    <xdr:from>
      <xdr:col>0</xdr:col>
      <xdr:colOff>361950</xdr:colOff>
      <xdr:row>3</xdr:row>
      <xdr:rowOff>85725</xdr:rowOff>
    </xdr:from>
    <xdr:to>
      <xdr:col>0</xdr:col>
      <xdr:colOff>2002551</xdr:colOff>
      <xdr:row>8</xdr:row>
      <xdr:rowOff>12220</xdr:rowOff>
    </xdr:to>
    <xdr:pic>
      <xdr:nvPicPr>
        <xdr:cNvPr id="4" name="Picture 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8140" y="897255"/>
          <a:ext cx="1640601" cy="9323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206199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19050</xdr:colOff>
      <xdr:row>2</xdr:row>
      <xdr:rowOff>245655</xdr:rowOff>
    </xdr:from>
    <xdr:to>
      <xdr:col>7</xdr:col>
      <xdr:colOff>821640</xdr:colOff>
      <xdr:row>6</xdr:row>
      <xdr:rowOff>93618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896350" y="874305"/>
          <a:ext cx="1570305" cy="888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9</xdr:col>
          <xdr:colOff>666750</xdr:colOff>
          <xdr:row>19</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647700</xdr:colOff>
      <xdr:row>2</xdr:row>
      <xdr:rowOff>243840</xdr:rowOff>
    </xdr:from>
    <xdr:to>
      <xdr:col>2</xdr:col>
      <xdr:colOff>209550</xdr:colOff>
      <xdr:row>7</xdr:row>
      <xdr:rowOff>56818</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872490"/>
          <a:ext cx="1895475" cy="10683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94615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487045</xdr:colOff>
      <xdr:row>2</xdr:row>
      <xdr:rowOff>139488</xdr:rowOff>
    </xdr:from>
    <xdr:to>
      <xdr:col>4</xdr:col>
      <xdr:colOff>762810</xdr:colOff>
      <xdr:row>6</xdr:row>
      <xdr:rowOff>55245</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11720" y="768138"/>
          <a:ext cx="1437815" cy="771102"/>
        </a:xfrm>
        <a:prstGeom prst="rect">
          <a:avLst/>
        </a:prstGeom>
      </xdr:spPr>
    </xdr:pic>
    <xdr:clientData/>
  </xdr:twoCellAnchor>
  <xdr:twoCellAnchor editAs="oneCell">
    <xdr:from>
      <xdr:col>0</xdr:col>
      <xdr:colOff>733426</xdr:colOff>
      <xdr:row>2</xdr:row>
      <xdr:rowOff>1483</xdr:rowOff>
    </xdr:from>
    <xdr:to>
      <xdr:col>1</xdr:col>
      <xdr:colOff>1311597</xdr:colOff>
      <xdr:row>6</xdr:row>
      <xdr:rowOff>95250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6" y="630133"/>
          <a:ext cx="1772606" cy="941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93691</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1159280</xdr:colOff>
      <xdr:row>2</xdr:row>
      <xdr:rowOff>44519</xdr:rowOff>
    </xdr:from>
    <xdr:to>
      <xdr:col>4</xdr:col>
      <xdr:colOff>514350</xdr:colOff>
      <xdr:row>5</xdr:row>
      <xdr:rowOff>212530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350530" y="673169"/>
          <a:ext cx="1627735" cy="792851"/>
        </a:xfrm>
        <a:prstGeom prst="rect">
          <a:avLst/>
        </a:prstGeom>
      </xdr:spPr>
    </xdr:pic>
    <xdr:clientData/>
  </xdr:twoCellAnchor>
  <xdr:twoCellAnchor editAs="oneCell">
    <xdr:from>
      <xdr:col>0</xdr:col>
      <xdr:colOff>365413</xdr:colOff>
      <xdr:row>1</xdr:row>
      <xdr:rowOff>158808</xdr:rowOff>
    </xdr:from>
    <xdr:to>
      <xdr:col>1</xdr:col>
      <xdr:colOff>207644</xdr:colOff>
      <xdr:row>6</xdr:row>
      <xdr:rowOff>36215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13" y="520758"/>
          <a:ext cx="1865341" cy="1001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91440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476250</xdr:colOff>
      <xdr:row>3</xdr:row>
      <xdr:rowOff>17146</xdr:rowOff>
    </xdr:from>
    <xdr:to>
      <xdr:col>4</xdr:col>
      <xdr:colOff>94808</xdr:colOff>
      <xdr:row>7</xdr:row>
      <xdr:rowOff>59055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029575" y="817246"/>
          <a:ext cx="1618808" cy="937259"/>
        </a:xfrm>
        <a:prstGeom prst="rect">
          <a:avLst/>
        </a:prstGeom>
      </xdr:spPr>
    </xdr:pic>
    <xdr:clientData/>
  </xdr:twoCellAnchor>
  <xdr:twoCellAnchor editAs="oneCell">
    <xdr:from>
      <xdr:col>0</xdr:col>
      <xdr:colOff>421005</xdr:colOff>
      <xdr:row>3</xdr:row>
      <xdr:rowOff>95250</xdr:rowOff>
    </xdr:from>
    <xdr:to>
      <xdr:col>1</xdr:col>
      <xdr:colOff>1278651</xdr:colOff>
      <xdr:row>7</xdr:row>
      <xdr:rowOff>130330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 y="904875"/>
          <a:ext cx="1652031" cy="8942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9525</xdr:colOff>
      <xdr:row>3</xdr:row>
      <xdr:rowOff>110490</xdr:rowOff>
    </xdr:from>
    <xdr:to>
      <xdr:col>5</xdr:col>
      <xdr:colOff>479933</xdr:colOff>
      <xdr:row>7</xdr:row>
      <xdr:rowOff>76199</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9153525" y="920115"/>
          <a:ext cx="1544828" cy="832484"/>
        </a:xfrm>
        <a:prstGeom prst="rect">
          <a:avLst/>
        </a:prstGeom>
      </xdr:spPr>
    </xdr:pic>
    <xdr:clientData/>
  </xdr:twoCellAnchor>
  <xdr:twoCellAnchor editAs="oneCell">
    <xdr:from>
      <xdr:col>0</xdr:col>
      <xdr:colOff>447675</xdr:colOff>
      <xdr:row>2</xdr:row>
      <xdr:rowOff>169545</xdr:rowOff>
    </xdr:from>
    <xdr:to>
      <xdr:col>2</xdr:col>
      <xdr:colOff>516651</xdr:colOff>
      <xdr:row>7</xdr:row>
      <xdr:rowOff>17935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798195"/>
          <a:ext cx="1657746" cy="899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9</xdr:row>
      <xdr:rowOff>133350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8761096</xdr:colOff>
      <xdr:row>2</xdr:row>
      <xdr:rowOff>148593</xdr:rowOff>
    </xdr:from>
    <xdr:to>
      <xdr:col>3</xdr:col>
      <xdr:colOff>1047902</xdr:colOff>
      <xdr:row>6</xdr:row>
      <xdr:rowOff>188596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0342246" y="777243"/>
          <a:ext cx="1602256" cy="859153"/>
        </a:xfrm>
        <a:prstGeom prst="rect">
          <a:avLst/>
        </a:prstGeom>
      </xdr:spPr>
    </xdr:pic>
    <xdr:clientData/>
  </xdr:twoCellAnchor>
  <xdr:twoCellAnchor editAs="oneCell">
    <xdr:from>
      <xdr:col>1</xdr:col>
      <xdr:colOff>47625</xdr:colOff>
      <xdr:row>2</xdr:row>
      <xdr:rowOff>123825</xdr:rowOff>
    </xdr:from>
    <xdr:to>
      <xdr:col>2</xdr:col>
      <xdr:colOff>1009483</xdr:colOff>
      <xdr:row>7</xdr:row>
      <xdr:rowOff>77022</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52475"/>
          <a:ext cx="1760053" cy="10009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329778</xdr:colOff>
      <xdr:row>2</xdr:row>
      <xdr:rowOff>84245</xdr:rowOff>
    </xdr:from>
    <xdr:to>
      <xdr:col>4</xdr:col>
      <xdr:colOff>665693</xdr:colOff>
      <xdr:row>6</xdr:row>
      <xdr:rowOff>132226</xdr:rowOff>
    </xdr:to>
    <xdr:pic>
      <xdr:nvPicPr>
        <xdr:cNvPr id="9" name="Imagen 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8968953" y="846245"/>
          <a:ext cx="1602740" cy="884276"/>
        </a:xfrm>
        <a:prstGeom prst="rect">
          <a:avLst/>
        </a:prstGeom>
      </xdr:spPr>
    </xdr:pic>
    <xdr:clientData/>
  </xdr:twoCellAnchor>
  <xdr:twoCellAnchor editAs="oneCell">
    <xdr:from>
      <xdr:col>0</xdr:col>
      <xdr:colOff>372956</xdr:colOff>
      <xdr:row>2</xdr:row>
      <xdr:rowOff>39794</xdr:rowOff>
    </xdr:from>
    <xdr:to>
      <xdr:col>1</xdr:col>
      <xdr:colOff>1330557</xdr:colOff>
      <xdr:row>6</xdr:row>
      <xdr:rowOff>173354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956" y="801794"/>
          <a:ext cx="1738651" cy="9508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98485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58239" y="17417"/>
          <a:ext cx="342900" cy="1753658"/>
        </a:xfrm>
        <a:prstGeom prst="rect">
          <a:avLst/>
        </a:prstGeom>
      </xdr:spPr>
    </xdr:pic>
    <xdr:clientData/>
  </xdr:twoCellAnchor>
  <xdr:twoCellAnchor editAs="oneCell">
    <xdr:from>
      <xdr:col>5</xdr:col>
      <xdr:colOff>1213273</xdr:colOff>
      <xdr:row>3</xdr:row>
      <xdr:rowOff>78771</xdr:rowOff>
    </xdr:from>
    <xdr:to>
      <xdr:col>7</xdr:col>
      <xdr:colOff>98857</xdr:colOff>
      <xdr:row>7</xdr:row>
      <xdr:rowOff>22224</xdr:rowOff>
    </xdr:to>
    <xdr:pic>
      <xdr:nvPicPr>
        <xdr:cNvPr id="3" name="Imagen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3117618" y="888396"/>
          <a:ext cx="1725939" cy="806418"/>
        </a:xfrm>
        <a:prstGeom prst="rect">
          <a:avLst/>
        </a:prstGeom>
      </xdr:spPr>
    </xdr:pic>
    <xdr:clientData/>
  </xdr:twoCellAnchor>
  <xdr:twoCellAnchor editAs="oneCell">
    <xdr:from>
      <xdr:col>0</xdr:col>
      <xdr:colOff>783167</xdr:colOff>
      <xdr:row>3</xdr:row>
      <xdr:rowOff>74083</xdr:rowOff>
    </xdr:from>
    <xdr:to>
      <xdr:col>1</xdr:col>
      <xdr:colOff>1753280</xdr:colOff>
      <xdr:row>7</xdr:row>
      <xdr:rowOff>188993</xdr:rowOff>
    </xdr:to>
    <xdr:pic>
      <xdr:nvPicPr>
        <xdr:cNvPr id="4" name="Picture 2">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9357" y="883708"/>
          <a:ext cx="1764498" cy="9816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Monetary%20Sector/Input/Info/PM99%20Jan%20FMI-2002.xls" TargetMode="External"/><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HTI_real%2010-07.xls" TargetMode="External"/><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2" Type="http://schemas.openxmlformats.org/officeDocument/2006/relationships/externalLinkPath" Target="../../../../../../../Users/fperez/Desktop/2022/PRESUPUESTO%202023/SEPTIEMBRE/Copia%20de%20Proyeccion%20Ingresos%20CUT%202023%20-%202026%20Envio%20a%20Presupuesto%20AL%2012%20Agosto%202022.xlsx" TargetMode="External"/><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2" Type="http://schemas.openxmlformats.org/officeDocument/2006/relationships/externalLinkPath" Target="../../../../../../../promieco/DATA/RL/URY/EXTERNAL/XTNL.XLS" TargetMode="External"/><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promieco/Documents%20and%20Settings/MFIGUEROLA/Local%20Settings/Temporary%20Internet%20Files/OLK22/DomRep-DSA-DRSc-NoDRNBonly/DomRep-DSAExtSusTabs-NoDRNBonly.xls" TargetMode="External"/><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ML/DOM/Vulnerability%20exercise/March%202005/DR%20SVI%20table%20Feb%202005.xls" TargetMode="External"/><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TRIMALEX/corrts99-2.xls" TargetMode="External"/><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PROFINAN/Programa/prog2003/prog2003mensualizaci&#243;nenero.xls" TargetMode="External"/><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gprd-my.sharepoint.com/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Sector%20Files/DR%20Fiscal%20File%20Update%2006-26-2009.xls" TargetMode="External"/><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promieco/AC/WesternHem/Paraguay/Temporary/Paraguay%20Monetary%20File%20-%20Oct%201.xls" TargetMode="External"/><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promieco/DATA/RL/PRY/Monetary/SR%20and%20RED%20Monetary%20tables.xls" TargetMode="External"/><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Documents%20and%20Settings/enc100115/Desktop/3.1.3.xlsx" TargetMode="External"/><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2" Type="http://schemas.openxmlformats.org/officeDocument/2006/relationships/externalLinkPath" Target="../../../../../../../promieco/DATA/ML/DOM/archives/June%20%202003%20SBA%20Mission/Real/DRGDP_prog.xls" TargetMode="External"/><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My%20Documents/BCIE/Modelos/Profis/Fuentes/VALOR-BHV1.xls" TargetMode="External"/><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IN/DR%20WEO%20Short.xls" TargetMode="External"/><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Documents%20and%20Settings/1994738/Desktop/CORE%20INFLACION.xls" TargetMode="External"/><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3" Type="http://schemas.openxmlformats.org/officeDocument/2006/relationships/externalLinkPath" Target="../../../../../../../personal/nrodriguez_digepres_gob_do/Documents/Desktop/Reporte%20semanal%2021.06.2024%20error%20de%20137%20mil%20-%20copia/Plantilla%20reporte%20semanal%2019.04.2024.xlsx" TargetMode="External"/><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promieco/Personal/My%20Documents/Moz/E-Final/BOP9703_stress.xls" TargetMode="External"/><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Staff%20Report%20Tables/2003%20SR/Tables-SR-03.xls" TargetMode="External"/><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Colombia/WEO/GEEColombiaOct2001.xls" TargetMode="External"/><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2" Type="http://schemas.openxmlformats.org/officeDocument/2006/relationships/externalLinkPath" Target="../../../../../../../Users/fbaez/AppData/Local/Microsoft/Windows/INetCache/Content.Outlook/HTMLJ493/Marco%20Macro%20Commoditties%20-%20Fixed.xlsx" TargetMode="External"/><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 val="Resumen escenarios"/>
      <sheetName val="Combust. EIA "/>
      <sheetName val="2013-2020"/>
      <sheetName val="Combust. EIA (Con archivo MICM)"/>
      <sheetName val="Combust. EIA  +4"/>
      <sheetName val="Combust. EIA  +8"/>
      <sheetName val="Combust. EIA  +64"/>
      <sheetName val="Combust. EIA  USD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 val="FOREX-DAILY"/>
      <sheetName val="A"/>
      <sheetName val="H"/>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IN_Chart2 IPI"/>
      <sheetName val="Input 1- Basics"/>
      <sheetName val="Read Me"/>
      <sheetName val="CentGovCons"/>
      <sheetName val="Gen Gvt"/>
      <sheetName val="Rest of GG"/>
      <sheetName val="country name lookup"/>
      <sheetName val="CPIA"/>
      <sheetName val="Table 1 SEI"/>
      <sheetName val="ReadMe"/>
      <sheetName val="Q6"/>
      <sheetName val="Q5"/>
      <sheetName val="WETA-WEO"/>
      <sheetName val="Control"/>
      <sheetName val="CountryList"/>
      <sheetName val="Rev"/>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T1. Select Economic Indicators"/>
      <sheetName val="Fiscal_Tables1"/>
      <sheetName val="C_Summary2"/>
      <sheetName val="D_%GDP2"/>
      <sheetName val="Fiscal_Tables2"/>
      <sheetName val="EDSS_Retrieve1"/>
      <sheetName val="GE_Calculatio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sheetData sheetId="109"/>
      <sheetData sheetId="110"/>
      <sheetData sheetId="111"/>
      <sheetData sheetId="112"/>
      <sheetData sheetId="11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6/Din&#225;mica%20202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6189.375742476848" createdVersion="8" refreshedVersion="8" minRefreshableVersion="3" recordCount="9803" xr:uid="{91111BC8-912D-42C4-9F20-AF76B857685C}">
  <cacheSource type="worksheet">
    <worksheetSource ref="A1:T9804" sheet="Hoja2"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4">
        <s v="2.1 - Gastos corrientes"/>
        <s v="2.2 - Gastos de capital"/>
        <s v="3.2 - Aplicaciones financieras"/>
        <s v="0 - N/A" u="1"/>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2 - Disminución de pasivos"/>
        <s v="3.2.1 - Incremento de activos financieros"/>
        <s v="3.2.3 - Disminución de fondos de terceros"/>
        <s v="(en blanco)" u="1"/>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OVINCIA" numFmtId="0">
      <sharedItems/>
    </cacheField>
    <cacheField name="PRY_COD_SNIP" numFmtId="0">
      <sharedItems containsMixedTypes="1" containsNumber="1" containsInteger="1" minValue="2451" maxValue="17394"/>
    </cacheField>
    <cacheField name="Suma de INICIAL" numFmtId="43">
      <sharedItems containsSemiMixedTypes="0" containsString="0" containsNumber="1" containsInteger="1" minValue="0" maxValue="97537485904"/>
    </cacheField>
    <cacheField name="Suma de DEVENGADO" numFmtId="43">
      <sharedItems containsSemiMixedTypes="0" containsString="0" containsNumber="1" minValue="0" maxValue="55084312030.13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803">
  <r>
    <s v="2026"/>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en blanco)"/>
    <n v="1410608528"/>
    <n v="705304176"/>
  </r>
  <r>
    <s v="2026"/>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99 - MULTIPROVINCIAL"/>
    <s v="(en blanco)"/>
    <n v="122200000"/>
    <n v="61099998"/>
  </r>
  <r>
    <s v="2026"/>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99 - MULTIPROVINCIAL"/>
    <s v="(en blanco)"/>
    <n v="31226000"/>
    <n v="15612996"/>
  </r>
  <r>
    <s v="2026"/>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99 - MULTIPROVINCIAL"/>
    <s v="(en blanco)"/>
    <n v="3000000"/>
    <n v="1500051"/>
  </r>
  <r>
    <s v="2026"/>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99 - MULTIPROVINCIAL"/>
    <s v="(en blanco)"/>
    <n v="410945786"/>
    <n v="205472880"/>
  </r>
  <r>
    <s v="2026"/>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en blanco)"/>
    <n v="38190000"/>
    <n v="19095006"/>
  </r>
  <r>
    <s v="2026"/>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99 - MULTIPROVINCIAL"/>
    <s v="(en blanco)"/>
    <n v="53000000"/>
    <n v="26500002"/>
  </r>
  <r>
    <s v="2026"/>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99 - MULTIPROVINCIAL"/>
    <s v="(en blanco)"/>
    <n v="34076000"/>
    <n v="17038002"/>
  </r>
  <r>
    <s v="2026"/>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99 - MULTIPROVINCIAL"/>
    <s v="(en blanco)"/>
    <n v="6700000"/>
    <n v="3349998"/>
  </r>
  <r>
    <s v="2026"/>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en blanco)"/>
    <n v="47287374"/>
    <n v="23643678"/>
  </r>
  <r>
    <s v="2026"/>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99 - MULTIPROVINCIAL"/>
    <s v="(en blanco)"/>
    <n v="107650000"/>
    <n v="53825004"/>
  </r>
  <r>
    <s v="2026"/>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40900000"/>
    <n v="20450004"/>
  </r>
  <r>
    <s v="2026"/>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en blanco)"/>
    <n v="28175000"/>
    <n v="14087502"/>
  </r>
  <r>
    <s v="2026"/>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99 - MULTIPROVINCIAL"/>
    <s v="(en blanco)"/>
    <n v="60000000"/>
    <n v="30000000"/>
  </r>
  <r>
    <s v="2026"/>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99 - MULTIPROVINCIAL"/>
    <s v="(en blanco)"/>
    <n v="10600000"/>
    <n v="5299998"/>
  </r>
  <r>
    <s v="2026"/>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99 - MULTIPROVINCIAL"/>
    <s v="(en blanco)"/>
    <n v="2500000"/>
    <n v="1249998"/>
  </r>
  <r>
    <s v="2026"/>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99 - MULTIPROVINCIAL"/>
    <s v="(en blanco)"/>
    <n v="9000000"/>
    <n v="4500006"/>
  </r>
  <r>
    <s v="2026"/>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99 - MULTIPROVINCIAL"/>
    <s v="(en blanco)"/>
    <n v="600000"/>
    <n v="300000"/>
  </r>
  <r>
    <s v="2026"/>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99 - MULTIPROVINCIAL"/>
    <s v="(en blanco)"/>
    <n v="3850000"/>
    <n v="1925004"/>
  </r>
  <r>
    <s v="2026"/>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en blanco)"/>
    <n v="3025000"/>
    <n v="1777494"/>
  </r>
  <r>
    <s v="2026"/>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en blanco)"/>
    <n v="40795436"/>
    <n v="20132715"/>
  </r>
  <r>
    <s v="2026"/>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en blanco)"/>
    <n v="12700000"/>
    <n v="6350010"/>
  </r>
  <r>
    <s v="2026"/>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en blanco)"/>
    <n v="2177324415"/>
    <n v="1071695424.0199999"/>
  </r>
  <r>
    <s v="2026"/>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99 - MULTIPROVINCIAL"/>
    <s v="(en blanco)"/>
    <n v="126380662"/>
    <n v="64425139"/>
  </r>
  <r>
    <s v="2026"/>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99 - MULTIPROVINCIAL"/>
    <s v="(en blanco)"/>
    <n v="220723990"/>
    <n v="121692795"/>
  </r>
  <r>
    <s v="2026"/>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99 - MULTIPROVINCIAL"/>
    <s v="(en blanco)"/>
    <n v="455748000"/>
    <n v="229401997.00999996"/>
  </r>
  <r>
    <s v="2026"/>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99 - MULTIPROVINCIAL"/>
    <s v="(en blanco)"/>
    <n v="606332744"/>
    <n v="301843122.34000003"/>
  </r>
  <r>
    <s v="2026"/>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99 - MULTIPROVINCIAL"/>
    <s v="(en blanco)"/>
    <n v="75432636"/>
    <n v="36176037.739999995"/>
  </r>
  <r>
    <s v="2026"/>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99 - MULTIPROVINCIAL"/>
    <s v="(en blanco)"/>
    <n v="188000000"/>
    <n v="103464383"/>
  </r>
  <r>
    <s v="2026"/>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99 - MULTIPROVINCIAL"/>
    <s v="(en blanco)"/>
    <n v="213000000"/>
    <n v="125876868"/>
  </r>
  <r>
    <s v="2026"/>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99 - MULTIPROVINCIAL"/>
    <s v="(en blanco)"/>
    <n v="35120060"/>
    <n v="14715402"/>
  </r>
  <r>
    <s v="2026"/>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en blanco)"/>
    <n v="50774660"/>
    <n v="20934324.010000002"/>
  </r>
  <r>
    <s v="2026"/>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99 - MULTIPROVINCIAL"/>
    <s v="(en blanco)"/>
    <n v="333125468"/>
    <n v="146928286"/>
  </r>
  <r>
    <s v="2026"/>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en blanco)"/>
    <n v="75279002"/>
    <n v="30834319.520000003"/>
  </r>
  <r>
    <s v="2026"/>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en blanco)"/>
    <n v="159626235"/>
    <n v="139072660.59"/>
  </r>
  <r>
    <s v="2026"/>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99 - MULTIPROVINCIAL"/>
    <s v="(en blanco)"/>
    <n v="68000000"/>
    <n v="32480063.409999996"/>
  </r>
  <r>
    <s v="2026"/>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99 - MULTIPROVINCIAL"/>
    <s v="(en blanco)"/>
    <n v="2300000"/>
    <n v="931520.01"/>
  </r>
  <r>
    <s v="2026"/>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99 - MULTIPROVINCIAL"/>
    <s v="(en blanco)"/>
    <n v="13523000"/>
    <n v="5934190.0099999998"/>
  </r>
  <r>
    <s v="2026"/>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99 - MULTIPROVINCIAL"/>
    <s v="(en blanco)"/>
    <n v="5000000"/>
    <n v="2190752"/>
  </r>
  <r>
    <s v="2026"/>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99 - MULTIPROVINCIAL"/>
    <s v="(en blanco)"/>
    <n v="10600000"/>
    <n v="5586274"/>
  </r>
  <r>
    <s v="2026"/>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99 - MULTIPROVINCIAL"/>
    <s v="(en blanco)"/>
    <n v="1730747"/>
    <n v="1327995.5"/>
  </r>
  <r>
    <s v="2026"/>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99 - MULTIPROVINCIAL"/>
    <s v="(en blanco)"/>
    <n v="118910750"/>
    <n v="58475257.730000004"/>
  </r>
  <r>
    <s v="2026"/>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en blanco)"/>
    <n v="25600000"/>
    <n v="11217667.1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en blanco)"/>
    <n v="544690000"/>
    <n v="197774328.3199999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99 - MULTIPROVINCIAL"/>
    <s v="(en blanco)"/>
    <n v="17900000"/>
    <n v="6385577.33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99 - MULTIPROVINCIAL"/>
    <s v="(en blanco)"/>
    <n v="1800000"/>
    <n v="772547.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99 - MULTIPROVINCIAL"/>
    <s v="(en blanco)"/>
    <n v="42000000"/>
    <n v="13074958.28999999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99 - MULTIPROVINCIAL"/>
    <s v="(en blanco)"/>
    <n v="74893900"/>
    <n v="29947192.59999999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en blanco)"/>
    <n v="12525583"/>
    <n v="4751992.279999998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99 - MULTIPROVINCIAL"/>
    <s v="(en blanco)"/>
    <n v="2000000"/>
    <n v="391990.7099999999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99 - MULTIPROVINCIAL"/>
    <s v="(en blanco)"/>
    <n v="4000000"/>
    <n v="872139.25000000012"/>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99 - MULTIPROVINCIAL"/>
    <s v="(en blanco)"/>
    <n v="40035000"/>
    <n v="14216390.1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99 - MULTIPROVINCIAL"/>
    <s v="(en blanco)"/>
    <n v="15025000"/>
    <n v="9654242.839999999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99 - MULTIPROVINCIAL"/>
    <s v="(en blanco)"/>
    <n v="20000000"/>
    <n v="4838232.400000000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6105000"/>
    <n v="17044956.80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1000000"/>
    <n v="516460.8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99 - MULTIPROVINCIAL"/>
    <s v="(en blanco)"/>
    <n v="27670000"/>
    <n v="1155655.609999999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99 - MULTIPROVINCIAL"/>
    <s v="(en blanco)"/>
    <n v="1860000"/>
    <n v="684598.32000000007"/>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99 - MULTIPROVINCIAL"/>
    <s v="(en blanco)"/>
    <n v="400000"/>
    <n v="708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99 - MULTIPROVINCIAL"/>
    <s v="(en blanco)"/>
    <n v="2550000"/>
    <n v="625386.6800000000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99 - MULTIPROVINCIAL"/>
    <s v="(en blanco)"/>
    <n v="30000"/>
    <n v="6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99 - MULTIPROVINCIAL"/>
    <s v="(en blanco)"/>
    <n v="520000"/>
    <n v="57012.27000000000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590000"/>
    <n v="15207.3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475000"/>
    <n v="1611856.8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en blanco)"/>
    <n v="13000000"/>
    <n v="7737644.08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705790213"/>
    <n v="800353537.67999995"/>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en blanco)"/>
    <n v="664061925"/>
    <n v="143147760.45000002"/>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00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356141"/>
    <n v="118927385.16999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en blanco)"/>
    <n v="28346352"/>
    <n v="9947110.5800000001"/>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892565"/>
    <n v="5026124.95"/>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99 - MULTIPROVINCIAL"/>
    <s v="(en blanco)"/>
    <n v="27000008"/>
    <n v="1955305"/>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710000"/>
    <n v="25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47751268"/>
    <n v="9670148.1699999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99 - MULTIPROVINCIAL"/>
    <s v="(en blanco)"/>
    <n v="31015300"/>
    <n v="9866907.9000000004"/>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7032000"/>
    <n v="3683164.04"/>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2019800"/>
    <n v="13158406.609999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610000"/>
    <n v="20228331.02"/>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4801000"/>
    <n v="779972.35"/>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942600"/>
    <n v="11120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45521"/>
    <n v="849681.87999999989"/>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00"/>
    <n v="312098"/>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90500"/>
    <n v="14130.8"/>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98000"/>
    <n v="49821.84"/>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9179580"/>
    <n v="10843811.26"/>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0711427"/>
    <n v="2805649.78"/>
  </r>
  <r>
    <s v="2026"/>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99 - MULTIPROVINCIAL"/>
    <s v="(en blanco)"/>
    <n v="368294557"/>
    <n v="138591791.84"/>
  </r>
  <r>
    <s v="2026"/>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99 - MULTIPROVINCIAL"/>
    <s v="(en blanco)"/>
    <n v="88044778"/>
    <n v="37565499.530000001"/>
  </r>
  <r>
    <s v="2026"/>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99 - MULTIPROVINCIAL"/>
    <s v="(en blanco)"/>
    <n v="51095436"/>
    <n v="20896886.499999996"/>
  </r>
  <r>
    <s v="2026"/>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99 - MULTIPROVINCIAL"/>
    <s v="(en blanco)"/>
    <n v="16955980"/>
    <n v="6523406.6399999997"/>
  </r>
  <r>
    <s v="2026"/>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99 - MULTIPROVINCIAL"/>
    <s v="(en blanco)"/>
    <n v="21963000"/>
    <n v="0"/>
  </r>
  <r>
    <s v="2026"/>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99 - MULTIPROVINCIAL"/>
    <s v="(en blanco)"/>
    <n v="5500000"/>
    <n v="716215"/>
  </r>
  <r>
    <s v="2026"/>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99 - MULTIPROVINCIAL"/>
    <s v="(en blanco)"/>
    <n v="7524000"/>
    <n v="0"/>
  </r>
  <r>
    <s v="2026"/>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99 - MULTIPROVINCIAL"/>
    <s v="(en blanco)"/>
    <n v="16677201"/>
    <n v="0"/>
  </r>
  <r>
    <s v="2026"/>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99 - MULTIPROVINCIAL"/>
    <s v="(en blanco)"/>
    <n v="11999900"/>
    <n v="6665244.7700000005"/>
  </r>
  <r>
    <s v="2026"/>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99 - MULTIPROVINCIAL"/>
    <s v="(en blanco)"/>
    <n v="6300000"/>
    <n v="0"/>
  </r>
  <r>
    <s v="2026"/>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99 - MULTIPROVINCIAL"/>
    <s v="(en blanco)"/>
    <n v="48810403"/>
    <n v="3401370.01"/>
  </r>
  <r>
    <s v="2026"/>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99 - MULTIPROVINCIAL"/>
    <s v="(en blanco)"/>
    <n v="5989000"/>
    <n v="0"/>
  </r>
  <r>
    <s v="2026"/>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99 - MULTIPROVINCIAL"/>
    <s v="(en blanco)"/>
    <n v="1369254"/>
    <n v="0"/>
  </r>
  <r>
    <s v="2026"/>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99 - MULTIPROVINCIAL"/>
    <s v="(en blanco)"/>
    <n v="11409350"/>
    <n v="2408145.77"/>
  </r>
  <r>
    <s v="2026"/>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99 - MULTIPROVINCIAL"/>
    <s v="(en blanco)"/>
    <n v="834312"/>
    <n v="0"/>
  </r>
  <r>
    <s v="2026"/>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99 - MULTIPROVINCIAL"/>
    <s v="(en blanco)"/>
    <n v="62000"/>
    <n v="0"/>
  </r>
  <r>
    <s v="2026"/>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99 - MULTIPROVINCIAL"/>
    <s v="(en blanco)"/>
    <n v="662710"/>
    <n v="139074.79999999999"/>
  </r>
  <r>
    <s v="2026"/>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99 - MULTIPROVINCIAL"/>
    <s v="(en blanco)"/>
    <n v="12151200"/>
    <n v="616275"/>
  </r>
  <r>
    <s v="2026"/>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en blanco)"/>
    <n v="5808650"/>
    <n v="694449.6399999999"/>
  </r>
  <r>
    <s v="2026"/>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en blanco)"/>
    <n v="512565359"/>
    <n v="184943337.91"/>
  </r>
  <r>
    <s v="2026"/>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99 - MULTIPROVINCIAL"/>
    <s v="(en blanco)"/>
    <n v="135742000"/>
    <n v="55120744.340000004"/>
  </r>
  <r>
    <s v="2026"/>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99 - MULTIPROVINCIAL"/>
    <s v="(en blanco)"/>
    <n v="69834838"/>
    <n v="28101317.440000005"/>
  </r>
  <r>
    <s v="2026"/>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en blanco)"/>
    <n v="66228540"/>
    <n v="33748664.659999996"/>
  </r>
  <r>
    <s v="2026"/>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99 - MULTIPROVINCIAL"/>
    <s v="(en blanco)"/>
    <n v="7273573"/>
    <n v="2650771.81"/>
  </r>
  <r>
    <s v="2026"/>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99 - MULTIPROVINCIAL"/>
    <s v="(en blanco)"/>
    <n v="14816061"/>
    <n v="2634040"/>
  </r>
  <r>
    <s v="2026"/>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99 - MULTIPROVINCIAL"/>
    <s v="(en blanco)"/>
    <n v="505940"/>
    <n v="0"/>
  </r>
  <r>
    <s v="2026"/>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en blanco)"/>
    <n v="19059916"/>
    <n v="4558250"/>
  </r>
  <r>
    <s v="2026"/>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99 - MULTIPROVINCIAL"/>
    <s v="(en blanco)"/>
    <n v="13606012"/>
    <n v="8473172.6199999992"/>
  </r>
  <r>
    <s v="2026"/>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11526435"/>
    <n v="1268170.8199999998"/>
  </r>
  <r>
    <s v="2026"/>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en blanco)"/>
    <n v="33125756"/>
    <n v="2994972.88"/>
  </r>
  <r>
    <s v="2026"/>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99 - MULTIPROVINCIAL"/>
    <s v="(en blanco)"/>
    <n v="14718117"/>
    <n v="0"/>
  </r>
  <r>
    <s v="2026"/>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99 - MULTIPROVINCIAL"/>
    <s v="(en blanco)"/>
    <n v="2493575"/>
    <n v="39925.300000000003"/>
  </r>
  <r>
    <s v="2026"/>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99 - MULTIPROVINCIAL"/>
    <s v="(en blanco)"/>
    <n v="3652500"/>
    <n v="86115.94"/>
  </r>
  <r>
    <s v="2026"/>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99 - MULTIPROVINCIAL"/>
    <s v="(en blanco)"/>
    <n v="2382795"/>
    <n v="95580"/>
  </r>
  <r>
    <s v="2026"/>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99 - MULTIPROVINCIAL"/>
    <s v="(en blanco)"/>
    <n v="2320500"/>
    <n v="0"/>
  </r>
  <r>
    <s v="2026"/>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99 - MULTIPROVINCIAL"/>
    <s v="(en blanco)"/>
    <n v="1370655"/>
    <n v="218064"/>
  </r>
  <r>
    <s v="2026"/>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en blanco)"/>
    <n v="1537465"/>
    <n v="57107.98"/>
  </r>
  <r>
    <s v="2026"/>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en blanco)"/>
    <n v="21731582"/>
    <n v="758400"/>
  </r>
  <r>
    <s v="2026"/>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en blanco)"/>
    <n v="77123723"/>
    <n v="110662.99999999999"/>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25 - SANTIAGO"/>
    <s v="(en blanco)"/>
    <n v="41917000"/>
    <n v="15387333.33"/>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32 - SANTO DOMINGO"/>
    <s v="(en blanco)"/>
    <n v="63521328"/>
    <n v="15981333.33"/>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99 - MULTIPROVINCIAL"/>
    <s v="(en blanco)"/>
    <n v="0"/>
    <n v="4341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25 - SANTIAGO"/>
    <s v="(en blanco)"/>
    <n v="10046000"/>
    <n v="4982059.5199999996"/>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32 - SANTO DOMINGO"/>
    <s v="(en blanco)"/>
    <n v="13375504"/>
    <n v="4836708.33"/>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99 - MULTIPROVINCIAL"/>
    <s v="(en blanco)"/>
    <n v="0"/>
    <n v="732833.33"/>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25 - SANTIAGO"/>
    <s v="(en blanco)"/>
    <n v="5718828"/>
    <n v="2347882.9699999997"/>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32 - SANTO DOMINGO"/>
    <s v="(en blanco)"/>
    <n v="7560031"/>
    <n v="2434491.9299999997"/>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99 - MULTIPROVINCIAL"/>
    <s v="(en blanco)"/>
    <n v="0"/>
    <n v="657800.81000000006"/>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25 - SANTIAGO"/>
    <s v="(en blanco)"/>
    <n v="7914000"/>
    <n v="5933029.9800000004"/>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32 - SANTO DOMINGO"/>
    <s v="(en blanco)"/>
    <n v="11356893"/>
    <n v="3451955.84"/>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99 - MULTIPROVINCIAL"/>
    <s v="(en blanco)"/>
    <n v="15060000"/>
    <n v="5286391.93"/>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25 - SANTIAGO"/>
    <s v="(en blanco)"/>
    <n v="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32 - SANTO DOMINGO"/>
    <s v="(en blanco)"/>
    <n v="159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99 - MULTIPROVINCIAL"/>
    <s v="(en blanco)"/>
    <n v="4888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25 - SANTIAGO"/>
    <s v="(en blanco)"/>
    <n v="1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32 - SANTO DOMINGO"/>
    <s v="(en blanco)"/>
    <n v="200000"/>
    <n v="10755"/>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99 - MULTIPROVINCIAL"/>
    <s v="(en blanco)"/>
    <n v="900000"/>
    <n v="172952.5"/>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25 - SANTIA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32 - SANTO DOMINGO"/>
    <s v="(en blanco)"/>
    <n v="6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25 - SANTIA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32 - SANTO DOMINGO"/>
    <s v="(en blanco)"/>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99 - MULTIPROVINCIAL"/>
    <s v="(en blanco)"/>
    <n v="13036000"/>
    <n v="0"/>
  </r>
  <r>
    <s v="2026"/>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99 - MULTIPROVINCIAL"/>
    <s v="(en blanco)"/>
    <n v="15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25 - SANTIAGO"/>
    <s v="(en blanco)"/>
    <n v="14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32 - SANTO DOMINGO"/>
    <s v="(en blanco)"/>
    <n v="2855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99 - MULTIPROVINCIAL"/>
    <s v="(en blanco)"/>
    <n v="100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25 - SANTIAGO"/>
    <s v="(en blanco)"/>
    <n v="4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32 - SANTO DOMINGO"/>
    <s v="(en blanco)"/>
    <n v="9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99 - MULTIPROVINCIAL"/>
    <s v="(en blanco)"/>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25 - SANTIAGO"/>
    <s v="(en blanco)"/>
    <n v="523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32 - SANTO DOMINGO"/>
    <s v="(en blanco)"/>
    <n v="15296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99 - MULTIPROVINCIAL"/>
    <s v="(en blanco)"/>
    <n v="300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25 - SANTIAGO"/>
    <s v="(en blanco)"/>
    <n v="112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32 - SANTO DOMINGO"/>
    <s v="(en blanco)"/>
    <n v="665800"/>
    <n v="37118"/>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99 - MULTIPROVINCIAL"/>
    <s v="(en blanco)"/>
    <n v="28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25 - SANTIAGO"/>
    <s v="(en blanco)"/>
    <n v="256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32 - SANTO DOMINGO"/>
    <s v="(en blanco)"/>
    <n v="1225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99 - MULTIPROVINCIAL"/>
    <s v="(en blanco)"/>
    <n v="1680"/>
    <n v="38774.800000000003"/>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25 - SANTIAGO"/>
    <s v="(en blanco)"/>
    <n v="33600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32 - SANTO DOMINGO"/>
    <s v="(en blanco)"/>
    <n v="109025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99 - MULTIPROVINCIAL"/>
    <s v="(en blanco)"/>
    <n v="111200"/>
    <n v="53404.44"/>
  </r>
  <r>
    <s v="2026"/>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99 - MULTIPROVINCIAL"/>
    <s v="(en blanco)"/>
    <n v="99440"/>
    <n v="7024.41"/>
  </r>
  <r>
    <s v="2026"/>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32 - SANTO DOMINGO"/>
    <s v="(en blanco)"/>
    <n v="1650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25 - SANTIAGO"/>
    <s v="(en blanco)"/>
    <n v="25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32 - SANTO DOMINGO"/>
    <s v="(en blanco)"/>
    <n v="247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99 - MULTIPROVINCIAL"/>
    <s v="(en blanco)"/>
    <n v="3000"/>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25 - SANTIAGO"/>
    <s v="(en blanco)"/>
    <n v="128312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32 - SANTO DOMINGO"/>
    <s v="(en blanco)"/>
    <n v="2782691"/>
    <n v="120701.18"/>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99 - MULTIPROVINCIAL"/>
    <s v="(en blanco)"/>
    <n v="13978154"/>
    <n v="53441.880000000005"/>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25 - SANTIAGO"/>
    <s v="(en blanco)"/>
    <n v="1258800"/>
    <n v="3996"/>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32 - SANTO DOMINGO"/>
    <s v="(en blanco)"/>
    <n v="5794260"/>
    <n v="51670.5"/>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99 - MULTIPROVINCIAL"/>
    <s v="(en blanco)"/>
    <n v="2440545"/>
    <n v="1096221.4800000002"/>
  </r>
  <r>
    <s v="2026"/>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9 - PRODUCTOS Y ÚTILES VARIOS"/>
    <s v="N"/>
    <s v="00 - N/A"/>
    <s v="10 - FONDO GENERAL"/>
    <s v="99 - MULTIPROVINCIAL"/>
    <s v="(en blanco)"/>
    <n v="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437781466"/>
    <n v="224324202.53999999"/>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81704400"/>
    <n v="57738672.780000001"/>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0661425"/>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69162"/>
    <n v="33057246.890000001"/>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67270000"/>
    <n v="8632381.8799999971"/>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0"/>
    <n v="3540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6750000"/>
    <n v="3836085.02"/>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2706282.5999999996"/>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29500000"/>
    <n v="14588245.090000002"/>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35400000"/>
    <n v="13674934.76"/>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057200"/>
    <n v="2663720.96"/>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7640920"/>
    <n v="43191027.43999999"/>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4155355"/>
    <n v="12588317.220000001"/>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52524000"/>
    <n v="1408135.4899999998"/>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900000"/>
    <n v="98176"/>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145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050000"/>
    <n v="734714.16"/>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4724080"/>
    <n v="14084258.630000001"/>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310230"/>
    <n v="1165451.69"/>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99 - MULTIPROVINCIAL"/>
    <s v="(en blanco)"/>
    <n v="408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4 - GRATIFICACIONES Y BONIFICACIONE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99 - MULTIPROVINCIAL"/>
    <s v="(en blanco)"/>
    <n v="55692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99 - MULTIPROVINCIAL"/>
    <s v="(en blanco)"/>
    <n v="1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99 - MULTIPROVINCIAL"/>
    <s v="(en blanco)"/>
    <n v="3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99 - MULTIPROVINCIAL"/>
    <s v="(en blanco)"/>
    <n v="15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99 - MULTIPROVINCIAL"/>
    <s v="(en blanco)"/>
    <n v="1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99 - MULTIPROVINCIAL"/>
    <s v="(en blanco)"/>
    <n v="17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3000000"/>
    <n v="313654"/>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99 - MULTIPROVINCIAL"/>
    <s v="(en blanco)"/>
    <n v="16308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99 - MULTIPROVINCIAL"/>
    <s v="(en blanco)"/>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5 - CUERO, CAUCHO Y PLÁSTICO"/>
    <s v="N"/>
    <s v="00 - N/A"/>
    <s v="10 - FONDO GENERAL"/>
    <s v="99 - MULTIPROVINCIAL"/>
    <s v="(en blanco)"/>
    <n v="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99 - MULTIPROVINCIAL"/>
    <s v="(en blanco)"/>
    <n v="6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99 - MULTIPROVINCIAL"/>
    <s v="(en blanco)"/>
    <n v="1900000"/>
    <n v="1200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en blanco)"/>
    <n v="728301743"/>
    <n v="374326605.0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en blanco)"/>
    <n v="138022420"/>
    <n v="62181712.010000005"/>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618249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8556846"/>
    <n v="54883697.0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99 - MULTIPROVINCIAL"/>
    <s v="(en blanco)"/>
    <n v="103520180"/>
    <n v="45771293.08000001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088480"/>
    <n v="8138161.590000000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99 - MULTIPROVINCIAL"/>
    <s v="(en blanco)"/>
    <n v="204000000"/>
    <n v="95461865.43999999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81750000"/>
    <n v="9122327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en blanco)"/>
    <n v="50435000"/>
    <n v="36375726.18999999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99 - MULTIPROVINCIAL"/>
    <s v="(en blanco)"/>
    <n v="64500000"/>
    <n v="45343439.36999999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2875000"/>
    <n v="10350618.70999999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8922587"/>
    <n v="117104457.6500000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9397081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500000"/>
    <n v="33161080.49000000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910000"/>
    <n v="14012915.61999999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en blanco)"/>
    <n v="3560000"/>
    <n v="108161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8736"/>
    <n v="1064943.4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
    <n v="31589366.00999999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en blanco)"/>
    <n v="1450000"/>
    <n v="5427362.719999999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987000"/>
    <n v="5902755.719999999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7475000"/>
    <n v="42142060.72999999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99 - MULTIPROVINCIAL"/>
    <s v="(en blanco)"/>
    <n v="3796497018"/>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3864124"/>
    <n v="51994488.140000008"/>
  </r>
  <r>
    <s v="2026"/>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en blanco)"/>
    <n v="32544301"/>
    <n v="12972000"/>
  </r>
  <r>
    <s v="2026"/>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99 - MULTIPROVINCIAL"/>
    <s v="(en blanco)"/>
    <n v="5300000"/>
    <n v="2170041.6599999997"/>
  </r>
  <r>
    <s v="2026"/>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99 - MULTIPROVINCIAL"/>
    <s v="(en blanco)"/>
    <n v="2650000"/>
    <n v="0"/>
  </r>
  <r>
    <s v="2026"/>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99 - MULTIPROVINCIAL"/>
    <s v="(en blanco)"/>
    <n v="4130700"/>
    <n v="1949367.96"/>
  </r>
  <r>
    <s v="2026"/>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99 - MULTIPROVINCIAL"/>
    <s v="(en blanco)"/>
    <n v="10016000"/>
    <n v="4712821.46"/>
  </r>
  <r>
    <s v="2026"/>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99 - MULTIPROVINCIAL"/>
    <s v="(en blanco)"/>
    <n v="284000"/>
    <n v="0"/>
  </r>
  <r>
    <s v="2026"/>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99 - MULTIPROVINCIAL"/>
    <s v="(en blanco)"/>
    <n v="700000"/>
    <n v="0"/>
  </r>
  <r>
    <s v="2026"/>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99 - MULTIPROVINCIAL"/>
    <s v="(en blanco)"/>
    <n v="450000"/>
    <n v="0"/>
  </r>
  <r>
    <s v="2026"/>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en blanco)"/>
    <n v="1850000"/>
    <n v="0"/>
  </r>
  <r>
    <s v="2026"/>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99 - MULTIPROVINCIAL"/>
    <s v="(en blanco)"/>
    <n v="1700000"/>
    <n v="510397.19999999995"/>
  </r>
  <r>
    <s v="2026"/>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99 - MULTIPROVINCIAL"/>
    <s v="(en blanco)"/>
    <n v="500000"/>
    <n v="0"/>
  </r>
  <r>
    <s v="2026"/>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99 - MULTIPROVINCIAL"/>
    <s v="(en blanco)"/>
    <n v="825000"/>
    <n v="235764"/>
  </r>
  <r>
    <s v="2026"/>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99 - MULTIPROVINCIAL"/>
    <s v="(en blanco)"/>
    <n v="100000"/>
    <n v="0"/>
  </r>
  <r>
    <s v="2026"/>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99 - MULTIPROVINCIAL"/>
    <s v="(en blanco)"/>
    <n v="300000"/>
    <n v="0"/>
  </r>
  <r>
    <s v="2026"/>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99 - MULTIPROVINCIAL"/>
    <s v="(en blanco)"/>
    <n v="70000"/>
    <n v="0"/>
  </r>
  <r>
    <s v="2026"/>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99 - MULTIPROVINCIAL"/>
    <s v="(en blanco)"/>
    <n v="490000"/>
    <n v="0"/>
  </r>
  <r>
    <s v="2026"/>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en blanco)"/>
    <n v="685000"/>
    <n v="0"/>
  </r>
  <r>
    <s v="2026"/>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en blanco)"/>
    <n v="355331797"/>
    <n v="131309600.81999999"/>
  </r>
  <r>
    <s v="2026"/>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99 - MULTIPROVINCIAL"/>
    <s v="(en blanco)"/>
    <n v="49296598"/>
    <n v="22178533.919999998"/>
  </r>
  <r>
    <s v="2026"/>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99 - MULTIPROVINCIAL"/>
    <s v="(en blanco)"/>
    <n v="37871163"/>
    <n v="14992211.799999995"/>
  </r>
  <r>
    <s v="2026"/>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99 - MULTIPROVINCIAL"/>
    <s v="(en blanco)"/>
    <n v="10391004"/>
    <n v="3684720.0700000003"/>
  </r>
  <r>
    <s v="2026"/>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99 - MULTIPROVINCIAL"/>
    <s v="(en blanco)"/>
    <n v="605000"/>
    <n v="120763.56"/>
  </r>
  <r>
    <s v="2026"/>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99 - MULTIPROVINCIAL"/>
    <s v="(en blanco)"/>
    <n v="2160000"/>
    <n v="131962.5"/>
  </r>
  <r>
    <s v="2026"/>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99 - MULTIPROVINCIAL"/>
    <s v="(en blanco)"/>
    <n v="700000"/>
    <n v="131993.59"/>
  </r>
  <r>
    <s v="2026"/>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99 - MULTIPROVINCIAL"/>
    <s v="(en blanco)"/>
    <n v="23872142"/>
    <n v="11739681.300000001"/>
  </r>
  <r>
    <s v="2026"/>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99 - MULTIPROVINCIAL"/>
    <s v="(en blanco)"/>
    <n v="3701315"/>
    <n v="733216.19"/>
  </r>
  <r>
    <s v="2026"/>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en blanco)"/>
    <n v="6971340"/>
    <n v="931549.37"/>
  </r>
  <r>
    <s v="2026"/>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en blanco)"/>
    <n v="27523822"/>
    <n v="3833980.16"/>
  </r>
  <r>
    <s v="2026"/>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99 - MULTIPROVINCIAL"/>
    <s v="(en blanco)"/>
    <n v="2700000"/>
    <n v="1128552"/>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99 - MULTIPROVINCIAL"/>
    <s v="(en blanco)"/>
    <n v="27469744"/>
    <n v="820056"/>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50 - CRÉDITO INTERNO"/>
    <s v="99 - MULTIPROVINCIAL"/>
    <s v="(en blanco)"/>
    <n v="0"/>
    <n v="0"/>
  </r>
  <r>
    <s v="2026"/>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99 - MULTIPROVINCIAL"/>
    <s v="(en blanco)"/>
    <n v="6344520"/>
    <n v="2736460.12"/>
  </r>
  <r>
    <s v="2026"/>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99 - MULTIPROVINCIAL"/>
    <s v="(en blanco)"/>
    <n v="2150543"/>
    <n v="330801.2"/>
  </r>
  <r>
    <s v="2026"/>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99 - MULTIPROVINCIAL"/>
    <s v="(en blanco)"/>
    <n v="973250"/>
    <n v="495911.52"/>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en blanco)"/>
    <n v="23096330"/>
    <n v="483172.24"/>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50 - CRÉDITO INTERNO"/>
    <s v="99 - MULTIPROVINCIAL"/>
    <s v="(en blanco)"/>
    <n v="0"/>
    <n v="0"/>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en blanco)"/>
    <n v="19999418"/>
    <n v="5032096.79"/>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50 - CRÉDITO INTERNO"/>
    <s v="99 - MULTIPROVINCIAL"/>
    <s v="(en blanco)"/>
    <n v="0"/>
    <n v="0"/>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en blanco)"/>
    <n v="103530905"/>
    <n v="5422258.1200000001"/>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50 - CRÉDITO INTERNO"/>
    <s v="99 - MULTIPROVINCIAL"/>
    <s v="(en blanco)"/>
    <n v="0"/>
    <n v="0"/>
  </r>
  <r>
    <s v="2026"/>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en blanco)"/>
    <n v="859334004"/>
    <n v="385719788.51999992"/>
  </r>
  <r>
    <s v="2026"/>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en blanco)"/>
    <n v="493445000"/>
    <n v="245592727.50999999"/>
  </r>
  <r>
    <s v="2026"/>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99 - MULTIPROVINCIAL"/>
    <s v="(en blanco)"/>
    <n v="98700000"/>
    <n v="0"/>
  </r>
  <r>
    <s v="2026"/>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99 - MULTIPROVINCIAL"/>
    <s v="(en blanco)"/>
    <n v="117360000"/>
    <n v="58552095.469999999"/>
  </r>
  <r>
    <s v="2026"/>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99 - MULTIPROVINCIAL"/>
    <s v="(en blanco)"/>
    <n v="257961000"/>
    <n v="120074859.93000002"/>
  </r>
  <r>
    <s v="2026"/>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99 - MULTIPROVINCIAL"/>
    <s v="(en blanco)"/>
    <n v="32500000"/>
    <n v="3829115.0599999996"/>
  </r>
  <r>
    <s v="2026"/>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99 - MULTIPROVINCIAL"/>
    <s v="(en blanco)"/>
    <n v="15500000"/>
    <n v="6389099.2699999996"/>
  </r>
  <r>
    <s v="2026"/>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99 - MULTIPROVINCIAL"/>
    <s v="(en blanco)"/>
    <n v="240000"/>
    <n v="45700"/>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en blanco)"/>
    <n v="21100000"/>
    <n v="1669742.9999999998"/>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99 - MULTIPROVINCIAL"/>
    <s v="(en blanco)"/>
    <n v="140100000"/>
    <n v="50871777.759999998"/>
  </r>
  <r>
    <s v="2026"/>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99 - MULTIPROVINCIAL"/>
    <s v="(en blanco)"/>
    <n v="115000000"/>
    <n v="47934655.520000003"/>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en blanco)"/>
    <n v="8950000"/>
    <n v="11832901.84"/>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en blanco)"/>
    <n v="69700000"/>
    <n v="1183884.97"/>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en blanco)"/>
    <n v="12950000"/>
    <n v="7309274.4700000025"/>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99 - MULTIPROVINCIAL"/>
    <s v="(en blanco)"/>
    <n v="33850000"/>
    <n v="1578887.48"/>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99 - MULTIPROVINCIAL"/>
    <s v="(en blanco)"/>
    <n v="9000000"/>
    <n v="11368899.730000002"/>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99 - MULTIPROVINCIAL"/>
    <s v="(en blanco)"/>
    <n v="15000000"/>
    <n v="2562798.5699999998"/>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99 - MULTIPROVINCIAL"/>
    <s v="(en blanco)"/>
    <n v="340000"/>
    <n v="1065343.42"/>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99 - MULTIPROVINCIAL"/>
    <s v="(en blanco)"/>
    <n v="1000000"/>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99 - MULTIPROVINCIAL"/>
    <s v="(en blanco)"/>
    <n v="1199173"/>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99 - MULTIPROVINCIAL"/>
    <s v="(en blanco)"/>
    <n v="58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99 - MULTIPROVINCIAL"/>
    <s v="(en blanco)"/>
    <n v="3000000"/>
    <n v="1071301.49"/>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99 - MULTIPROVINCIAL"/>
    <s v="(en blanco)"/>
    <n v="1000000"/>
    <n v="0"/>
  </r>
  <r>
    <s v="2026"/>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99 - MULTIPROVINCIAL"/>
    <s v="(en blanco)"/>
    <n v="300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99 - MULTIPROVINCIAL"/>
    <s v="(en blanco)"/>
    <n v="3350000"/>
    <n v="140024.04999999999"/>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99 - MULTIPROVINCIAL"/>
    <s v="(en blanco)"/>
    <n v="520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en blanco)"/>
    <n v="1480000"/>
    <n v="131869.04999999999"/>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99 - MULTIPROVINCIAL"/>
    <s v="(en blanco)"/>
    <n v="8000000"/>
    <n v="310402.68"/>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en blanco)"/>
    <n v="58730000"/>
    <n v="23757182.260000002"/>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99 - MULTIPROVINCIAL"/>
    <s v="(en blanco)"/>
    <n v="2500000"/>
    <n v="0"/>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en blanco)"/>
    <n v="4100000"/>
    <n v="5064680.6099999994"/>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en blanco)"/>
    <n v="51750000"/>
    <n v="17198646"/>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en blanco)"/>
    <n v="47433588"/>
    <n v="18147193.550000001"/>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99 - MULTIPROVINCIAL"/>
    <s v="(en blanco)"/>
    <n v="6795000"/>
    <n v="1275392"/>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273420"/>
    <n v="2756783.4000000004"/>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99 - MULTIPROVINCIAL"/>
    <s v="(en blanco)"/>
    <n v="1940000"/>
    <n v="1528127.84"/>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0000"/>
    <n v="20484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99 - MULTIPROVINCIAL"/>
    <s v="(en blanco)"/>
    <n v="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531335"/>
    <n v="334135.8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2055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919758"/>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00000"/>
    <n v="568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99 - MULTIPROVINCIAL"/>
    <s v="(en blanco)"/>
    <n v="2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4 - PRODUCTOS FARMACÉUTICOS"/>
    <s v="N"/>
    <s v="00 - N/A"/>
    <s v="10 - FONDO GENERAL"/>
    <s v="99 - MULTIPROVINCIAL"/>
    <s v="(en blanco)"/>
    <n v="0"/>
    <n v="2596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99 - MULTIPROVINCIAL"/>
    <s v="(en blanco)"/>
    <n v="650000"/>
    <n v="30743.68"/>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71500"/>
    <n v="13239.6"/>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798893"/>
    <n v="588171"/>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976091"/>
    <n v="730942.6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99 - MULTIPROVINCIAL"/>
    <s v="(en blanco)"/>
    <n v="112846406"/>
    <n v="40835279.26000000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99 - MULTIPROVINCIAL"/>
    <s v="(en blanco)"/>
    <n v="20504902"/>
    <n v="8313125.009999999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550118"/>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6137163"/>
    <n v="6130875.4299999997"/>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99 - MULTIPROVINCIAL"/>
    <s v="(en blanco)"/>
    <n v="9960000"/>
    <n v="5578233.949999999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900000"/>
    <n v="910016.0000000002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99 - MULTIPROVINCIAL"/>
    <s v="(en blanco)"/>
    <n v="2460000"/>
    <n v="17958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99 - MULTIPROVINCIAL"/>
    <s v="(en blanco)"/>
    <n v="6124203"/>
    <n v="16425.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99 - MULTIPROVINCIAL"/>
    <s v="(en blanco)"/>
    <n v="12576210"/>
    <n v="5350544.599999999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99 - MULTIPROVINCIAL"/>
    <s v="(en blanco)"/>
    <n v="258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60000"/>
    <n v="503945.17000000004"/>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5184000"/>
    <n v="9101168.0799999982"/>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0"/>
    <n v="374850.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00000"/>
    <n v="519956.8799999999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99 - MULTIPROVINCIAL"/>
    <s v="(en blanco)"/>
    <n v="80508"/>
    <n v="22632.4000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191985.4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99 - MULTIPROVINCIAL"/>
    <s v="(en blanco)"/>
    <n v="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6304000"/>
    <n v="3076584.0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080000"/>
    <n v="1998626.3299999996"/>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99 - MULTIPROVINCIAL"/>
    <s v="(en blanco)"/>
    <n v="48385808"/>
    <n v="22286206.890000004"/>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99 - MULTIPROVINCIAL"/>
    <s v="(en blanco)"/>
    <n v="17581573"/>
    <n v="7646163.3700000001"/>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6404699"/>
    <n v="3337094.4800000004"/>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99 - MULTIPROVINCIAL"/>
    <s v="(en blanco)"/>
    <n v="6960000"/>
    <n v="4102485.24"/>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99 - MULTIPROVINCIAL"/>
    <s v="(en blanco)"/>
    <n v="100000"/>
    <n v="500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3 - VIÁTICOS"/>
    <s v="N"/>
    <s v="00 - N/A"/>
    <s v="10 - FONDO GENERAL"/>
    <s v="99 - MULTIPROVINCIAL"/>
    <s v="(en blanco)"/>
    <n v="0"/>
    <n v="196507.13"/>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99 - MULTIPROVINCIAL"/>
    <s v="(en blanco)"/>
    <n v="2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99 - MULTIPROVINCIAL"/>
    <s v="(en blanco)"/>
    <n v="165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400000"/>
    <n v="1003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40 - TRANSFERENCIAS"/>
    <s v="99 - MULTIPROVINCIAL"/>
    <s v="(en blanco)"/>
    <n v="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99 - MULTIPROVINCIAL"/>
    <s v="(en blanco)"/>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99 - MULTIPROVINCIAL"/>
    <s v="(en blanco)"/>
    <n v="10620000"/>
    <n v="2093459.42"/>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99 - MULTIPROVINCIAL"/>
    <s v="(en blanco)"/>
    <n v="4162809"/>
    <n v="310812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99 - MULTIPROVINCIAL"/>
    <s v="(en blanco)"/>
    <n v="300000"/>
    <n v="38645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99 - MULTIPROVINCIAL"/>
    <s v="(en blanco)"/>
    <n v="900000"/>
    <n v="11918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3050000"/>
    <n v="145244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en blanco)"/>
    <n v="16368752"/>
    <n v="5073348.0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178727228"/>
    <n v="73445114.81000001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31601760"/>
    <n v="13374509.24000000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5695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8339697"/>
    <n v="10972226.86999999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2122000"/>
    <n v="3120052.6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267160"/>
    <n v="285712.53000000003"/>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9000369"/>
    <n v="2144579.039999999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4828370"/>
    <n v="764835.9500000000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8633724"/>
    <n v="1778562.5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3695000"/>
    <n v="1122483.75"/>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428000"/>
    <n v="640237.0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1551910"/>
    <n v="2073649.2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527876"/>
    <n v="3655350.9599999995"/>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00000"/>
    <n v="328583.0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5665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50000"/>
    <n v="268473.5999999999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en blanco)"/>
    <n v="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5904000"/>
    <n v="11988.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2117500"/>
    <n v="149705.44"/>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en blanco)"/>
    <n v="338921523"/>
    <n v="156606282.13999999"/>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99 - MULTIPROVINCIAL"/>
    <s v="(en blanco)"/>
    <n v="55211552"/>
    <n v="21743536"/>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912652"/>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880122"/>
    <n v="23765896.119999997"/>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99 - MULTIPROVINCIAL"/>
    <s v="(en blanco)"/>
    <n v="7439154"/>
    <n v="4012736.7600000002"/>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800000"/>
    <n v="16874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99 - MULTIPROVINCIAL"/>
    <s v="(en blanco)"/>
    <n v="15502937"/>
    <n v="2717843.44"/>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99 - MULTIPROVINCIAL"/>
    <s v="(en blanco)"/>
    <n v="36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5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6500000"/>
    <n v="201957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67000"/>
    <n v="10800.07"/>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5000000"/>
    <n v="3599774"/>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900000"/>
    <n v="1532490.4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en blanco)"/>
    <n v="723858546"/>
    <n v="291200489.4099999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99 - MULTIPROVINCIAL"/>
    <s v="(en blanco)"/>
    <n v="157639348"/>
    <n v="42056631.12999999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8000"/>
    <n v="245618.7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9427530"/>
    <n v="42814546.93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99 - MULTIPROVINCIAL"/>
    <s v="(en blanco)"/>
    <n v="13938480"/>
    <n v="7405579.510000000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4500000"/>
    <n v="1183234.639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99 - MULTIPROVINCIAL"/>
    <s v="(en blanco)"/>
    <n v="54000100"/>
    <n v="26998445.37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50 - CRÉDITO INTERNO"/>
    <s v="99 - MULTIPROVINCIAL"/>
    <s v="(en blanco)"/>
    <n v="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99 - MULTIPROVINCIAL"/>
    <s v="(en blanco)"/>
    <n v="1250000"/>
    <n v="2326138.879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en blanco)"/>
    <n v="51750100"/>
    <n v="23294742.15000000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99 - MULTIPROVINCIAL"/>
    <s v="(en blanco)"/>
    <n v="22200000"/>
    <n v="5168904.999999999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300400"/>
    <n v="5869848.009999999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1659900"/>
    <n v="60051195.800000004"/>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100000"/>
    <n v="19056774.60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6408531"/>
    <n v="14720298.88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50 - CRÉDITO INTERNO"/>
    <s v="99 - MULTIPROVINCIAL"/>
    <s v="(en blanco)"/>
    <n v="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99 - MULTIPROVINCIAL"/>
    <s v="(en blanco)"/>
    <n v="1500200"/>
    <n v="1008738.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99 - MULTIPROVINCIAL"/>
    <s v="(en blanco)"/>
    <n v="300"/>
    <n v="135901.3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99 - MULTIPROVINCIAL"/>
    <s v="(en blanco)"/>
    <n v="20000000"/>
    <n v="5299460.0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50 - CRÉDITO INTERNO"/>
    <s v="99 - MULTIPROVINCIAL"/>
    <s v="(en blanco)"/>
    <n v="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99 - MULTIPROVINCIAL"/>
    <s v="(en blanco)"/>
    <n v="1500000"/>
    <n v="783779.52"/>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850000"/>
    <n v="3082133.7800000003"/>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7250100"/>
    <n v="11360186.06000000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35850000"/>
    <n v="11482663.469999999"/>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1 - DISTRITO NACIONAL"/>
    <s v="(en blanco)"/>
    <n v="74888675"/>
    <n v="17939731.77"/>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2 - AZUA"/>
    <s v="(en blanco)"/>
    <n v="21578689"/>
    <n v="6411017.350000000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0 - INDEPENDENCIA"/>
    <s v="(en blanco)"/>
    <n v="22796552"/>
    <n v="4035601.2000000007"/>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1 - LA ALTAGRACIA"/>
    <s v="(en blanco)"/>
    <n v="13012862"/>
    <n v="6008037.25"/>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3 - LA VEGA"/>
    <s v="(en blanco)"/>
    <n v="20588777"/>
    <n v="6959595.5899999989"/>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6 - PEDERNALES"/>
    <s v="(en blanco)"/>
    <n v="26733494"/>
    <n v="22000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7 - PERAVIA"/>
    <s v="(en blanco)"/>
    <n v="16106850"/>
    <n v="8888110.4299999997"/>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1 - SAN CRISTOBAL"/>
    <s v="(en blanco)"/>
    <n v="31120995"/>
    <n v="961758.33999999985"/>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2 - SAN JUAN"/>
    <s v="(en blanco)"/>
    <n v="13730450"/>
    <n v="5222173.8000000007"/>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5 - SANTIAGO"/>
    <s v="(en blanco)"/>
    <n v="26733494"/>
    <n v="1081149.4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7 - VALVERDE"/>
    <s v="(en blanco)"/>
    <n v="12345902"/>
    <n v="5117801.849999999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0 - HATO MAYOR"/>
    <s v="(en blanco)"/>
    <n v="17909138"/>
    <n v="6580937.5499999998"/>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2 - SANTO DOMINGO"/>
    <s v="(en blanco)"/>
    <n v="72904391"/>
    <n v="27090707.650000002"/>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en blanco)"/>
    <n v="478613423"/>
    <n v="197885995.65999994"/>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1 - DISTRITO NACIONAL"/>
    <s v="(en blanco)"/>
    <n v="5411087"/>
    <n v="3252480.2499999995"/>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2 - AZUA"/>
    <s v="(en blanco)"/>
    <n v="872129"/>
    <n v="1195404.3400000001"/>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0 - INDEPENDENCIA"/>
    <s v="(en blanco)"/>
    <n v="1840110"/>
    <n v="834240.4"/>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1 - LA ALTAGRACIA"/>
    <s v="(en blanco)"/>
    <n v="1967673"/>
    <n v="1070768.99"/>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3 - LA VEGA"/>
    <s v="(en blanco)"/>
    <n v="2669210"/>
    <n v="1301446.9299999997"/>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7 - PERAVIA"/>
    <s v="(en blanco)"/>
    <n v="216848"/>
    <n v="937050.67"/>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2 - SAN JUAN"/>
    <s v="(en blanco)"/>
    <n v="2086277"/>
    <n v="922470.56"/>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5 - SANTIAGO"/>
    <s v="(en blanco)"/>
    <n v="0"/>
    <n v="13650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7 - VALVERDE"/>
    <s v="(en blanco)"/>
    <n v="1386790"/>
    <n v="807916.08"/>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0 - HATO MAYOR"/>
    <s v="(en blanco)"/>
    <n v="0"/>
    <n v="700329.17"/>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2 - SANTO DOMINGO"/>
    <s v="(en blanco)"/>
    <n v="41522204"/>
    <n v="5011988.9500000011"/>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99 - MULTIPROVINCIAL"/>
    <s v="(en blanco)"/>
    <n v="85954947"/>
    <n v="39031990.5"/>
  </r>
  <r>
    <s v="2026"/>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99 - MULTIPROVINCIAL"/>
    <s v="(en blanco)"/>
    <n v="1500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1 - DISTRITO NACIONAL"/>
    <s v="(en blanco)"/>
    <n v="11124734"/>
    <n v="2742885.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2 - AZUA"/>
    <s v="(en blanco)"/>
    <n v="2739169"/>
    <n v="980244.6"/>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0 - INDEPENDENCIA"/>
    <s v="(en blanco)"/>
    <n v="1787697"/>
    <n v="603310.52999999991"/>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1 - LA ALTAGRACIA"/>
    <s v="(en blanco)"/>
    <n v="2071047"/>
    <n v="918589.07000000007"/>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3 - LA VEGA"/>
    <s v="(en blanco)"/>
    <n v="2932654"/>
    <n v="1064102.529999999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6 - PEDERNALES"/>
    <s v="(en blanco)"/>
    <n v="3797800"/>
    <n v="3363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7 - PERAVIA"/>
    <s v="(en blanco)"/>
    <n v="2823967"/>
    <n v="1358972.299999999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1 - SAN CRISTOBAL"/>
    <s v="(en blanco)"/>
    <n v="4421096"/>
    <n v="147052.85999999999"/>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2 - SAN JUAN"/>
    <s v="(en blanco)"/>
    <n v="1760041"/>
    <n v="798450.6200000003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5 - SANTIAGO"/>
    <s v="(en blanco)"/>
    <n v="3797800"/>
    <n v="165307.74999999997"/>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7 - VALVERDE"/>
    <s v="(en blanco)"/>
    <n v="1734326"/>
    <n v="782472.22000000009"/>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0 - HATO MAYOR"/>
    <s v="(en blanco)"/>
    <n v="2592081"/>
    <n v="1006225.399999999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2 - SANTO DOMINGO"/>
    <s v="(en blanco)"/>
    <n v="10747057"/>
    <n v="4128596.8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99 - MULTIPROVINCIAL"/>
    <s v="(en blanco)"/>
    <n v="66407388"/>
    <n v="29457141.239999995"/>
  </r>
  <r>
    <s v="2026"/>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en blanco)"/>
    <n v="31285792"/>
    <n v="8426598.6600000001"/>
  </r>
  <r>
    <s v="2026"/>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99 - MULTIPROVINCIAL"/>
    <s v="(en blanco)"/>
    <n v="3950000"/>
    <n v="677804.95"/>
  </r>
  <r>
    <s v="2026"/>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99 - MULTIPROVINCIAL"/>
    <s v="(en blanco)"/>
    <n v="7599999"/>
    <n v="3262348.1"/>
  </r>
  <r>
    <s v="2026"/>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99 - MULTIPROVINCIAL"/>
    <s v="(en blanco)"/>
    <n v="1500000"/>
    <n v="645360.9"/>
  </r>
  <r>
    <s v="2026"/>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99 - MULTIPROVINCIAL"/>
    <s v="(en blanco)"/>
    <n v="23847284"/>
    <n v="5214815.4399999995"/>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1 - DISTRITO NACIONAL"/>
    <s v="(en blanco)"/>
    <n v="50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2 - AZU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0 - INDEPENDENCIA"/>
    <s v="(en blanco)"/>
    <n v="37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1 - LA ALTAGRAC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6 - PEDERNALES"/>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7 - PERAVIA"/>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1 - SAN CRISTOBAL"/>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2 - SAN JUAN"/>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5 - SANTIAGO"/>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0 - HATO MAYOR"/>
    <s v="(en blanco)"/>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2 - SANTO DOMINGO"/>
    <s v="(en blanco)"/>
    <n v="889476"/>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99 - MULTIPROVINCIAL"/>
    <s v="(en blanco)"/>
    <n v="7400000"/>
    <n v="230364.38"/>
  </r>
  <r>
    <s v="2026"/>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99 - MULTIPROVINCIAL"/>
    <s v="(en blanco)"/>
    <n v="6227558"/>
    <n v="1284318.26"/>
  </r>
  <r>
    <s v="2026"/>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en blanco)"/>
    <n v="160565602"/>
    <n v="491440"/>
  </r>
  <r>
    <s v="2026"/>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99 - MULTIPROVINCIAL"/>
    <s v="(en blanco)"/>
    <n v="999917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1 - DISTRITO NACIONAL"/>
    <s v="(en blanco)"/>
    <n v="42554395"/>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2 - AZUA"/>
    <s v="(en blanco)"/>
    <n v="491064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0 - INDEPENDEN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1 - LA ALTAGRACIA"/>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3 - LA VEGA"/>
    <s v="(en blanco)"/>
    <n v="13255553"/>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6 - PEDERNALES"/>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7 - PERAVIA"/>
    <s v="(en blanco)"/>
    <n v="699993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1 - SAN CRISTOBAL"/>
    <s v="(en blanco)"/>
    <n v="103056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2 - SAN JUAN"/>
    <s v="(en blanco)"/>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5 - SANTIAGO"/>
    <s v="(en blanco)"/>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7 - VALVERDE"/>
    <s v="(en blanco)"/>
    <n v="4094202"/>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0 - HATO MAYOR"/>
    <s v="(en blanco)"/>
    <n v="80073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2 - SANTO DOMINGO"/>
    <s v="(en blanco)"/>
    <n v="2164119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99 - MULTIPROVINCIAL"/>
    <s v="(en blanco)"/>
    <n v="12200000"/>
    <n v="238088.7"/>
  </r>
  <r>
    <s v="2026"/>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99 - MULTIPROVINCIAL"/>
    <s v="(en blanco)"/>
    <n v="1597000"/>
    <n v="0"/>
  </r>
  <r>
    <s v="2026"/>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99 - MULTIPROVINCIAL"/>
    <s v="(en blanco)"/>
    <n v="1132824"/>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1 - DISTRITO NACIONAL"/>
    <s v="(en blanco)"/>
    <n v="87561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2 - AZU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0 - INDEPENDENCIA"/>
    <s v="(en blanco)"/>
    <n v="155713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1 - LA ALTAGRACIA"/>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3 - LA VEGA"/>
    <s v="(en blanco)"/>
    <n v="262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6 - PEDERNALES"/>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7 - PERAVIA"/>
    <s v="(en blanco)"/>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1 - SAN CRISTOBAL"/>
    <s v="(en blanco)"/>
    <n v="23889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2 - SAN JUAN"/>
    <s v="(en blanco)"/>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5 - SANTIAGO"/>
    <s v="(en blanco)"/>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7 - VALVERDE"/>
    <s v="(en blanco)"/>
    <n v="15120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0 - HATO MAYOR"/>
    <s v="(en blanco)"/>
    <n v="159264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2 - SANTO DOMINGO"/>
    <s v="(en blanco)"/>
    <n v="56366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99 - MULTIPROVINCIAL"/>
    <s v="(en blanco)"/>
    <n v="2000000"/>
    <n v="0"/>
  </r>
  <r>
    <s v="2026"/>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en blanco)"/>
    <n v="10100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1 - DISTRITO NACIONAL"/>
    <s v="(en blanco)"/>
    <n v="13902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2 - AZUA"/>
    <s v="(en blanco)"/>
    <n v="419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0 - INDEPENDENCIA"/>
    <s v="(en blanco)"/>
    <n v="151601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1 - LA ALTAGRACIA"/>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3 - LA VEGA"/>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6 - PEDERNALES"/>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7 - PERAVIA"/>
    <s v="(en blanco)"/>
    <n v="29688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1 - SAN CRISTOBAL"/>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2 - SAN JUAN"/>
    <s v="(en blanco)"/>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5 - SANTIAGO"/>
    <s v="(en blanco)"/>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7 - VALVERDE"/>
    <s v="(en blanco)"/>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0 - HATO MAYOR"/>
    <s v="(en blanco)"/>
    <n v="29688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2 - SANTO DOMINGO"/>
    <s v="(en blanco)"/>
    <n v="659252"/>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en blanco)"/>
    <n v="9789015"/>
    <n v="99120"/>
  </r>
  <r>
    <s v="2026"/>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en blanco)"/>
    <n v="5180200"/>
    <n v="396994.48"/>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99 - MULTIPROVINCIAL"/>
    <s v="(en blanco)"/>
    <n v="4290000"/>
    <n v="1712666.67"/>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99 - MULTIPROVINCIAL"/>
    <s v="(en blanco)"/>
    <n v="660000"/>
    <n v="23250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99 - MULTIPROVINCIAL"/>
    <s v="(en blanco)"/>
    <n v="599769"/>
    <n v="259349.47"/>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99 - MULTIPROVINCIAL"/>
    <s v="(en blanco)"/>
    <n v="3510000"/>
    <n v="156000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99 - MULTIPROVINCIAL"/>
    <s v="(en blanco)"/>
    <n v="540000"/>
    <n v="27000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99 - MULTIPROVINCIAL"/>
    <s v="(en blanco)"/>
    <n v="495396"/>
    <n v="247698"/>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99 - MULTIPROVINCIAL"/>
    <s v="(en blanco)"/>
    <n v="3510000"/>
    <n v="166000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99 - MULTIPROVINCIAL"/>
    <s v="(en blanco)"/>
    <n v="540000"/>
    <n v="27000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99 - MULTIPROVINCIAL"/>
    <s v="(en blanco)"/>
    <n v="489681"/>
    <n v="251296.74"/>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en blanco)"/>
    <n v="54665300"/>
    <n v="24621797.49000000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99 - MULTIPROVINCIAL"/>
    <s v="(en blanco)"/>
    <n v="8883604"/>
    <n v="4068266.6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7572479"/>
    <n v="3680086.300000000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99 - MULTIPROVINCIAL"/>
    <s v="(en blanco)"/>
    <n v="3600000"/>
    <n v="1507872.99"/>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99 - MULTIPROVINCIAL"/>
    <s v="(en blanco)"/>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99 - MULTIPROVINCIAL"/>
    <s v="(en blanco)"/>
    <n v="45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99 - MULTIPROVINCIAL"/>
    <s v="(en blanco)"/>
    <n v="2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99 - MULTIPROVINCIAL"/>
    <s v="(en blanco)"/>
    <n v="16800000"/>
    <n v="7913769.119999999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99 - MULTIPROVINCIAL"/>
    <s v="(en blanco)"/>
    <n v="5302025"/>
    <n v="2752795.4000000004"/>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99 - MULTIPROVINCIAL"/>
    <s v="(en blanco)"/>
    <n v="400000"/>
    <n v="126656.07"/>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360000"/>
    <n v="71794.10000000000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99 - MULTIPROVINCIAL"/>
    <s v="(en blanco)"/>
    <n v="0"/>
    <n v="1414849.97"/>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010000"/>
    <n v="2850884.2300000004"/>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70 - DONACION EXTERNA"/>
    <s v="99 - MULTIPROVINCIAL"/>
    <s v="(en blanco)"/>
    <n v="0"/>
    <n v="105515.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99 - MULTIPROVINCIAL"/>
    <s v="(en blanco)"/>
    <n v="1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99 - MULTIPROVINCIAL"/>
    <s v="(en blanco)"/>
    <n v="75000"/>
    <n v="23587.43"/>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99 - MULTIPROVINCIAL"/>
    <s v="(en blanco)"/>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4205000"/>
    <n v="12600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en blanco)"/>
    <n v="687360"/>
    <n v="244066.25"/>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99 - MULTIPROVINCIAL"/>
    <s v="(en blanco)"/>
    <n v="6347341"/>
    <n v="413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294005323"/>
    <n v="112060209.7299999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54699280"/>
    <n v="24009930.530000001"/>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0889693"/>
    <n v="17012047.160000004"/>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8385000"/>
    <n v="6908294.659999999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56800"/>
    <n v="214003.9600000000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99 - MULTIPROVINCIAL"/>
    <s v="(en blanco)"/>
    <n v="22600000"/>
    <n v="12947523.95999999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40000"/>
    <n v="60000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1585455"/>
    <n v="4768171.04"/>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99 - MULTIPROVINCIAL"/>
    <s v="(en blanco)"/>
    <n v="11700000"/>
    <n v="1852652.300000000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84931"/>
    <n v="1591600.6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0885937"/>
    <n v="18867228.339999996"/>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5000000"/>
    <n v="9312382.710000000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0000"/>
    <n v="854333.43999999994"/>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99 - MULTIPROVINCIAL"/>
    <s v="(en blanco)"/>
    <n v="3129750"/>
    <n v="307083.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4095000"/>
    <n v="455376.27999999997"/>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129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9439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2014855"/>
    <n v="3430889"/>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56315211"/>
    <n v="526297.9099999999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99 - MULTIPROVINCIAL"/>
    <s v="(en blanco)"/>
    <n v="11468425"/>
    <n v="379025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99 - MULTIPROVINCIAL"/>
    <s v="(en blanco)"/>
    <n v="15958611"/>
    <n v="5908660.839999999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25816"/>
    <n v="581424.4"/>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99 - MULTIPROVINCIAL"/>
    <s v="(en blanco)"/>
    <n v="2970000"/>
    <n v="1149213.44"/>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99 - MULTIPROVINCIAL"/>
    <s v="(en blanco)"/>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99 - MULTIPROVINCIAL"/>
    <s v="(en blanco)"/>
    <n v="115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6800000"/>
    <n v="2253493.4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00000"/>
    <n v="6755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700000"/>
    <n v="2891844"/>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50000"/>
    <n v="33956.8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800000"/>
    <n v="426232.5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61737.59999999999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0000"/>
    <n v="87240.69"/>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400000"/>
    <n v="2265061.04"/>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897289"/>
    <n v="433832.48"/>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130678043"/>
    <n v="48016159.090000004"/>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33170762"/>
    <n v="12976619.7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17944296"/>
    <n v="7268544.3499999996"/>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18846400"/>
    <n v="5680496.0199999996"/>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99 - MULTIPROVINCIAL"/>
    <s v="(en blanco)"/>
    <n v="261000"/>
    <n v="5870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885600"/>
    <n v="3068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2000000"/>
    <n v="1698788.42"/>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en blanco)"/>
    <n v="1080000"/>
    <n v="789948.02999999991"/>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408000"/>
    <n v="2450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99 - MULTIPROVINCIAL"/>
    <s v="(en blanco)"/>
    <n v="150000"/>
    <n v="707983.6"/>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271300"/>
    <n v="266597.92000000004"/>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279472"/>
    <n v="488372.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362200"/>
    <n v="350873"/>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99 - MULTIPROVINCIAL"/>
    <s v="(en blanco)"/>
    <n v="1080"/>
    <n v="117882"/>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5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5805000"/>
    <n v="23000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21197800"/>
    <n v="869109.04999999993"/>
  </r>
  <r>
    <s v="2026"/>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99 - MULTIPROVINCIAL"/>
    <s v="(en blanco)"/>
    <n v="4197310"/>
    <n v="1271850"/>
  </r>
  <r>
    <s v="2026"/>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99 - MULTIPROVINCIAL"/>
    <s v="(en blanco)"/>
    <n v="32287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99 - MULTIPROVINCIAL"/>
    <s v="(en blanco)"/>
    <n v="592401"/>
    <n v="193456.78000000003"/>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en blanco)"/>
    <n v="126376913"/>
    <n v="49155498.650000006"/>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50 - CRÉDITO INTERNO"/>
    <s v="99 - MULTIPROVINCIAL"/>
    <s v="(en blanco)"/>
    <n v="0"/>
    <n v="999200"/>
  </r>
  <r>
    <s v="2026"/>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99 - MULTIPROVINCIAL"/>
    <s v="(en blanco)"/>
    <n v="30798788"/>
    <n v="11292990.869999999"/>
  </r>
  <r>
    <s v="2026"/>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99 - MULTIPROVINCIAL"/>
    <s v="(en blanco)"/>
    <n v="17302518"/>
    <n v="6806405.6199999992"/>
  </r>
  <r>
    <s v="2026"/>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en blanco)"/>
    <n v="9953917"/>
    <n v="4200409.8899999997"/>
  </r>
  <r>
    <s v="2026"/>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99 - MULTIPROVINCIAL"/>
    <s v="(en blanco)"/>
    <n v="1159188"/>
    <n v="301700"/>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99 - MULTIPROVINCIAL"/>
    <s v="(en blanco)"/>
    <n v="2000000"/>
    <n v="976678.28000000014"/>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50 - CRÉDITO INTERNO"/>
    <s v="99 - MULTIPROVINCIAL"/>
    <s v="(en blanco)"/>
    <n v="0"/>
    <n v="389446.26"/>
  </r>
  <r>
    <s v="2026"/>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99 - MULTIPROVINCIAL"/>
    <s v="(en blanco)"/>
    <n v="300000"/>
    <n v="251999.66"/>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en blanco)"/>
    <n v="6787598"/>
    <n v="2227225.1999999997"/>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50 - CRÉDITO INTERNO"/>
    <s v="99 - MULTIPROVINCIAL"/>
    <s v="(en blanco)"/>
    <n v="0"/>
    <n v="990067.15"/>
  </r>
  <r>
    <s v="2026"/>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99 - MULTIPROVINCIAL"/>
    <s v="(en blanco)"/>
    <n v="3400000"/>
    <n v="960597.39000000013"/>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en blanco)"/>
    <n v="3906723"/>
    <n v="298505.82"/>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50 - CRÉDITO INTERNO"/>
    <s v="99 - MULTIPROVINCIAL"/>
    <s v="(en blanco)"/>
    <n v="0"/>
    <n v="3916217.37"/>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en blanco)"/>
    <n v="2350000"/>
    <n v="713085.78"/>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50 - CRÉDITO INTERNO"/>
    <s v="99 - MULTIPROVINCIAL"/>
    <s v="(en blanco)"/>
    <n v="0"/>
    <n v="0"/>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99 - MULTIPROVINCIAL"/>
    <s v="(en blanco)"/>
    <n v="754000"/>
    <n v="1707651.75"/>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50 - CRÉDITO INTERNO"/>
    <s v="99 - MULTIPROVINCIAL"/>
    <s v="(en blanco)"/>
    <n v="0"/>
    <n v="628552.95999999996"/>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en blanco)"/>
    <n v="2320000"/>
    <n v="901089.74"/>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50 - CRÉDITO INTERNO"/>
    <s v="99 - MULTIPROVINCIAL"/>
    <s v="(en blanco)"/>
    <n v="0"/>
    <n v="5998530"/>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99 - MULTIPROVINCIAL"/>
    <s v="(en blanco)"/>
    <n v="566000"/>
    <n v="582042.46"/>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50 - CRÉDITO INTERNO"/>
    <s v="99 - MULTIPROVINCIAL"/>
    <s v="(en blanco)"/>
    <n v="0"/>
    <n v="1337412"/>
  </r>
  <r>
    <s v="2026"/>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99 - MULTIPROVINCIAL"/>
    <s v="(en blanco)"/>
    <n v="217950"/>
    <n v="292401"/>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99 - MULTIPROVINCIAL"/>
    <s v="(en blanco)"/>
    <n v="1900000"/>
    <n v="247422.6"/>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50 - CRÉDITO INTERNO"/>
    <s v="99 - MULTIPROVINCIAL"/>
    <s v="(en blanco)"/>
    <n v="0"/>
    <n v="994750"/>
  </r>
  <r>
    <s v="2026"/>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99 - MULTIPROVINCIAL"/>
    <s v="(en blanco)"/>
    <n v="412100"/>
    <n v="5050"/>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en blanco)"/>
    <n v="100000"/>
    <n v="70140.36"/>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50 - CRÉDITO INTERNO"/>
    <s v="99 - MULTIPROVINCIAL"/>
    <s v="(en blanco)"/>
    <n v="0"/>
    <n v="536900"/>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en blanco)"/>
    <n v="12995000"/>
    <n v="6022663.3799999999"/>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50 - CRÉDITO INTERNO"/>
    <s v="99 - MULTIPROVINCIAL"/>
    <s v="(en blanco)"/>
    <n v="0"/>
    <n v="750000"/>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en blanco)"/>
    <n v="20534329"/>
    <n v="2228379.36"/>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50 - CRÉDITO INTERNO"/>
    <s v="99 - MULTIPROVINCIAL"/>
    <s v="(en blanco)"/>
    <n v="0"/>
    <n v="1156400"/>
  </r>
  <r>
    <s v="2026"/>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en blanco)"/>
    <n v="133284214"/>
    <n v="67099999.489999995"/>
  </r>
  <r>
    <s v="2026"/>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99 - MULTIPROVINCIAL"/>
    <s v="(en blanco)"/>
    <n v="23513680"/>
    <n v="1446000"/>
  </r>
  <r>
    <s v="2026"/>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99 - MULTIPROVINCIAL"/>
    <s v="(en blanco)"/>
    <n v="18649767"/>
    <n v="9184595.7800000012"/>
  </r>
  <r>
    <s v="2026"/>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en blanco)"/>
    <n v="8847696"/>
    <n v="4763022.82"/>
  </r>
  <r>
    <s v="2026"/>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99 - MULTIPROVINCIAL"/>
    <s v="(en blanco)"/>
    <n v="150000"/>
    <n v="0"/>
  </r>
  <r>
    <s v="2026"/>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99 - MULTIPROVINCIAL"/>
    <s v="(en blanco)"/>
    <n v="3600000"/>
    <n v="1498113.02"/>
  </r>
  <r>
    <s v="2026"/>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99 - MULTIPROVINCIAL"/>
    <s v="(en blanco)"/>
    <n v="5454560"/>
    <n v="725019.69"/>
  </r>
  <r>
    <s v="2026"/>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99 - MULTIPROVINCIAL"/>
    <s v="(en blanco)"/>
    <n v="2900000"/>
    <n v="1116899"/>
  </r>
  <r>
    <s v="2026"/>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99 - MULTIPROVINCIAL"/>
    <s v="(en blanco)"/>
    <n v="4800000"/>
    <n v="907777.34"/>
  </r>
  <r>
    <s v="2026"/>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en blanco)"/>
    <n v="980295"/>
    <n v="824999.18"/>
  </r>
  <r>
    <s v="2026"/>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99 - MULTIPROVINCIAL"/>
    <s v="(en blanco)"/>
    <n v="300000"/>
    <n v="100146.55"/>
  </r>
  <r>
    <s v="2026"/>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99 - MULTIPROVINCIAL"/>
    <s v="(en blanco)"/>
    <n v="1870000"/>
    <n v="60050.46"/>
  </r>
  <r>
    <s v="2026"/>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99 - MULTIPROVINCIAL"/>
    <s v="(en blanco)"/>
    <n v="900000"/>
    <n v="0"/>
  </r>
  <r>
    <s v="2026"/>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99 - MULTIPROVINCIAL"/>
    <s v="(en blanco)"/>
    <n v="300000"/>
    <n v="49837.3"/>
  </r>
  <r>
    <s v="2026"/>
    <x v="0"/>
    <x v="0"/>
    <x v="0"/>
    <x v="0"/>
    <s v="2 - Poder Ejecutivo"/>
    <s v="0201 - PRESIDENCIA DE LA REPÚBLICA"/>
    <s v="0016 - DIRECCION GENERAL DE DESARROLLO FRONTERIZO"/>
    <s v="4 - SERVICIOS SOCIALES"/>
    <s v="4.5 - Protección social"/>
    <s v="4.5.10 - Asistencia social"/>
    <s v="2.3 - MATERIALES Y SUMINISTROS"/>
    <s v="2.3.4 - PRODUCTOS FARMACÉUTICOS"/>
    <s v="N"/>
    <s v="00 - N/A"/>
    <s v="10 - FONDO GENERAL"/>
    <s v="99 - MULTIPROVINCIAL"/>
    <s v="(en blanco)"/>
    <n v="0"/>
    <n v="0"/>
  </r>
  <r>
    <s v="2026"/>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99 - MULTIPROVINCIAL"/>
    <s v="(en blanco)"/>
    <n v="768769"/>
    <n v="717755.99"/>
  </r>
  <r>
    <s v="2026"/>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99 - MULTIPROVINCIAL"/>
    <s v="(en blanco)"/>
    <n v="90000"/>
    <n v="0"/>
  </r>
  <r>
    <s v="2026"/>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en blanco)"/>
    <n v="17070000"/>
    <n v="3000000"/>
  </r>
  <r>
    <s v="2026"/>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en blanco)"/>
    <n v="7150000"/>
    <n v="364759.42000000004"/>
  </r>
  <r>
    <s v="2026"/>
    <x v="0"/>
    <x v="0"/>
    <x v="0"/>
    <x v="0"/>
    <s v="2 - Poder Ejecutivo"/>
    <s v="0201 - PRESIDENCIA DE LA REPÚBLICA"/>
    <s v="0017 - DIRECCIÓN DE DESARROLLO SOCIAL SUPÉRATE"/>
    <s v="4 - SERVICIOS SOCIALES"/>
    <s v="4.5 - Protección social"/>
    <s v="4.5.10 - Asistencia social"/>
    <s v="2.1 - REMUNERACIONES Y CONTRIBUCIONES"/>
    <s v="2.1.1 - REMUNERACIONES"/>
    <s v="N"/>
    <s v="00 - N/A"/>
    <s v="10 - FONDO GENERAL"/>
    <s v="99 - MULTIPROVINCIAL"/>
    <s v="(en blanco)"/>
    <n v="2370686595"/>
    <n v="911199262.19000006"/>
  </r>
  <r>
    <s v="2026"/>
    <x v="0"/>
    <x v="0"/>
    <x v="0"/>
    <x v="0"/>
    <s v="2 - Poder Ejecutivo"/>
    <s v="0201 - PRESIDENCIA DE LA REPÚBLICA"/>
    <s v="0017 - DIRECCIÓN DE DESARROLLO SOCIAL SUPÉRATE"/>
    <s v="4 - SERVICIOS SOCIALES"/>
    <s v="4.5 - Protección social"/>
    <s v="4.5.10 - Asistencia social"/>
    <s v="2.1 - REMUNERACIONES Y CONTRIBUCIONES"/>
    <s v="2.1.2 - SOBRESUELDOS"/>
    <s v="N"/>
    <s v="00 - N/A"/>
    <s v="10 - FONDO GENERAL"/>
    <s v="99 - MULTIPROVINCIAL"/>
    <s v="(en blanco)"/>
    <n v="318806692"/>
    <n v="19788852.379999999"/>
  </r>
  <r>
    <s v="2026"/>
    <x v="0"/>
    <x v="0"/>
    <x v="0"/>
    <x v="0"/>
    <s v="2 - Poder Ejecutivo"/>
    <s v="0201 - PRESIDENCIA DE LA REPÚBLICA"/>
    <s v="0017 - DIRECCIÓN DE DESARROLLO SOCIAL SUPÉRATE"/>
    <s v="4 - SERVICIOS SOCIALES"/>
    <s v="4.5 - Protección social"/>
    <s v="4.5.10 - Asistencia social"/>
    <s v="2.1 - REMUNERACIONES Y CONTRIBUCIONES"/>
    <s v="2.1.5 - CONTRIBUCIONES A LA SEGURIDAD SOCIAL"/>
    <s v="N"/>
    <s v="00 - N/A"/>
    <s v="10 - FONDO GENERAL"/>
    <s v="99 - MULTIPROVINCIAL"/>
    <s v="(en blanco)"/>
    <n v="323602968"/>
    <n v="134138931.18000004"/>
  </r>
  <r>
    <s v="2026"/>
    <x v="0"/>
    <x v="0"/>
    <x v="0"/>
    <x v="0"/>
    <s v="2 - Poder Ejecutivo"/>
    <s v="0201 - PRESIDENCIA DE LA REPÚBLICA"/>
    <s v="0017 - DIRECCIÓN DE DESARROLLO SOCIAL SUPÉRATE"/>
    <s v="4 - SERVICIOS SOCIALES"/>
    <s v="4.5 - Protección social"/>
    <s v="4.5.10 - Asistencia social"/>
    <s v="2.2 - CONTRATACIÓN DE SERVICIOS"/>
    <s v="2.2.1 - SERVICIOS BÁSICOS"/>
    <s v="N"/>
    <s v="00 - N/A"/>
    <s v="10 - FONDO GENERAL"/>
    <s v="99 - MULTIPROVINCIAL"/>
    <s v="(en blanco)"/>
    <n v="226355762"/>
    <n v="72291675.74000001"/>
  </r>
  <r>
    <s v="2026"/>
    <x v="0"/>
    <x v="0"/>
    <x v="0"/>
    <x v="0"/>
    <s v="2 - Poder Ejecutivo"/>
    <s v="0201 - PRESIDENCIA DE LA REPÚBLICA"/>
    <s v="0017 - DIRECCIÓN DE DESARROLLO SOCIAL SUPÉRATE"/>
    <s v="4 - SERVICIOS SOCIALES"/>
    <s v="4.5 - Protección social"/>
    <s v="4.5.10 - Asistencia social"/>
    <s v="2.2 - CONTRATACIÓN DE SERVICIOS"/>
    <s v="2.2.2 - PUBLICIDAD, IMPRESIÓN Y ENCUADERNACIÓN"/>
    <s v="N"/>
    <s v="00 - N/A"/>
    <s v="10 - FONDO GENERAL"/>
    <s v="99 - MULTIPROVINCIAL"/>
    <s v="(en blanco)"/>
    <n v="12700000"/>
    <n v="2459619.11"/>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10 - FONDO GENERAL"/>
    <s v="99 - MULTIPROVINCIAL"/>
    <s v="(en blanco)"/>
    <n v="40000000"/>
    <n v="5610204.1300000008"/>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60 - CREDITO EXTERNO"/>
    <s v="99 - MULTIPROVINCIAL"/>
    <s v="(en blanco)"/>
    <n v="20000000"/>
    <n v="0"/>
  </r>
  <r>
    <s v="2026"/>
    <x v="0"/>
    <x v="0"/>
    <x v="0"/>
    <x v="0"/>
    <s v="2 - Poder Ejecutivo"/>
    <s v="0201 - PRESIDENCIA DE LA REPÚBLICA"/>
    <s v="0017 - DIRECCIÓN DE DESARROLLO SOCIAL SUPÉRATE"/>
    <s v="4 - SERVICIOS SOCIALES"/>
    <s v="4.5 - Protección social"/>
    <s v="4.5.10 - Asistencia social"/>
    <s v="2.2 - CONTRATACIÓN DE SERVICIOS"/>
    <s v="2.2.4 - TRANSPORTE Y ALMACENAJE"/>
    <s v="N"/>
    <s v="00 - N/A"/>
    <s v="10 - FONDO GENERAL"/>
    <s v="99 - MULTIPROVINCIAL"/>
    <s v="(en blanco)"/>
    <n v="3800000"/>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10 - FONDO GENERAL"/>
    <s v="99 - MULTIPROVINCIAL"/>
    <s v="(en blanco)"/>
    <n v="82296304"/>
    <n v="18573990.830000002"/>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60 - CREDITO EXTERNO"/>
    <s v="99 - MULTIPROVINCIAL"/>
    <s v="(en blanco)"/>
    <n v="5000000"/>
    <n v="0"/>
  </r>
  <r>
    <s v="2026"/>
    <x v="0"/>
    <x v="0"/>
    <x v="0"/>
    <x v="0"/>
    <s v="2 - Poder Ejecutivo"/>
    <s v="0201 - PRESIDENCIA DE LA REPÚBLICA"/>
    <s v="0017 - DIRECCIÓN DE DESARROLLO SOCIAL SUPÉRATE"/>
    <s v="4 - SERVICIOS SOCIALES"/>
    <s v="4.5 - Protección social"/>
    <s v="4.5.10 - Asistencia social"/>
    <s v="2.2 - CONTRATACIÓN DE SERVICIOS"/>
    <s v="2.2.6 - SEGUROS"/>
    <s v="N"/>
    <s v="00 - N/A"/>
    <s v="10 - FONDO GENERAL"/>
    <s v="99 - MULTIPROVINCIAL"/>
    <s v="(en blanco)"/>
    <n v="67600000"/>
    <n v="20705868.949999999"/>
  </r>
  <r>
    <s v="2026"/>
    <x v="0"/>
    <x v="0"/>
    <x v="0"/>
    <x v="0"/>
    <s v="2 - Poder Ejecutivo"/>
    <s v="0201 - PRESIDENCIA DE LA REPÚBLICA"/>
    <s v="0017 - DIRECCIÓN DE DESARROLLO SOCIAL SUPÉRATE"/>
    <s v="4 - SERVICIOS SOCIALES"/>
    <s v="4.5 - Protección social"/>
    <s v="4.5.10 - Asistencia social"/>
    <s v="2.2 - CONTRATACIÓN DE SERVICIOS"/>
    <s v="2.2.7 - SERVICIOS DE CONSERVACIÓN, REPARACIONES MENORES E INSTALACIONES TEMPORALES"/>
    <s v="N"/>
    <s v="00 - N/A"/>
    <s v="10 - FONDO GENERAL"/>
    <s v="99 - MULTIPROVINCIAL"/>
    <s v="(en blanco)"/>
    <n v="33430000"/>
    <n v="1208288.4000000001"/>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10 - FONDO GENERAL"/>
    <s v="99 - MULTIPROVINCIAL"/>
    <s v="(en blanco)"/>
    <n v="95025736"/>
    <n v="3776941.8900000006"/>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60 - CREDITO EXTERNO"/>
    <s v="99 - MULTIPROVINCIAL"/>
    <s v="(en blanco)"/>
    <n v="60000000"/>
    <n v="0"/>
  </r>
  <r>
    <s v="2026"/>
    <x v="0"/>
    <x v="0"/>
    <x v="0"/>
    <x v="0"/>
    <s v="2 - Poder Ejecutivo"/>
    <s v="0201 - PRESIDENCIA DE LA REPÚBLICA"/>
    <s v="0017 - DIRECCIÓN DE DESARROLLO SOCIAL SUPÉRATE"/>
    <s v="4 - SERVICIOS SOCIALES"/>
    <s v="4.5 - Protección social"/>
    <s v="4.5.10 - Asistencia social"/>
    <s v="2.2 - CONTRATACIÓN DE SERVICIOS"/>
    <s v="2.2.9 - OTRAS CONTRATACIONES DE SERVICIOS"/>
    <s v="N"/>
    <s v="00 - N/A"/>
    <s v="10 - FONDO GENERAL"/>
    <s v="99 - MULTIPROVINCIAL"/>
    <s v="(en blanco)"/>
    <n v="21080000"/>
    <n v="1126946"/>
  </r>
  <r>
    <s v="2026"/>
    <x v="0"/>
    <x v="0"/>
    <x v="0"/>
    <x v="0"/>
    <s v="2 - Poder Ejecutivo"/>
    <s v="0201 - PRESIDENCIA DE LA REPÚBLICA"/>
    <s v="0017 - DIRECCIÓN DE DESARROLLO SOCIAL SUPÉRATE"/>
    <s v="4 - SERVICIOS SOCIALES"/>
    <s v="4.5 - Protección social"/>
    <s v="4.5.10 - Asistencia social"/>
    <s v="2.3 - MATERIALES Y SUMINISTROS"/>
    <s v="2.3.1 - ALIMENTOS Y PRODUCTOS AGROFORESTALES"/>
    <s v="N"/>
    <s v="00 - N/A"/>
    <s v="10 - FONDO GENERAL"/>
    <s v="99 - MULTIPROVINCIAL"/>
    <s v="(en blanco)"/>
    <n v="77387932"/>
    <n v="7629431.6699999999"/>
  </r>
  <r>
    <s v="2026"/>
    <x v="0"/>
    <x v="0"/>
    <x v="0"/>
    <x v="0"/>
    <s v="2 - Poder Ejecutivo"/>
    <s v="0201 - PRESIDENCIA DE LA REPÚBLICA"/>
    <s v="0017 - DIRECCIÓN DE DESARROLLO SOCIAL SUPÉRATE"/>
    <s v="4 - SERVICIOS SOCIALES"/>
    <s v="4.5 - Protección social"/>
    <s v="4.5.10 - Asistencia social"/>
    <s v="2.3 - MATERIALES Y SUMINISTROS"/>
    <s v="2.3.2 - TEXTILES Y VESTUARIOS"/>
    <s v="N"/>
    <s v="00 - N/A"/>
    <s v="10 - FONDO GENERAL"/>
    <s v="99 - MULTIPROVINCIAL"/>
    <s v="(en blanco)"/>
    <n v="4050000"/>
    <n v="7540.2"/>
  </r>
  <r>
    <s v="2026"/>
    <x v="0"/>
    <x v="0"/>
    <x v="0"/>
    <x v="0"/>
    <s v="2 - Poder Ejecutivo"/>
    <s v="0201 - PRESIDENCIA DE LA REPÚBLICA"/>
    <s v="0017 - DIRECCIÓN DE DESARROLLO SOCIAL SUPÉRATE"/>
    <s v="4 - SERVICIOS SOCIALES"/>
    <s v="4.5 - Protección social"/>
    <s v="4.5.10 - Asistencia social"/>
    <s v="2.3 - MATERIALES Y SUMINISTROS"/>
    <s v="2.3.3 - PAPEL, CARTÓN E IMPRESOS"/>
    <s v="N"/>
    <s v="00 - N/A"/>
    <s v="10 - FONDO GENERAL"/>
    <s v="99 - MULTIPROVINCIAL"/>
    <s v="(en blanco)"/>
    <n v="4540000"/>
    <n v="724826.8"/>
  </r>
  <r>
    <s v="2026"/>
    <x v="0"/>
    <x v="0"/>
    <x v="0"/>
    <x v="0"/>
    <s v="2 - Poder Ejecutivo"/>
    <s v="0201 - PRESIDENCIA DE LA REPÚBLICA"/>
    <s v="0017 - DIRECCIÓN DE DESARROLLO SOCIAL SUPÉRATE"/>
    <s v="4 - SERVICIOS SOCIALES"/>
    <s v="4.5 - Protección social"/>
    <s v="4.5.10 - Asistencia social"/>
    <s v="2.3 - MATERIALES Y SUMINISTROS"/>
    <s v="2.3.4 - PRODUCTOS FARMACÉUTICOS"/>
    <s v="N"/>
    <s v="00 - N/A"/>
    <s v="10 - FONDO GENERAL"/>
    <s v="99 - MULTIPROVINCIAL"/>
    <s v="(en blanco)"/>
    <n v="5300000"/>
    <n v="3602.88"/>
  </r>
  <r>
    <s v="2026"/>
    <x v="0"/>
    <x v="0"/>
    <x v="0"/>
    <x v="0"/>
    <s v="2 - Poder Ejecutivo"/>
    <s v="0201 - PRESIDENCIA DE LA REPÚBLICA"/>
    <s v="0017 - DIRECCIÓN DE DESARROLLO SOCIAL SUPÉRATE"/>
    <s v="4 - SERVICIOS SOCIALES"/>
    <s v="4.5 - Protección social"/>
    <s v="4.5.10 - Asistencia social"/>
    <s v="2.3 - MATERIALES Y SUMINISTROS"/>
    <s v="2.3.5 - CUERO, CAUCHO Y PLÁSTICO"/>
    <s v="N"/>
    <s v="00 - N/A"/>
    <s v="10 - FONDO GENERAL"/>
    <s v="99 - MULTIPROVINCIAL"/>
    <s v="(en blanco)"/>
    <n v="4300000"/>
    <n v="7965"/>
  </r>
  <r>
    <s v="2026"/>
    <x v="0"/>
    <x v="0"/>
    <x v="0"/>
    <x v="0"/>
    <s v="2 - Poder Ejecutivo"/>
    <s v="0201 - PRESIDENCIA DE LA REPÚBLICA"/>
    <s v="0017 - DIRECCIÓN DE DESARROLLO SOCIAL SUPÉRATE"/>
    <s v="4 - SERVICIOS SOCIALES"/>
    <s v="4.5 - Protección social"/>
    <s v="4.5.10 - Asistencia social"/>
    <s v="2.3 - MATERIALES Y SUMINISTROS"/>
    <s v="2.3.6 - PRODUCTOS DE MINERALES, METÁLICOS Y NO METÁLICOS"/>
    <s v="N"/>
    <s v="00 - N/A"/>
    <s v="10 - FONDO GENERAL"/>
    <s v="99 - MULTIPROVINCIAL"/>
    <s v="(en blanco)"/>
    <n v="6450000"/>
    <n v="359215.48"/>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10 - FONDO GENERAL"/>
    <s v="99 - MULTIPROVINCIAL"/>
    <s v="(en blanco)"/>
    <n v="66700000"/>
    <n v="1240855.73"/>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60 - CREDITO EXTERNO"/>
    <s v="99 - MULTIPROVINCIAL"/>
    <s v="(en blanco)"/>
    <n v="10000000"/>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10 - FONDO GENERAL"/>
    <s v="99 - MULTIPROVINCIAL"/>
    <s v="(en blanco)"/>
    <n v="75330659"/>
    <n v="1779911.05"/>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70 - DONACION EXTERNA"/>
    <s v="99 - MULTIPROVINCIAL"/>
    <s v="(en blanco)"/>
    <n v="7005765"/>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99 - MULTIPROVINCIAL"/>
    <s v="(en blanco)"/>
    <n v="45203000"/>
    <n v="10499133.33"/>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2 - SOBRESUELDOS"/>
    <s v="N"/>
    <s v="00 - N/A"/>
    <s v="10 - FONDO GENERAL"/>
    <s v="99 - MULTIPROVINCIAL"/>
    <s v="(en blanco)"/>
    <n v="13462000"/>
    <n v="305813.57"/>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99 - MULTIPROVINCIAL"/>
    <s v="(en blanco)"/>
    <n v="6295198"/>
    <n v="861121.75"/>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1 - SERVICIOS BÁSICOS"/>
    <s v="N"/>
    <s v="00 - N/A"/>
    <s v="10 - FONDO GENERAL"/>
    <s v="99 - MULTIPROVINCIAL"/>
    <s v="(en blanco)"/>
    <n v="125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99 - MULTIPROVINCIAL"/>
    <s v="(en blanco)"/>
    <n v="10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3 - VIÁTICOS"/>
    <s v="N"/>
    <s v="00 - N/A"/>
    <s v="10 - FONDO GENERAL"/>
    <s v="99 - MULTIPROVINCIAL"/>
    <s v="(en blanco)"/>
    <n v="4000000"/>
    <n v="429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99 - MULTIPROVINCIAL"/>
    <s v="(en blanco)"/>
    <n v="2799999"/>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99 - MULTIPROVINCIAL"/>
    <s v="(en blanco)"/>
    <n v="14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99 - MULTIPROVINCIAL"/>
    <s v="(en blanco)"/>
    <n v="2837733"/>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99 - MULTIPROVINCIAL"/>
    <s v="(en blanco)"/>
    <n v="475151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99 - MULTIPROVINCIAL"/>
    <s v="(en blanco)"/>
    <n v="36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99 - MULTIPROVINCIAL"/>
    <s v="(en blanco)"/>
    <n v="19933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99 - MULTIPROVINCIAL"/>
    <s v="(en blanco)"/>
    <n v="4285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99 - MULTIPROVINCIAL"/>
    <s v="(en blanco)"/>
    <n v="7029856"/>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99 - MULTIPROVINCIAL"/>
    <s v="(en blanco)"/>
    <n v="1865571"/>
    <n v="0"/>
  </r>
  <r>
    <s v="2026"/>
    <x v="0"/>
    <x v="0"/>
    <x v="0"/>
    <x v="0"/>
    <s v="2 - Poder Ejecutivo"/>
    <s v="0201 - PRESIDENCIA DE LA REPÚBLICA"/>
    <s v="0017 - DIRECCIÓN DE DESARROLLO SOCIAL SUPÉRATE"/>
    <s v="4 - SERVICIOS SOCIALES"/>
    <s v="4.6 - Equidad de género"/>
    <s v="4.6.03 - Acciones para una cultura de igualdad de género."/>
    <s v="2.1 - REMUNERACIONES Y CONTRIBUCIONES"/>
    <s v="2.1.1 - REMUNERACIONES"/>
    <s v="N"/>
    <s v="00 - N/A"/>
    <s v="10 - FONDO GENERAL"/>
    <s v="99 - MULTIPROVINCIAL"/>
    <s v="(en blanco)"/>
    <n v="153000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5 - ALQUILERES Y RENTAS"/>
    <s v="N"/>
    <s v="00 - N/A"/>
    <s v="10 - FONDO GENERAL"/>
    <s v="99 - MULTIPROVINCIAL"/>
    <s v="(en blanco)"/>
    <n v="208535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9 - OTRAS CONTRATACIONES DE SERVICIOS"/>
    <s v="N"/>
    <s v="00 - N/A"/>
    <s v="10 - FONDO GENERAL"/>
    <s v="99 - MULTIPROVINCIAL"/>
    <s v="(en blanco)"/>
    <n v="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1 - ALIMENTOS Y PRODUCTOS AGROFORESTALES"/>
    <s v="N"/>
    <s v="00 - N/A"/>
    <s v="10 - FONDO GENERAL"/>
    <s v="99 - MULTIPROVINCIAL"/>
    <s v="(en blanco)"/>
    <n v="384650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9 - PRODUCTOS Y ÚTILES VARIOS"/>
    <s v="N"/>
    <s v="00 - N/A"/>
    <s v="10 - FONDO GENERAL"/>
    <s v="99 - MULTIPROVINCIAL"/>
    <s v="(en blanco)"/>
    <n v="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en blanco)"/>
    <n v="17405792"/>
    <n v="7265671.4400000004"/>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99 - MULTIPROVINCIAL"/>
    <s v="(en blanco)"/>
    <n v="3301200"/>
    <n v="878616.24"/>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212011"/>
    <n v="984601.86"/>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en blanco)"/>
    <n v="1941000"/>
    <n v="553986.89000000013"/>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0100000"/>
    <n v="7888059.4299999988"/>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99 - MULTIPROVINCIAL"/>
    <s v="(en blanco)"/>
    <n v="1200000"/>
    <n v="119112.5"/>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99 - MULTIPROVINCIAL"/>
    <s v="(en blanco)"/>
    <n v="40000"/>
    <n v="1400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en blanco)"/>
    <n v="8100000"/>
    <n v="2840181.76"/>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99 - MULTIPROVINCIAL"/>
    <s v="(en blanco)"/>
    <n v="1700000"/>
    <n v="525014.97000000009"/>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923808"/>
    <n v="1197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4330000"/>
    <n v="1415128.48"/>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99 - MULTIPROVINCIAL"/>
    <s v="(en blanco)"/>
    <n v="2200000"/>
    <n v="600456.69000000006"/>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99 - MULTIPROVINCIAL"/>
    <s v="(en blanco)"/>
    <n v="1650000"/>
    <n v="369328.81"/>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99 - MULTIPROVINCIAL"/>
    <s v="(en blanco)"/>
    <n v="3600000"/>
    <n v="138060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99 - MULTIPROVINCIAL"/>
    <s v="(en blanco)"/>
    <n v="780000"/>
    <n v="345284.34999999992"/>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99 - MULTIPROVINCIAL"/>
    <s v="(en blanco)"/>
    <n v="600000"/>
    <n v="7552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205000"/>
    <n v="874939.2"/>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en blanco)"/>
    <n v="966943"/>
    <n v="135059.88"/>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1 - REMUNERACIONES"/>
    <s v="N"/>
    <s v="00 - N/A"/>
    <s v="10 - FONDO GENERAL"/>
    <s v="99 - MULTIPROVINCIAL"/>
    <s v="(en blanco)"/>
    <n v="1190113921"/>
    <n v="346323394.67000002"/>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2 - SOBRESUELDOS"/>
    <s v="N"/>
    <s v="00 - N/A"/>
    <s v="10 - FONDO GENERAL"/>
    <s v="99 - MULTIPROVINCIAL"/>
    <s v="(en blanco)"/>
    <n v="0"/>
    <n v="78497421.170000002"/>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4 - GRATIFICACIONES Y BONIFICACIONE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5 - CONTRIBUCIONES A LA SEGURIDAD SOCIAL"/>
    <s v="N"/>
    <s v="00 - N/A"/>
    <s v="10 - FONDO GENERAL"/>
    <s v="99 - MULTIPROVINCIAL"/>
    <s v="(en blanco)"/>
    <n v="129158712"/>
    <n v="50665470.579999991"/>
  </r>
  <r>
    <s v="2026"/>
    <x v="0"/>
    <x v="0"/>
    <x v="0"/>
    <x v="0"/>
    <s v="2 - Poder Ejecutivo"/>
    <s v="0201 - PRESIDENCIA DE LA REPÚBLICA"/>
    <s v="0018 - DIRECCIÓN DE ASISTENCIA SOCIAL Y ALIMENTACIÓN COMUNITARIA"/>
    <s v="4 - SERVICIOS SOCIALES"/>
    <s v="4.5 - Protección social"/>
    <s v="4.5.10 - Asistencia social"/>
    <s v="2.2 - CONTRATACIÓN DE SERVICIOS"/>
    <s v="2.2.1 - SERVICIOS BÁSICOS"/>
    <s v="N"/>
    <s v="00 - N/A"/>
    <s v="10 - FONDO GENERAL"/>
    <s v="99 - MULTIPROVINCIAL"/>
    <s v="(en blanco)"/>
    <n v="0"/>
    <n v="29500536.259999994"/>
  </r>
  <r>
    <s v="2026"/>
    <x v="0"/>
    <x v="0"/>
    <x v="0"/>
    <x v="0"/>
    <s v="2 - Poder Ejecutivo"/>
    <s v="0201 - PRESIDENCIA DE LA REPÚBLICA"/>
    <s v="0018 - DIRECCIÓN DE ASISTENCIA SOCIAL Y ALIMENTACIÓN COMUNITARIA"/>
    <s v="4 - SERVICIOS SOCIALES"/>
    <s v="4.5 - Protección social"/>
    <s v="4.5.10 - Asistencia social"/>
    <s v="2.2 - CONTRATACIÓN DE SERVICIOS"/>
    <s v="2.2.2 - PUBLICIDAD, IMPRESIÓN Y ENCUADERNACIÓN"/>
    <s v="N"/>
    <s v="00 - N/A"/>
    <s v="10 - FONDO GENERAL"/>
    <s v="99 - MULTIPROVINCIAL"/>
    <s v="(en blanco)"/>
    <n v="0"/>
    <n v="172766.37"/>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10 - FONDO GENERAL"/>
    <s v="99 - MULTIPROVINCIAL"/>
    <s v="(en blanco)"/>
    <n v="0"/>
    <n v="11469511.35"/>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4 - TRANSPORTE Y ALMACENAJE"/>
    <s v="N"/>
    <s v="00 - N/A"/>
    <s v="10 - FONDO GENERAL"/>
    <s v="99 - MULTIPROVINCIAL"/>
    <s v="(en blanco)"/>
    <n v="0"/>
    <n v="100000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5 - ALQUILERES Y RENTAS"/>
    <s v="N"/>
    <s v="00 - N/A"/>
    <s v="10 - FONDO GENERAL"/>
    <s v="99 - MULTIPROVINCIAL"/>
    <s v="(en blanco)"/>
    <n v="0"/>
    <n v="8504400.4400000013"/>
  </r>
  <r>
    <s v="2026"/>
    <x v="0"/>
    <x v="0"/>
    <x v="0"/>
    <x v="0"/>
    <s v="2 - Poder Ejecutivo"/>
    <s v="0201 - PRESIDENCIA DE LA REPÚBLICA"/>
    <s v="0018 - DIRECCIÓN DE ASISTENCIA SOCIAL Y ALIMENTACIÓN COMUNITARIA"/>
    <s v="4 - SERVICIOS SOCIALES"/>
    <s v="4.5 - Protección social"/>
    <s v="4.5.10 - Asistencia social"/>
    <s v="2.2 - CONTRATACIÓN DE SERVICIOS"/>
    <s v="2.2.5 - ALQUILERES Y RENTA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6 - SEGUROS"/>
    <s v="N"/>
    <s v="00 - N/A"/>
    <s v="10 - FONDO GENERAL"/>
    <s v="99 - MULTIPROVINCIAL"/>
    <s v="(en blanco)"/>
    <n v="0"/>
    <n v="14949924.270000001"/>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10 - FONDO GENERAL"/>
    <s v="99 - MULTIPROVINCIAL"/>
    <s v="(en blanco)"/>
    <n v="0"/>
    <n v="1900187.4300000002"/>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8 - OTROS SERVICIOS NO INCLUIDOS EN CONCEPTOS ANTERIORES"/>
    <s v="N"/>
    <s v="00 - N/A"/>
    <s v="10 - FONDO GENERAL"/>
    <s v="99 - MULTIPROVINCIAL"/>
    <s v="(en blanco)"/>
    <n v="0"/>
    <n v="2664896.62"/>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10 - FONDO GENERAL"/>
    <s v="99 - MULTIPROVINCIAL"/>
    <s v="(en blanco)"/>
    <n v="357653562"/>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20 - FONDOS CON DESTINO ESPECÍFICO"/>
    <s v="99 - MULTIPROVINCIAL"/>
    <s v="(en blanco)"/>
    <n v="39592079"/>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10 - FONDO GENERAL"/>
    <s v="99 - MULTIPROVINCIAL"/>
    <s v="(en blanco)"/>
    <n v="6274127770"/>
    <n v="956147647.33000016"/>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20 - FONDOS CON DESTINO ESPECÍFICO"/>
    <s v="99 - MULTIPROVINCIAL"/>
    <s v="(en blanco)"/>
    <n v="1031221367"/>
    <n v="5761720.4000000004"/>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50 - CRÉDITO INTERNO"/>
    <s v="99 - MULTIPROVINCIAL"/>
    <s v="(en blanco)"/>
    <n v="0"/>
    <n v="218087414.59999999"/>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50 - CRÉDITO INTERNO"/>
    <s v="99 - MULTIPROVINCIAL"/>
    <s v="(en blanco)"/>
    <n v="0"/>
    <n v="1771781.92"/>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10 - FONDO GENERAL"/>
    <s v="99 - MULTIPROVINCIAL"/>
    <s v="(en blanco)"/>
    <n v="0"/>
    <n v="2829888.98"/>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4 - PRODUCTOS FARMACÉUTICOS"/>
    <s v="N"/>
    <s v="00 - N/A"/>
    <s v="10 - FONDO GENERAL"/>
    <s v="99 - MULTIPROVINCIAL"/>
    <s v="(en blanco)"/>
    <n v="0"/>
    <n v="809161.87"/>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10 - FONDO GENERAL"/>
    <s v="99 - MULTIPROVINCIAL"/>
    <s v="(en blanco)"/>
    <n v="0"/>
    <n v="1391803.8599999999"/>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10 - FONDO GENERAL"/>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50 - CRÉDITO INTERNO"/>
    <s v="99 - MULTIPROVINCIAL"/>
    <s v="(en blanco)"/>
    <n v="0"/>
    <n v="30048560.289999999"/>
  </r>
  <r>
    <s v="2026"/>
    <x v="0"/>
    <x v="0"/>
    <x v="0"/>
    <x v="0"/>
    <s v="2 - Poder Ejecutivo"/>
    <s v="0201 - PRESIDENCIA DE LA REPÚBLICA"/>
    <s v="0018 - DIRECCIÓN DE ASISTENCIA SOCIAL Y ALIMENTACIÓN COMUNITARIA"/>
    <s v="4 - SERVICIOS SOCIALES"/>
    <s v="4.5 - Protección social"/>
    <s v="4.5.10 - Asistencia social"/>
    <s v="2.3 - MATERIALES Y SUMINISTROS"/>
    <s v="2.3.7 - COMBUSTIBLES, LUBRICANTES, PRODUCTOS QUÍMICOS Y CONEXOS"/>
    <s v="N"/>
    <s v="00 - N/A"/>
    <s v="10 - FONDO GENERAL"/>
    <s v="99 - MULTIPROVINCIAL"/>
    <s v="(en blanco)"/>
    <n v="0"/>
    <n v="15152467.299999999"/>
  </r>
  <r>
    <s v="2026"/>
    <x v="0"/>
    <x v="0"/>
    <x v="0"/>
    <x v="0"/>
    <s v="2 - Poder Ejecutivo"/>
    <s v="0201 - PRESIDENCIA DE LA REPÚBLICA"/>
    <s v="0018 - DIRECCIÓN DE ASISTENCIA SOCIAL Y ALIMENTACIÓN COMUNITARIA"/>
    <s v="4 - SERVICIOS SOCIALES"/>
    <s v="4.5 - Protección social"/>
    <s v="4.5.10 - Asistencia social"/>
    <s v="2.3 - MATERIALES Y SUMINISTROS"/>
    <s v="2.3.7 - COMBUSTIBLES, LUBRICANTES, PRODUCTOS QUÍMICOS Y CONEX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10 - FONDO GENERAL"/>
    <s v="99 - MULTIPROVINCIAL"/>
    <s v="(en blanco)"/>
    <n v="384574349"/>
    <n v="32324049.479999997"/>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20 - FONDOS CON DESTINO ESPECÍFICO"/>
    <s v="99 - MULTIPROVINCIAL"/>
    <s v="(en blanco)"/>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50 - CRÉDITO INTERNO"/>
    <s v="99 - MULTIPROVINCIAL"/>
    <s v="(en blanco)"/>
    <n v="0"/>
    <n v="4600191.29"/>
  </r>
  <r>
    <s v="2026"/>
    <x v="0"/>
    <x v="0"/>
    <x v="0"/>
    <x v="0"/>
    <s v="2 - Poder Ejecutivo"/>
    <s v="0201 - PRESIDENCIA DE LA REPÚBLICA"/>
    <s v="0018 - DIRECCIÓN DE ASISTENCIA SOCIAL Y ALIMENTACIÓN COMUNITARIA"/>
    <s v="4 - SERVICIOS SOCIALES"/>
    <s v="4.5 - Protección social"/>
    <s v="4.5.10 - Asistencia social"/>
    <s v="2.9 - GASTOS FINANCIEROS"/>
    <s v="2.9.5 - GASTOS DE INTERESES, RECARGOS MULTAS Y SANCIONES DE IMPUESTOS Y CONTRIBUCIONES SOCIALES"/>
    <s v="N"/>
    <s v="00 - N/A"/>
    <s v="10 - FONDO GENERAL"/>
    <s v="99 - MULTIPROVINCIAL"/>
    <s v="(en blanco)"/>
    <n v="0"/>
    <n v="256818.8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en blanco)"/>
    <n v="31209834"/>
    <n v="14115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en blanco)"/>
    <n v="9781836"/>
    <n v="468412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99 - MULTIPROVINCIAL"/>
    <s v="(en blanco)"/>
    <n v="4298346"/>
    <n v="2126374.6599999997"/>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99 - MULTIPROVINCIAL"/>
    <s v="(en blanco)"/>
    <n v="2439000"/>
    <n v="914174.03000000026"/>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99 - MULTIPROVINCIAL"/>
    <s v="(en blanco)"/>
    <n v="184666"/>
    <n v="425021.2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99 - MULTIPROVINCIAL"/>
    <s v="(en blanco)"/>
    <n v="1528287"/>
    <n v="601363.76"/>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99 - MULTIPROVINCIAL"/>
    <s v="(en blanco)"/>
    <n v="360000"/>
    <n v="50914.68"/>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99 - MULTIPROVINCIAL"/>
    <s v="(en blanco)"/>
    <n v="10472665"/>
    <n v="4817836.08"/>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99 - MULTIPROVINCIAL"/>
    <s v="(en blanco)"/>
    <n v="5850000"/>
    <n v="2254941.8299999996"/>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99 - MULTIPROVINCIAL"/>
    <s v="(en blanco)"/>
    <n v="4400000"/>
    <n v="1397187.3399999999"/>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en blanco)"/>
    <n v="12484570"/>
    <n v="1470946.4700000002"/>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99 - MULTIPROVINCIAL"/>
    <s v="(en blanco)"/>
    <n v="480000"/>
    <n v="34692"/>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99 - MULTIPROVINCIAL"/>
    <s v="(en blanco)"/>
    <n v="200000"/>
    <n v="102592.7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99 - MULTIPROVINCIAL"/>
    <s v="(en blanco)"/>
    <n v="200000"/>
    <n v="40418.30000000000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99 - MULTIPROVINCIAL"/>
    <s v="(en blanco)"/>
    <n v="5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99 - MULTIPROVINCIAL"/>
    <s v="(en blanco)"/>
    <n v="3084000"/>
    <n v="1357900.21"/>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en blanco)"/>
    <n v="6125000"/>
    <n v="115525.66999999998"/>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43472333"/>
    <n v="58304633.450000003"/>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99 - MULTIPROVINCIAL"/>
    <s v="(en blanco)"/>
    <n v="67079600"/>
    <n v="2640900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9763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8942818"/>
    <n v="8622561.3499999996"/>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99 - MULTIPROVINCIAL"/>
    <s v="(en blanco)"/>
    <n v="6773500"/>
    <n v="3598754.32"/>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001000"/>
    <n v="113588.67"/>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99 - MULTIPROVINCIAL"/>
    <s v="(en blanco)"/>
    <n v="15400000"/>
    <n v="2774337.19"/>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15000"/>
    <n v="24870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en blanco)"/>
    <n v="13800000"/>
    <n v="45120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99 - MULTIPROVINCIAL"/>
    <s v="(en blanco)"/>
    <n v="11431285"/>
    <n v="8830514.7100000009"/>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4775000"/>
    <n v="1245512.1200000001"/>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010000"/>
    <n v="1954746.7400000002"/>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887472"/>
    <n v="5814009.8900000006"/>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730000"/>
    <n v="568019.59"/>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99 - MULTIPROVINCIAL"/>
    <s v="(en blanco)"/>
    <n v="3425000"/>
    <n v="9362"/>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655000"/>
    <n v="45016.3"/>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450000"/>
    <n v="250406.43"/>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650000"/>
    <n v="275605.33"/>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235000"/>
    <n v="25417.200000000001"/>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6550000"/>
    <n v="429150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0970000"/>
    <n v="431149.71"/>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en blanco)"/>
    <n v="114348399"/>
    <n v="52806729.390000001"/>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99 - MULTIPROVINCIAL"/>
    <s v="(en blanco)"/>
    <n v="21672654"/>
    <n v="12658846.799999999"/>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25286.399999999998"/>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947748"/>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4061348"/>
    <n v="7839600.9899999993"/>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99 - MULTIPROVINCIAL"/>
    <s v="(en blanco)"/>
    <n v="7186800"/>
    <n v="3182579.0799999991"/>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570025"/>
    <n v="36842124.609999999"/>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99 - MULTIPROVINCIAL"/>
    <s v="(en blanco)"/>
    <n v="2700000"/>
    <n v="1018480.3"/>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99 - MULTIPROVINCIAL"/>
    <s v="(en blanco)"/>
    <n v="0"/>
    <n v="10000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99 - MULTIPROVINCIAL"/>
    <s v="(en blanco)"/>
    <n v="5241008"/>
    <n v="3259470.39"/>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99 - MULTIPROVINCIAL"/>
    <s v="(en blanco)"/>
    <n v="6386297"/>
    <n v="2706810.67"/>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00000"/>
    <n v="783551.08999999985"/>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94975"/>
    <n v="887747.79"/>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876451"/>
    <n v="2091653.9699999997"/>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8912"/>
    <n v="282095.33999999997"/>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99 - MULTIPROVINCIAL"/>
    <s v="(en blanco)"/>
    <n v="0"/>
    <n v="3870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99 - MULTIPROVINCIAL"/>
    <s v="(en blanco)"/>
    <n v="77400"/>
    <n v="102579.81"/>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99 - MULTIPROVINCIAL"/>
    <s v="(en blanco)"/>
    <n v="1692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0"/>
    <n v="9574.18"/>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90800"/>
    <n v="2077935.1300000001"/>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986839"/>
    <n v="727315.2600000001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277246755"/>
    <n v="105981515.39000002"/>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65936896"/>
    <n v="29035702.780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38058182"/>
    <n v="15653434.27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8858266"/>
    <n v="9076649.8599999994"/>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74250500"/>
    <n v="1504018408"/>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99 - MULTIPROVINCIAL"/>
    <s v="(en blanco)"/>
    <n v="3660395"/>
    <n v="2016919.3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11999275"/>
    <n v="1852427.9500000004"/>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99 - MULTIPROVINCIAL"/>
    <s v="(en blanco)"/>
    <n v="21350000"/>
    <n v="6309848.4100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795000"/>
    <n v="2144487.7199999997"/>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02070"/>
    <n v="2518891.7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8940420"/>
    <n v="1344752.590000000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700550"/>
    <n v="282455.9100000000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1433258"/>
    <n v="291059.63"/>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612130"/>
    <n v="130243.9599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5004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6950"/>
    <n v="29287.59999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9023276"/>
    <n v="2187882.7200000002"/>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078712"/>
    <n v="524855.29"/>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99 - MULTIPROVINCIAL"/>
    <s v="(en blanco)"/>
    <n v="187673500"/>
    <n v="68241441.25999999"/>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99 - MULTIPROVINCIAL"/>
    <s v="(en blanco)"/>
    <n v="63059000"/>
    <n v="25855499.969999999"/>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360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2392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3818412"/>
    <n v="9456613.8800000008"/>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99 - MULTIPROVINCIAL"/>
    <s v="(en blanco)"/>
    <n v="15592561"/>
    <n v="7713206.2300000023"/>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345000"/>
    <n v="660286.69999999995"/>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99 - MULTIPROVINCIAL"/>
    <s v="(en blanco)"/>
    <n v="7422327"/>
    <n v="9218653.620000001"/>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00000"/>
    <n v="9685.5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99 - MULTIPROVINCIAL"/>
    <s v="(en blanco)"/>
    <n v="40391705"/>
    <n v="15146949.729999995"/>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99 - MULTIPROVINCIAL"/>
    <s v="(en blanco)"/>
    <n v="30240000"/>
    <n v="1429965.23"/>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9707409"/>
    <n v="23575172.479999993"/>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090000"/>
    <n v="1034356.78"/>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518000"/>
    <n v="10289619"/>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40000"/>
    <n v="531557.85000000009"/>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99 - MULTIPROVINCIAL"/>
    <s v="(en blanco)"/>
    <n v="625000"/>
    <n v="7646.4"/>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99 - MULTIPROVINCIAL"/>
    <s v="(en blanco)"/>
    <n v="292000"/>
    <n v="516487.80000000005"/>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0"/>
    <n v="4484125.0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6873419"/>
    <n v="32171271.07999999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687774"/>
    <n v="1125300.8999999999"/>
  </r>
  <r>
    <s v="2026"/>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99 - MULTIPROVINCIAL"/>
    <s v="(en blanco)"/>
    <n v="34165000"/>
    <n v="24679424.77"/>
  </r>
  <r>
    <s v="2026"/>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99 - MULTIPROVINCIAL"/>
    <s v="(en blanco)"/>
    <n v="5760000"/>
    <n v="2510999.98"/>
  </r>
  <r>
    <s v="2026"/>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99 - MULTIPROVINCIAL"/>
    <s v="(en blanco)"/>
    <n v="3693496"/>
    <n v="3524927.92"/>
  </r>
  <r>
    <s v="2026"/>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99 - MULTIPROVINCIAL"/>
    <s v="(en blanco)"/>
    <n v="3000000"/>
    <n v="6408558.5199999996"/>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078981502"/>
    <n v="510626329.2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25037600"/>
    <n v="32421205.3599999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99 - MULTIPROVINCIAL"/>
    <s v="(en blanco)"/>
    <n v="3168000"/>
    <n v="792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69343430"/>
    <n v="18057710.9699999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en blanco)"/>
    <n v="83818000"/>
    <n v="35438035.030000001"/>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99 - MULTIPROVINCIAL"/>
    <s v="(en blanco)"/>
    <n v="9600000"/>
    <n v="2400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99 - MULTIPROVINCIAL"/>
    <s v="(en blanco)"/>
    <n v="648000"/>
    <n v="22800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en blanco)"/>
    <n v="175979719"/>
    <n v="5309082.7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99 - MULTIPROVINCIAL"/>
    <s v="(en blanco)"/>
    <n v="11701051"/>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en blanco)"/>
    <n v="276000"/>
    <n v="25006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en blanco)"/>
    <n v="5292300"/>
    <n v="1573074.9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en blanco)"/>
    <n v="0"/>
    <n v="3265915.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en blanco)"/>
    <n v="502000"/>
    <n v="535189"/>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en blanco)"/>
    <n v="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en blanco)"/>
    <n v="65285558"/>
    <n v="16333213.08"/>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en blanco)"/>
    <n v="7066330"/>
    <n v="2654086.6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en blanco)"/>
    <n v="778156905"/>
    <n v="328049972.7099999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en blanco)"/>
    <n v="233818935"/>
    <n v="102963914.4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54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34335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95816398"/>
    <n v="39635254.44000000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en blanco)"/>
    <n v="47898283"/>
    <n v="47391550.66000000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34510056"/>
    <n v="1169929.7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5700000"/>
    <n v="174798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26985684"/>
    <n v="2514987.799999999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99 - MULTIPROVINCIAL"/>
    <s v="(en blanco)"/>
    <n v="18563793"/>
    <n v="5162134.96"/>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4815750"/>
    <n v="1250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en blanco)"/>
    <n v="27929915"/>
    <n v="47026004.39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52560315"/>
    <n v="1609472.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en blanco)"/>
    <n v="115864980"/>
    <n v="97307010.75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20082304"/>
    <n v="19596783.16000000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5000000"/>
    <n v="4061496.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61200000"/>
    <n v="6916853.590000000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4721613"/>
    <n v="20355809.43"/>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41518187"/>
    <n v="18564455.380000003"/>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90000000"/>
    <n v="47831152.210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100000"/>
    <n v="1039247.4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99 - MULTIPROVINCIAL"/>
    <s v="(en blanco)"/>
    <n v="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400000"/>
    <n v="880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18100000"/>
    <n v="808693.9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3000000"/>
    <n v="286502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7000000"/>
    <n v="1621818.920000000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43200000"/>
    <n v="837509.09"/>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500000"/>
    <n v="13950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9413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2 - AZUA"/>
    <s v="(en blanco)"/>
    <n v="9527600"/>
    <n v="3552057.21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3 - BAHORUCO"/>
    <s v="(en blanco)"/>
    <n v="7398500"/>
    <n v="2222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4 - BARAHONA"/>
    <s v="(en blanco)"/>
    <n v="7600000"/>
    <n v="2821756.8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5 - DAJABON"/>
    <s v="(en blanco)"/>
    <n v="8369000"/>
    <n v="2961527.4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6 - DUARTE"/>
    <s v="(en blanco)"/>
    <n v="9640100"/>
    <n v="3118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7 - ELIAS PINA"/>
    <s v="(en blanco)"/>
    <n v="7355000"/>
    <n v="2508588.67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8 - EL SEIBO"/>
    <s v="(en blanco)"/>
    <n v="7144000"/>
    <n v="2511145.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9 - ESPAILLAT"/>
    <s v="(en blanco)"/>
    <n v="7820000"/>
    <n v="252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0 - INDEPENDENCIA"/>
    <s v="(en blanco)"/>
    <n v="5500000"/>
    <n v="1901920.8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1 - LA ALTAGRACIA"/>
    <s v="(en blanco)"/>
    <n v="8944332"/>
    <n v="3861690.13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2 - LA ROMANA"/>
    <s v="(en blanco)"/>
    <n v="7674500"/>
    <n v="2741320.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3 - LA VEGA"/>
    <s v="(en blanco)"/>
    <n v="6966717"/>
    <n v="2562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4 - MARIA TRINIDAD SANCHEZ"/>
    <s v="(en blanco)"/>
    <n v="9120148"/>
    <n v="3803913.789999999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5 - MONTE CRISTI"/>
    <s v="(en blanco)"/>
    <n v="6250000"/>
    <n v="2214665.25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6 - PEDERNALES"/>
    <s v="(en blanco)"/>
    <n v="8788000"/>
    <n v="3068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7 - PERAVIA"/>
    <s v="(en blanco)"/>
    <n v="8714886"/>
    <n v="3070259.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8 - PUERTO PLATA"/>
    <s v="(en blanco)"/>
    <n v="7906500"/>
    <n v="3076451.32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9 - HERMANAS MIRABAL"/>
    <s v="(en blanco)"/>
    <n v="9395470"/>
    <n v="3399805.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0 - SAMANA"/>
    <s v="(en blanco)"/>
    <n v="5621900"/>
    <n v="2187225.6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1 - SAN CRISTOBAL"/>
    <s v="(en blanco)"/>
    <n v="7648500"/>
    <n v="2760147.67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2 - SAN JUAN"/>
    <s v="(en blanco)"/>
    <n v="10042000"/>
    <n v="3642805.03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3 - SAN PEDRO DE MACORIS"/>
    <s v="(en blanco)"/>
    <n v="9992400"/>
    <n v="3143422.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4 - SANCHEZ RAMIREZ"/>
    <s v="(en blanco)"/>
    <n v="8537000"/>
    <n v="2921305.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5 - SANTIAGO"/>
    <s v="(en blanco)"/>
    <n v="10550000"/>
    <n v="2729822.1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6 - SANTIAGO RODRIGUEZ"/>
    <s v="(en blanco)"/>
    <n v="8650000"/>
    <n v="288870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7 - VALVERDE"/>
    <s v="(en blanco)"/>
    <n v="6500000"/>
    <n v="246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8 - MONSENOR NOUEL"/>
    <s v="(en blanco)"/>
    <n v="6000000"/>
    <n v="225005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9 - MONTE PLATA"/>
    <s v="(en blanco)"/>
    <n v="8404500"/>
    <n v="3023630.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0 - HATO MAYOR"/>
    <s v="(en blanco)"/>
    <n v="7936000"/>
    <n v="2741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1 - SAN JOSE DE OCOA"/>
    <s v="(en blanco)"/>
    <n v="6868100"/>
    <n v="24423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2 - SANTO DOMINGO"/>
    <s v="(en blanco)"/>
    <n v="36200000"/>
    <n v="9775439.300000000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en blanco)"/>
    <n v="886706966"/>
    <n v="310469291.58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2 - AZUA"/>
    <s v="(en blanco)"/>
    <n v="1050000"/>
    <n v="592716.669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3 - BAHORUCO"/>
    <s v="(en blanco)"/>
    <n v="1360000"/>
    <n v="8332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4 - BARAHONA"/>
    <s v="(en blanco)"/>
    <n v="760000"/>
    <n v="577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5 - DAJABON"/>
    <s v="(en blanco)"/>
    <n v="440000"/>
    <n v="47716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6 - DUARTE"/>
    <s v="(en blanco)"/>
    <n v="1412000"/>
    <n v="9649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7 - ELIAS PINA"/>
    <s v="(en blanco)"/>
    <n v="520000"/>
    <n v="560416.669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8 - EL SEIBO"/>
    <s v="(en blanco)"/>
    <n v="980000"/>
    <n v="530208.34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9 - ESPAILLAT"/>
    <s v="(en blanco)"/>
    <n v="640000"/>
    <n v="495833.3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0 - INDEPENDENCIA"/>
    <s v="(en blanco)"/>
    <n v="680000"/>
    <n v="5437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1 - LA ALTAGRACIA"/>
    <s v="(en blanco)"/>
    <n v="1240000"/>
    <n v="634458.34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2 - LA ROMANA"/>
    <s v="(en blanco)"/>
    <n v="1025500"/>
    <n v="530291.669999999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3 - LA VEGA"/>
    <s v="(en blanco)"/>
    <n v="640000"/>
    <n v="446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4 - MARIA TRINIDAD SANCHEZ"/>
    <s v="(en blanco)"/>
    <n v="720000"/>
    <n v="553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5 - MONTE CRISTI"/>
    <s v="(en blanco)"/>
    <n v="840000"/>
    <n v="449344.8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6 - PEDERNALES"/>
    <s v="(en blanco)"/>
    <n v="660000"/>
    <n v="7374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7 - PERAVIA"/>
    <s v="(en blanco)"/>
    <n v="440000"/>
    <n v="6955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8 - PUERTO PLATA"/>
    <s v="(en blanco)"/>
    <n v="1800000"/>
    <n v="807583.34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9 - HERMANAS MIRABAL"/>
    <s v="(en blanco)"/>
    <n v="900000"/>
    <n v="6632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0 - SAMANA"/>
    <s v="(en blanco)"/>
    <n v="600000"/>
    <n v="31942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1 - SAN CRISTOBAL"/>
    <s v="(en blanco)"/>
    <n v="740000"/>
    <n v="3695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2 - SAN JUAN"/>
    <s v="(en blanco)"/>
    <n v="580000"/>
    <n v="67616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3 - SAN PEDRO DE MACORIS"/>
    <s v="(en blanco)"/>
    <n v="1222000"/>
    <n v="83416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4 - SANCHEZ RAMIREZ"/>
    <s v="(en blanco)"/>
    <n v="652000"/>
    <n v="660208.3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5 - SANTIAGO"/>
    <s v="(en blanco)"/>
    <n v="1800000"/>
    <n v="7967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6 - SANTIAGO RODRIGUEZ"/>
    <s v="(en blanco)"/>
    <n v="700000"/>
    <n v="496166.6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7 - VALVERDE"/>
    <s v="(en blanco)"/>
    <n v="600000"/>
    <n v="5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8 - MONSENOR NOUEL"/>
    <s v="(en blanco)"/>
    <n v="840000"/>
    <n v="433344.3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9 - MONTE PLATA"/>
    <s v="(en blanco)"/>
    <n v="840000"/>
    <n v="48491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0 - HATO MAYOR"/>
    <s v="(en blanco)"/>
    <n v="440000"/>
    <n v="41075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1 - SAN JOSE DE OCOA"/>
    <s v="(en blanco)"/>
    <n v="940000"/>
    <n v="477366.6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2 - SANTO DOMINGO"/>
    <s v="(en blanco)"/>
    <n v="2200000"/>
    <n v="1797583.3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99 - MULTIPROVINCIAL"/>
    <s v="(en blanco)"/>
    <n v="105175611"/>
    <n v="54764837.94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4 - BARAHO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7 - ELIAS PI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9 - ESPAILLAT"/>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4 - MARIA TRINIDAD SANCHEZ"/>
    <s v="(en blanco)"/>
    <n v="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7 - PERAV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8 - PUERTO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9 - HERMANAS MIRABA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0 - SA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3 - SAN PEDRO DE MACORIS"/>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4 - SANCHEZ RAMIR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5 - SANTIAGO"/>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6 - SANTIAGO RODRIGUEZ"/>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7 - VALVERD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9 - MONTE PLAT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2 - SANTO DOMIN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99 - MULTIPROVINCIAL"/>
    <s v="(en blanco)"/>
    <n v="1215000"/>
    <n v="1836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2 - AZUA"/>
    <s v="(en blanco)"/>
    <n v="133754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3 - BAHORUCO"/>
    <s v="(en blanco)"/>
    <n v="90971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4 - BARAHO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5 - DAJABON"/>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6 - DUARTE"/>
    <s v="(en blanco)"/>
    <n v="5479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7 - ELIAS PINA"/>
    <s v="(en blanco)"/>
    <n v="71845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8 - EL SEIBO"/>
    <s v="(en blanco)"/>
    <n v="1056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9 - ESPAILLAT"/>
    <s v="(en blanco)"/>
    <n v="88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0 - INDEPENDENCIA"/>
    <s v="(en blanco)"/>
    <n v="56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1 - LA ALTAGRACIA"/>
    <s v="(en blanco)"/>
    <n v="33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2 - LA ROMANA"/>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3 - LA VEG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5 - MONTE CRISTI"/>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6 - PEDERNALES"/>
    <s v="(en blanco)"/>
    <n v="37347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7 - PERAVIA"/>
    <s v="(en blanco)"/>
    <n v="40451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8 - PUERTO PLAT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9 - HERMANAS MIRABAL"/>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0 - SAMAN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1 - SAN CRISTOBAL"/>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2 - SAN JUAN"/>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3 - SAN PEDRO DE MACORIS"/>
    <s v="(en blanco)"/>
    <n v="10431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4 - SANCHEZ RAMIREZ"/>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5 - SANTIAGO"/>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6 - SANTIAGO RODRIGU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7 - VALVERDE"/>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8 - MONSENOR NOUEL"/>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9 - MONTE PLAT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0 - HATO MAYOR"/>
    <s v="(en blanco)"/>
    <n v="304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1 - SAN JOSE DE OCOA"/>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2 - SANTO DOMINGO"/>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99 - MULTIPROVINCIAL"/>
    <s v="(en blanco)"/>
    <n v="73694303"/>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2 - AZUA"/>
    <s v="(en blanco)"/>
    <n v="1112460"/>
    <n v="515757.7899999998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3 - BAHORUCO"/>
    <s v="(en blanco)"/>
    <n v="811788"/>
    <n v="338541.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4 - BARAHONA"/>
    <s v="(en blanco)"/>
    <n v="1400000"/>
    <n v="406796.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5 - DAJABON"/>
    <s v="(en blanco)"/>
    <n v="1371000"/>
    <n v="441270.1900000001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6 - DUARTE"/>
    <s v="(en blanco)"/>
    <n v="1300000"/>
    <n v="476436.3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7 - ELIAS PINA"/>
    <s v="(en blanco)"/>
    <n v="1200000"/>
    <n v="381505.69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8 - EL SEIBO"/>
    <s v="(en blanco)"/>
    <n v="1400000"/>
    <n v="365474.4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9 - ESPAILLAT"/>
    <s v="(en blanco)"/>
    <n v="1400000"/>
    <n v="385096.69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0 - INDEPENDENCIA"/>
    <s v="(en blanco)"/>
    <n v="1400000"/>
    <n v="277366.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1 - LA ALTAGRACIA"/>
    <s v="(en blanco)"/>
    <n v="1150668"/>
    <n v="536688.189999999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2 - LA ROMANA"/>
    <s v="(en blanco)"/>
    <n v="1200000"/>
    <n v="400871.4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3 - LA VEGA"/>
    <s v="(en blanco)"/>
    <n v="1033283"/>
    <n v="390867.939999999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4 - MARIA TRINIDAD SANCHEZ"/>
    <s v="(en blanco)"/>
    <n v="1179852"/>
    <n v="492544.54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5 - MONTE CRISTI"/>
    <s v="(en blanco)"/>
    <n v="1400000"/>
    <n v="312772.59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6 - PEDERNALES"/>
    <s v="(en blanco)"/>
    <n v="1128528"/>
    <n v="468664.3900000000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7 - PERAVIA"/>
    <s v="(en blanco)"/>
    <n v="1100000"/>
    <n v="464218.1899999997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8 - PUERTO PLATA"/>
    <s v="(en blanco)"/>
    <n v="1400000"/>
    <n v="443963.44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9 - HERMANAS MIRABAL"/>
    <s v="(en blanco)"/>
    <n v="1600000"/>
    <n v="517065.94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0 - SAMANA"/>
    <s v="(en blanco)"/>
    <n v="1128100"/>
    <n v="303375.7899999999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1 - SAN CRISTOBAL"/>
    <s v="(en blanco)"/>
    <n v="1101500"/>
    <n v="415107.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2 - SAN JUAN"/>
    <s v="(en blanco)"/>
    <n v="1300000"/>
    <n v="554463.6400000001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3 - SAN PEDRO DE MACORIS"/>
    <s v="(en blanco)"/>
    <n v="1300000"/>
    <n v="479206.5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4 - SANCHEZ RAMIREZ"/>
    <s v="(en blanco)"/>
    <n v="1100000"/>
    <n v="444348.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5 - SANTIAGO"/>
    <s v="(en blanco)"/>
    <n v="1800000"/>
    <n v="412038.0900000001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6 - SANTIAGO RODRIGUEZ"/>
    <s v="(en blanco)"/>
    <n v="1400000"/>
    <n v="404872.84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7 - VALVERDE"/>
    <s v="(en blanco)"/>
    <n v="900000"/>
    <n v="375862.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8 - MONSENOR NOUEL"/>
    <s v="(en blanco)"/>
    <n v="1100000"/>
    <n v="342782.6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9 - MONTE PLATA"/>
    <s v="(en blanco)"/>
    <n v="1400000"/>
    <n v="453966.940000000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0 - HATO MAYOR"/>
    <s v="(en blanco)"/>
    <n v="1400000"/>
    <n v="418416.0400000000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1 - SAN JOSE DE OCOA"/>
    <s v="(en blanco)"/>
    <n v="972560"/>
    <n v="372369.1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2 - SANTO DOMINGO"/>
    <s v="(en blanco)"/>
    <n v="5600000"/>
    <n v="1478710.089999999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99 - MULTIPROVINCIAL"/>
    <s v="(en blanco)"/>
    <n v="127681864"/>
    <n v="47317894.0200000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2 - AZUA"/>
    <s v="(en blanco)"/>
    <n v="1400000"/>
    <n v="1132108.87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3 - BAHORUCO"/>
    <s v="(en blanco)"/>
    <n v="1450982"/>
    <n v="103418.010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4 - BARAHONA"/>
    <s v="(en blanco)"/>
    <n v="930250"/>
    <n v="33437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5 - DAJABON"/>
    <s v="(en blanco)"/>
    <n v="950000"/>
    <n v="221917.8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6 - DUARTE"/>
    <s v="(en blanco)"/>
    <n v="1100000"/>
    <n v="169953.8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7 - ELIAS PINA"/>
    <s v="(en blanco)"/>
    <n v="550000"/>
    <n v="22493.600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8 - EL SEIBO"/>
    <s v="(en blanco)"/>
    <n v="1000000"/>
    <n v="97829.8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9 - ESPAILLAT"/>
    <s v="(en blanco)"/>
    <n v="2250000"/>
    <n v="226322.1100000000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0 - INDEPENDENCIA"/>
    <s v="(en blanco)"/>
    <n v="1000000"/>
    <n v="41347.37000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1 - LA ALTAGRACIA"/>
    <s v="(en blanco)"/>
    <n v="850000"/>
    <n v="207779.3400000000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2 - LA ROMANA"/>
    <s v="(en blanco)"/>
    <n v="1150000"/>
    <n v="266368.0799999999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3 - LA VEGA"/>
    <s v="(en blanco)"/>
    <n v="1350000"/>
    <n v="65830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4 - MARIA TRINIDAD SANCHEZ"/>
    <s v="(en blanco)"/>
    <n v="650000"/>
    <n v="300743.3899999999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5 - MONTE CRISTI"/>
    <s v="(en blanco)"/>
    <n v="1150000"/>
    <n v="262440.7200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6 - PEDERNALES"/>
    <s v="(en blanco)"/>
    <n v="1250000"/>
    <n v="260358.3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7 - PERAVIA"/>
    <s v="(en blanco)"/>
    <n v="1000000"/>
    <n v="355858.8200000000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8 - PUERTO PLATA"/>
    <s v="(en blanco)"/>
    <n v="590277"/>
    <n v="53605.10999999999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9 - HERMANAS MIRABAL"/>
    <s v="(en blanco)"/>
    <n v="850000"/>
    <n v="198411.74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0 - SAMANA"/>
    <s v="(en blanco)"/>
    <n v="600000"/>
    <n v="367611.6899999999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1 - SAN CRISTOBAL"/>
    <s v="(en blanco)"/>
    <n v="1250000"/>
    <n v="503907.2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2 - SAN JUAN"/>
    <s v="(en blanco)"/>
    <n v="850000"/>
    <n v="288903.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3 - SAN PEDRO DE MACORIS"/>
    <s v="(en blanco)"/>
    <n v="850000"/>
    <n v="157629.979999999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4 - SANCHEZ RAMIREZ"/>
    <s v="(en blanco)"/>
    <n v="700000"/>
    <n v="88739.17000000001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5 - SANTIAGO"/>
    <s v="(en blanco)"/>
    <n v="2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6 - SANTIAGO RODRIGUEZ"/>
    <s v="(en blanco)"/>
    <n v="850000"/>
    <n v="163498.9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7 - VALVERDE"/>
    <s v="(en blanco)"/>
    <n v="500000"/>
    <n v="221707.6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8 - MONSENOR NOUEL"/>
    <s v="(en blanco)"/>
    <n v="750000"/>
    <n v="140975.60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9 - MONTE PLATA"/>
    <s v="(en blanco)"/>
    <n v="1100000"/>
    <n v="87028.7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0 - HATO MAYOR"/>
    <s v="(en blanco)"/>
    <n v="750000"/>
    <n v="156514.3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1 - SAN JOSE DE OCOA"/>
    <s v="(en blanco)"/>
    <n v="720000"/>
    <n v="37333.59000000000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2 - SANTO DOMINGO"/>
    <s v="(en blanco)"/>
    <n v="1450000"/>
    <n v="716139.1299999998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en blanco)"/>
    <n v="49554588"/>
    <n v="36780215.15999998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2 - AZU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4 - BARAHONA"/>
    <s v="(en blanco)"/>
    <n v="100000"/>
    <n v="691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5 - DAJABON"/>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6 - DUARTE"/>
    <s v="(en blanco)"/>
    <n v="7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8 - EL SEIBO"/>
    <s v="(en blanco)"/>
    <n v="100000"/>
    <n v="54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9 - ESPAILLAT"/>
    <s v="(en blanco)"/>
    <n v="100000"/>
    <n v="2034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2 - LA ROMANA"/>
    <s v="(en blanco)"/>
    <n v="200000"/>
    <n v="18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5 - MONTE CRISTI"/>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8 - PUERTO PLAT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9 - HERMANAS MIRA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1 - SAN CRISTO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2 - SAN JUAN"/>
    <s v="(en blanco)"/>
    <n v="300000"/>
    <n v="20084.990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3 - SAN PEDRO DE MACORIS"/>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4 - SANCHEZ RAMIR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5 - SANTIA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6 - SANTIAGO RODRIGUEZ"/>
    <s v="(en blanco)"/>
    <n v="110000"/>
    <n v="63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7 - VALVERDE"/>
    <s v="(en blanco)"/>
    <n v="0"/>
    <n v="95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8 - MONSENOR NOUEL"/>
    <s v="(en blanco)"/>
    <n v="200367"/>
    <n v="79174.89999999999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9 - MONTE PLATA"/>
    <s v="(en blanco)"/>
    <n v="300000"/>
    <n v="2511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1 - SAN JOSE DE OCOA"/>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2 - SANTO DOMINGO"/>
    <s v="(en blanco)"/>
    <n v="100000"/>
    <n v="96177.6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99 - MULTIPROVINCIAL"/>
    <s v="(en blanco)"/>
    <n v="170724568"/>
    <n v="342058.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2 - AZU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4 - BARAHONA"/>
    <s v="(en blanco)"/>
    <n v="400000"/>
    <n v="65732.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5 - DAJABON"/>
    <s v="(en blanco)"/>
    <n v="200000"/>
    <n v="90730.5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6 - DUARTE"/>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7 - ELIAS PI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8 - EL SEIBO"/>
    <s v="(en blanco)"/>
    <n v="400000"/>
    <n v="337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9 - ESPAILLAT"/>
    <s v="(en blanco)"/>
    <n v="500000"/>
    <n v="578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0 - INDEPENDENC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1 - LA ALTAGRACI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2 - LA ROMANA"/>
    <s v="(en blanco)"/>
    <n v="300000"/>
    <n v="7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3 - LA VEG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4 - MARIA TRINIDAD SANCHEZ"/>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5 - MONTE CRISTI"/>
    <s v="(en blanco)"/>
    <n v="373139"/>
    <n v="984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6 - PEDERNALES"/>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7 - PERAVIA"/>
    <s v="(en blanco)"/>
    <n v="300000"/>
    <n v="75607.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8 - PUERTO PLATA"/>
    <s v="(en blanco)"/>
    <n v="300000"/>
    <n v="85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9 - HERMANAS MIRABAL"/>
    <s v="(en blanco)"/>
    <n v="300000"/>
    <n v="95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0 - SA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2 - SAN JUAN"/>
    <s v="(en blanco)"/>
    <n v="300000"/>
    <n v="53020.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3 - SAN PEDRO DE MACORIS"/>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6 - SANTIAGO RODRIGUEZ"/>
    <s v="(en blanco)"/>
    <n v="300000"/>
    <n v="341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7 - VALVERDE"/>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8 - MONSENOR NOUEL"/>
    <s v="(en blanco)"/>
    <n v="200000"/>
    <n v="1522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9 - MONTE PLATA"/>
    <s v="(en blanco)"/>
    <n v="0"/>
    <n v="3714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0 - HATO MAYOR"/>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1 - SAN JOSE DE OCOA"/>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2 - SANTO DOMIN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99 - MULTIPROVINCIAL"/>
    <s v="(en blanco)"/>
    <n v="13581435"/>
    <n v="5348033.119999998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2 - AZU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2 - SAN JUAN"/>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5 - SANTIAG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32 - SANTO DOMINGO"/>
    <s v="(en blanco)"/>
    <n v="0"/>
    <n v="301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99 - MULTIPROVINCIAL"/>
    <s v="(en blanco)"/>
    <n v="171192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2 - AZU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3 - BAHORUCO"/>
    <s v="(en blanco)"/>
    <n v="300000"/>
    <n v="1888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4 - BARAHONA"/>
    <s v="(en blanco)"/>
    <n v="200000"/>
    <n v="4792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8 - EL SEIB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9 - ESPAILLAT"/>
    <s v="(en blanco)"/>
    <n v="400000"/>
    <n v="411421.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0 - INDEPENDENC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4 - MARIA TRINIDAD SANCHEZ"/>
    <s v="(en blanco)"/>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8 - PUERTO PLATA"/>
    <s v="(en blanco)"/>
    <n v="100000"/>
    <n v="1719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9 - HERMANAS MIRABAL"/>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2 - SAN JUAN"/>
    <s v="(en blanco)"/>
    <n v="700000"/>
    <n v="10841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4 - SANCHEZ RAMIREZ"/>
    <s v="(en blanco)"/>
    <n v="50000"/>
    <n v="200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5 - SANTIAGO"/>
    <s v="(en blanco)"/>
    <n v="1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6 - SANTIAGO RODRIGU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7 - VALVERDE"/>
    <s v="(en blanco)"/>
    <n v="0"/>
    <n v="1995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9 - MONTE PLAT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1 - SAN JOSE DE OCOA"/>
    <s v="(en blanco)"/>
    <n v="297782"/>
    <n v="2655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2 - SANTO DOMINGO"/>
    <s v="(en blanco)"/>
    <n v="6542400"/>
    <n v="3628814.650000000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en blanco)"/>
    <n v="36900652"/>
    <n v="8304028.349999999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99 - MULTIPROVINCIAL"/>
    <s v="(en blanco)"/>
    <n v="39317276"/>
    <n v="57179732.39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2 - AZU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4 - BARAHONA"/>
    <s v="(en blanco)"/>
    <n v="100000"/>
    <n v="12317.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5 - DAJABON"/>
    <s v="(en blanco)"/>
    <n v="100000"/>
    <n v="18596.6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8 - EL SEIBO"/>
    <s v="(en blanco)"/>
    <n v="108814"/>
    <n v="29274.3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9 - ESPAILLAT"/>
    <s v="(en blanco)"/>
    <n v="500000"/>
    <n v="957.6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2 - LA ROMANA"/>
    <s v="(en blanco)"/>
    <n v="27295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5 - MONTE CRISTI"/>
    <s v="(en blanco)"/>
    <n v="0"/>
    <n v="4798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6 - PEDERNALES"/>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7 - PERAVIA"/>
    <s v="(en blanco)"/>
    <n v="79059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8 - PUERTO PLATA"/>
    <s v="(en blanco)"/>
    <n v="693500"/>
    <n v="25724.940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1 - SAN CRISTOBAL"/>
    <s v="(en blanco)"/>
    <n v="5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2 - SAN JUAN"/>
    <s v="(en blanco)"/>
    <n v="14222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3 - SAN PEDRO DE MACORIS"/>
    <s v="(en blanco)"/>
    <n v="192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4 - SANCHEZ RAMIREZ"/>
    <s v="(en blanco)"/>
    <n v="1161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5 - SANTIAGO"/>
    <s v="(en blanco)"/>
    <n v="52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6 - SANTIAGO RODRIGUEZ"/>
    <s v="(en blanco)"/>
    <n v="0"/>
    <n v="74053.8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7 - VALVERDE"/>
    <s v="(en blanco)"/>
    <n v="11339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8 - MONSENOR NOUEL"/>
    <s v="(en blanco)"/>
    <n v="100000"/>
    <n v="343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9 - MONTE PLATA"/>
    <s v="(en blanco)"/>
    <n v="1245500"/>
    <n v="58753.7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1 - SAN JOSE DE OCOA"/>
    <s v="(en blanco)"/>
    <n v="175934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2 - SANTO DOMINGO"/>
    <s v="(en blanco)"/>
    <n v="300000"/>
    <n v="114183.1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8934347"/>
    <n v="4064934.6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2 - AZUA"/>
    <s v="(en blanco)"/>
    <n v="1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4 - BARAHONA"/>
    <s v="(en blanco)"/>
    <n v="200000"/>
    <n v="18328.1299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5 - DAJABON"/>
    <s v="(en blanco)"/>
    <n v="300000"/>
    <n v="1125.5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6 - DUARTE"/>
    <s v="(en blanco)"/>
    <n v="1558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7 - ELIAS PINA"/>
    <s v="(en blanco)"/>
    <n v="200000"/>
    <n v="15615.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8 - EL SEIBO"/>
    <s v="(en blanco)"/>
    <n v="250000"/>
    <n v="1493.2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9 - ESPAILLAT"/>
    <s v="(en blanco)"/>
    <n v="611607"/>
    <n v="1791.0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0 - INDEPENDENCIA"/>
    <s v="(en blanco)"/>
    <n v="200000"/>
    <n v="1676.6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1 - LA ALTAGRACIA"/>
    <s v="(en blanco)"/>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2 - LA ROMANA"/>
    <s v="(en blanco)"/>
    <n v="350000"/>
    <n v="178706.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3 - LA VEGA"/>
    <s v="(en blanco)"/>
    <n v="38244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5 - MONTE CRISTI"/>
    <s v="(en blanco)"/>
    <n v="400000"/>
    <n v="894.5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6 - PEDERNALES"/>
    <s v="(en blanco)"/>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7 - PERAVIA"/>
    <s v="(en blanco)"/>
    <n v="150000"/>
    <n v="10408.469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8 - PUERTO PLATA"/>
    <s v="(en blanco)"/>
    <n v="200000"/>
    <n v="85102.1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9 - HERMANAS MIRABAL"/>
    <s v="(en blanco)"/>
    <n v="400000"/>
    <n v="41344.55999999999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1 - SAN CRISTOBAL"/>
    <s v="(en blanco)"/>
    <n v="25167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2 - SAN JUAN"/>
    <s v="(en blanco)"/>
    <n v="300000"/>
    <n v="1107.5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3 - SAN PEDRO DE MACORIS"/>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4 - SANCHEZ RAMIREZ"/>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6 - SANTIAGO RODRIGUEZ"/>
    <s v="(en blanco)"/>
    <n v="300000"/>
    <n v="1129.15000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7 - VALVERDE"/>
    <s v="(en blanco)"/>
    <n v="200000"/>
    <n v="38790.98000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8 - MONSENOR NOUEL"/>
    <s v="(en blanco)"/>
    <n v="150000"/>
    <n v="1307.8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9 - MONTE PLATA"/>
    <s v="(en blanco)"/>
    <n v="1200000"/>
    <n v="504651.52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0 - HATO MAYOR"/>
    <s v="(en blanco)"/>
    <n v="325456"/>
    <n v="1282.2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1 - SAN JOSE DE OCO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2 - SANTO DOMINGO"/>
    <s v="(en blanco)"/>
    <n v="400000"/>
    <n v="59180.0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7076598"/>
    <n v="18643228.67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2 - AZUA"/>
    <s v="(en blanco)"/>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4 - BARAHONA"/>
    <s v="(en blanco)"/>
    <n v="100000"/>
    <n v="19439.9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7 - ELIAS PINA"/>
    <s v="(en blanco)"/>
    <n v="350000"/>
    <n v="6791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8 - EL SEIBO"/>
    <s v="(en blanco)"/>
    <n v="200000"/>
    <n v="35647.80000000000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9 - ESPAILLAT"/>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0 - INDEPENDEN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1 - LA ALTAGRACI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2 - LA ROMAN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5 - MONTE CRISTI"/>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7 - PERAVIA"/>
    <s v="(en blanco)"/>
    <n v="15307"/>
    <n v="2500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9 - HERMANAS MIRABAL"/>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1 - SAN CRISTOBA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2 - SAN JUAN"/>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3 - SAN PEDRO DE MACORIS"/>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5 - SANTIAG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7 - VALVERD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9 - MONTE PLATA"/>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0 - HATO MAYOR"/>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2 - SANTO DOMINGO"/>
    <s v="(en blanco)"/>
    <n v="300000"/>
    <n v="57098.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99 - MULTIPROVINCIAL"/>
    <s v="(en blanco)"/>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2 - AZUA"/>
    <s v="(en blanco)"/>
    <n v="52534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3 - BAHORUC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4 - BARAHONA"/>
    <s v="(en blanco)"/>
    <n v="100000"/>
    <n v="5253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5 - DAJABON"/>
    <s v="(en blanco)"/>
    <n v="200000"/>
    <n v="48321.76000000000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6 - DUARTE"/>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7 - ELIAS PINA"/>
    <s v="(en blanco)"/>
    <n v="150000"/>
    <n v="1520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8 - EL SEIB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9 - ESPAILLAT"/>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0 - INDEPENDENCIA"/>
    <s v="(en blanco)"/>
    <n v="100000"/>
    <n v="4864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4 - MARIA TRINIDAD SANCHEZ"/>
    <s v="(en blanco)"/>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5 - MONTE CRISTI"/>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6 - PEDERNALES"/>
    <s v="(en blanco)"/>
    <n v="721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7 - PERAVIA"/>
    <s v="(en blanco)"/>
    <n v="50000"/>
    <n v="44520.0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8 - PUERTO PLATA"/>
    <s v="(en blanco)"/>
    <n v="50000"/>
    <n v="13945.1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9 - HERMANAS MIRABAL"/>
    <s v="(en blanco)"/>
    <n v="0"/>
    <n v="40254.2399999999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0 - SAMA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1 - SAN CRISTOBAL"/>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2 - SAN JUAN"/>
    <s v="(en blanco)"/>
    <n v="150000"/>
    <n v="73858.20999999999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3 - SAN PEDRO DE MACORIS"/>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4 - SANCHEZ RAMIR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5 - SANTIAGO"/>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6 - SANTIAGO RODRIGUEZ"/>
    <s v="(en blanco)"/>
    <n v="100000"/>
    <n v="42486.1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7 - VALVERDE"/>
    <s v="(en blanco)"/>
    <n v="0"/>
    <n v="42308.8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8 - MONSENOR NOUEL"/>
    <s v="(en blanco)"/>
    <n v="100000"/>
    <n v="1491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9 - MONTE PLATA"/>
    <s v="(en blanco)"/>
    <n v="500000"/>
    <n v="95434.24000000000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0 - HATO MAYOR"/>
    <s v="(en blanco)"/>
    <n v="100000"/>
    <n v="6886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1 - SAN JOSE DE OCO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2 - SANTO DOMINGO"/>
    <s v="(en blanco)"/>
    <n v="300000"/>
    <n v="51556.8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99 - MULTIPROVINCIAL"/>
    <s v="(en blanco)"/>
    <n v="166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9 - ESPAILLAT"/>
    <s v="(en blanco)"/>
    <n v="50000"/>
    <n v="2391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12 - LA ROMAN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2 - SAN JUAN"/>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5 - SANTIAGO"/>
    <s v="(en blanco)"/>
    <n v="68221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7 - VALVERD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8 - MONSENOR NOUEL"/>
    <s v="(en blanco)"/>
    <n v="0"/>
    <n v="1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9 - MONTE PLATA"/>
    <s v="(en blanco)"/>
    <n v="2279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2 - SANTO DOMINGO"/>
    <s v="(en blanco)"/>
    <n v="35759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99 - MULTIPROVINCIAL"/>
    <s v="(en blanco)"/>
    <n v="92198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3 - BAHORUC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4 - BARAHONA"/>
    <s v="(en blanco)"/>
    <n v="150000"/>
    <n v="914.3199999999999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7 - ELIAS PINA"/>
    <s v="(en blanco)"/>
    <n v="200000"/>
    <n v="4407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0 - INDEPENDENCIA"/>
    <s v="(en blanco)"/>
    <n v="400000"/>
    <n v="25595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1 - LA ALTAGRACI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7 - PERAVI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2 - SAN JUAN"/>
    <s v="(en blanco)"/>
    <n v="100000"/>
    <n v="205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4 - SANCHEZ RAMIREZ"/>
    <s v="(en blanco)"/>
    <n v="1635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5 - SANTIAGO"/>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6 - SANTIAGO RODRIGUEZ"/>
    <s v="(en blanco)"/>
    <n v="0"/>
    <n v="1777.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8 - MONSENOR NOUEL"/>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30 - HATO MAYOR"/>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99 - MULTIPROVINCIAL"/>
    <s v="(en blanco)"/>
    <n v="2030358"/>
    <n v="213748.1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3 - BAHORUCO"/>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4 - BARAHONA"/>
    <s v="(en blanco)"/>
    <n v="50000"/>
    <n v="6572.0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5 - DAJABON"/>
    <s v="(en blanco)"/>
    <n v="50000"/>
    <n v="5230.8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7 - ELIAS PIN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9 - ESPAILLAT"/>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0 - INDEPENDENCIA"/>
    <s v="(en blanco)"/>
    <n v="50000"/>
    <n v="275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1 - LA ALTAGRACIA"/>
    <s v="(en blanco)"/>
    <n v="13507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3 - LA VEGA"/>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4 - MARIA TRINIDAD SANCHEZ"/>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7 - PERAVIA"/>
    <s v="(en blanco)"/>
    <n v="0"/>
    <n v="3476.1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2 - SAN JUAN"/>
    <s v="(en blanco)"/>
    <n v="0"/>
    <n v="2348.199999999999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5 - SANTIAGO"/>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6 - SANTIAGO RODRIGUEZ"/>
    <s v="(en blanco)"/>
    <n v="0"/>
    <n v="8035.6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7 - VALVERDE"/>
    <s v="(en blanco)"/>
    <n v="0"/>
    <n v="478.5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8 - MONSENOR NOUE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9 - MONTE PLATA"/>
    <s v="(en blanco)"/>
    <n v="0"/>
    <n v="181.2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31 - SAN JOSE DE OCO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99 - MULTIPROVINCIAL"/>
    <s v="(en blanco)"/>
    <n v="88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2 - AZUA"/>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3 - BAHORUCO"/>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6 - DUARTE"/>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9 - ESPAILLAT"/>
    <s v="(en blanco)"/>
    <n v="50000"/>
    <n v="564.9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14 - MARIA TRINIDAD SANCHEZ"/>
    <s v="(en blanco)"/>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1 - SAN CRISTOBAL"/>
    <s v="(en blanco)"/>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8 - MONSENOR NOUEL"/>
    <s v="(en blanco)"/>
    <n v="0"/>
    <n v="104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99 - MULTIPROVINCIAL"/>
    <s v="(en blanco)"/>
    <n v="50491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2 - AZUA"/>
    <s v="(en blanco)"/>
    <n v="2650000"/>
    <n v="26919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3 - BAHORUCO"/>
    <s v="(en blanco)"/>
    <n v="1500000"/>
    <n v="2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4 - BARAHONA"/>
    <s v="(en blanco)"/>
    <n v="1050000"/>
    <n v="476619.3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5 - DAJABON"/>
    <s v="(en blanco)"/>
    <n v="1098054"/>
    <n v="7647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6 - DUARTE"/>
    <s v="(en blanco)"/>
    <n v="950000"/>
    <n v="301851.5299999999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7 - ELIAS PINA"/>
    <s v="(en blanco)"/>
    <n v="1200000"/>
    <n v="671547.0000000001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8 - EL SEIBO"/>
    <s v="(en blanco)"/>
    <n v="800000"/>
    <n v="25222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9 - ESPAILLAT"/>
    <s v="(en blanco)"/>
    <n v="2300000"/>
    <n v="499615.230000000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0 - INDEPENDENCIA"/>
    <s v="(en blanco)"/>
    <n v="1443043"/>
    <n v="3338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1 - LA ALTAGRACIA"/>
    <s v="(en blanco)"/>
    <n v="1650000"/>
    <n v="41845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2 - LA ROMANA"/>
    <s v="(en blanco)"/>
    <n v="1250000"/>
    <n v="25659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3 - LA VEGA"/>
    <s v="(en blanco)"/>
    <n v="900000"/>
    <n v="43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4 - MARIA TRINIDAD SANCHEZ"/>
    <s v="(en blanco)"/>
    <n v="1300000"/>
    <n v="7516.7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5 - MONTE CRISTI"/>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6 - PEDERNALES"/>
    <s v="(en blanco)"/>
    <n v="1500000"/>
    <n v="169437.0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7 - PERAVIA"/>
    <s v="(en blanco)"/>
    <n v="1000000"/>
    <n v="244637.83999999997"/>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8 - PUERTO PLATA"/>
    <s v="(en blanco)"/>
    <n v="1200000"/>
    <n v="240460.5800000000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9 - HERMANAS MIRABAL"/>
    <s v="(en blanco)"/>
    <n v="1300000"/>
    <n v="696198.6000000000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0 - SAMANA"/>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1 - SAN CRISTOBAL"/>
    <s v="(en blanco)"/>
    <n v="1000000"/>
    <n v="170774.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2 - SAN JUAN"/>
    <s v="(en blanco)"/>
    <n v="2250000"/>
    <n v="158994.6700000000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3 - SAN PEDRO DE MACORIS"/>
    <s v="(en blanco)"/>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4 - SANCHEZ RAMIREZ"/>
    <s v="(en blanco)"/>
    <n v="1000000"/>
    <n v="1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5 - SANTIAGO"/>
    <s v="(en blanco)"/>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6 - SANTIAGO RODRIGUEZ"/>
    <s v="(en blanco)"/>
    <n v="1200000"/>
    <n v="41698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7 - VALVERDE"/>
    <s v="(en blanco)"/>
    <n v="700000"/>
    <n v="38077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8 - MONSENOR NOUEL"/>
    <s v="(en blanco)"/>
    <n v="1000000"/>
    <n v="304680.8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9 - MONTE PLATA"/>
    <s v="(en blanco)"/>
    <n v="1500004"/>
    <n v="227244.3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0 - HATO MAYOR"/>
    <s v="(en blanco)"/>
    <n v="900000"/>
    <n v="36657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1 - SAN JOSE DE OCOA"/>
    <s v="(en blanco)"/>
    <n v="800000"/>
    <n v="15276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2 - SANTO DOMINGO"/>
    <s v="(en blanco)"/>
    <n v="2000000"/>
    <n v="35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45995000"/>
    <n v="242950.6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2 - AZUA"/>
    <s v="(en blanco)"/>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3 - BAHORUCO"/>
    <s v="(en blanco)"/>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4 - BARAHONA"/>
    <s v="(en blanco)"/>
    <n v="300000"/>
    <n v="24743.3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5 - DAJABON"/>
    <s v="(en blanco)"/>
    <n v="200000"/>
    <n v="30179.1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6 - DUARTE"/>
    <s v="(en blanco)"/>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7 - ELIAS PINA"/>
    <s v="(en blanco)"/>
    <n v="300000"/>
    <n v="5593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8 - EL SEIBO"/>
    <s v="(en blanco)"/>
    <n v="100000"/>
    <n v="30180.9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9 - ESPAILLAT"/>
    <s v="(en blanco)"/>
    <n v="350000"/>
    <n v="12382.1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0 - INDEPENDENCIA"/>
    <s v="(en blanco)"/>
    <n v="650000"/>
    <n v="10400.76"/>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1 - LA ALTAGRACIA"/>
    <s v="(en blanco)"/>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2 - LA ROMANA"/>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3 - LA VEGA"/>
    <s v="(en blanco)"/>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4 - MARIA TRINIDAD SANCHEZ"/>
    <s v="(en blanco)"/>
    <n v="1805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5 - MONTE CRISTI"/>
    <s v="(en blanco)"/>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6 - PEDERNALES"/>
    <s v="(en blanco)"/>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7 - PERAVIA"/>
    <s v="(en blanco)"/>
    <n v="640277"/>
    <n v="38465.8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8 - PUERTO PLATA"/>
    <s v="(en blanco)"/>
    <n v="100000"/>
    <n v="28134.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9 - HERMANAS MIRABAL"/>
    <s v="(en blanco)"/>
    <n v="100000"/>
    <n v="40229.5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0 - SAMANA"/>
    <s v="(en blanco)"/>
    <n v="9362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1 - SAN CRISTOBAL"/>
    <s v="(en blanco)"/>
    <n v="9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2 - SAN JUAN"/>
    <s v="(en blanco)"/>
    <n v="400000"/>
    <n v="11894.58"/>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3 - SAN PEDRO DE MACORIS"/>
    <s v="(en blanco)"/>
    <n v="10062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4 - SANCHEZ RAMIREZ"/>
    <s v="(en blanco)"/>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5 - SANTIAGO"/>
    <s v="(en blanco)"/>
    <n v="3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6 - SANTIAGO RODRIGUEZ"/>
    <s v="(en blanco)"/>
    <n v="117049"/>
    <n v="24885.78000000000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7 - VALVERDE"/>
    <s v="(en blanco)"/>
    <n v="250000"/>
    <n v="29739.69000000000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8 - MONSENOR NOUEL"/>
    <s v="(en blanco)"/>
    <n v="100000"/>
    <n v="1543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9 - MONTE PLATA"/>
    <s v="(en blanco)"/>
    <n v="1699996"/>
    <n v="43280.59"/>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0 - HATO MAYOR"/>
    <s v="(en blanco)"/>
    <n v="50000"/>
    <n v="24803.5"/>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1 - SAN JOSE DE OCOA"/>
    <s v="(en blanco)"/>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2 - SANTO DOMINGO"/>
    <s v="(en blanco)"/>
    <n v="1600000"/>
    <n v="47050.3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en blanco)"/>
    <n v="120003050"/>
    <n v="2865446.15"/>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10 - FONDO GENERAL"/>
    <s v="99 - MULTIPROVINCIAL"/>
    <s v="(en blanco)"/>
    <n v="26806000"/>
    <n v="1209900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20 - FONDOS CON DESTINO ESPECÍFICO"/>
    <s v="99 - MULTIPROVINCIAL"/>
    <s v="(en blanco)"/>
    <n v="26306404"/>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2 - SOBRESUELDOS"/>
    <s v="N"/>
    <s v="00 - N/A"/>
    <s v="10 - FONDO GENERAL"/>
    <s v="99 - MULTIPROVINCIAL"/>
    <s v="(en blanco)"/>
    <n v="4280000"/>
    <n v="1772666.67"/>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3 - DIETAS Y GASTOS DE REPRESENTACIÓN"/>
    <s v="N"/>
    <s v="00 - N/A"/>
    <s v="10 - FONDO GENERAL"/>
    <s v="99 - MULTIPROVINCIAL"/>
    <s v="(en blanco)"/>
    <n v="405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4 - GRATIFICACIONES Y BONIFICACIONES"/>
    <s v="N"/>
    <s v="00 - N/A"/>
    <s v="10 - FONDO GENERAL"/>
    <s v="99 - MULTIPROVINCIAL"/>
    <s v="(en blanco)"/>
    <n v="4062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10 - FONDO GENERAL"/>
    <s v="99 - MULTIPROVINCIAL"/>
    <s v="(en blanco)"/>
    <n v="3784538"/>
    <n v="1830326.5599999998"/>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36936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2 - PUBLICIDAD, IMPRESIÓN Y ENCUADERNACIÓN"/>
    <s v="N"/>
    <s v="00 - N/A"/>
    <s v="10 - FONDO GENERAL"/>
    <s v="99 - MULTIPROVINCIAL"/>
    <s v="(en blanco)"/>
    <n v="597379"/>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3 - VIÁTICOS"/>
    <s v="N"/>
    <s v="00 - N/A"/>
    <s v="10 - FONDO GENERAL"/>
    <s v="99 - MULTIPROVINCIAL"/>
    <s v="(en blanco)"/>
    <n v="32621"/>
    <n v="2113.13"/>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5 - ALQUILERES Y RENTAS"/>
    <s v="N"/>
    <s v="00 - N/A"/>
    <s v="10 - FONDO GENERAL"/>
    <s v="99 - MULTIPROVINCIAL"/>
    <s v="(en blanco)"/>
    <n v="2556444"/>
    <n v="208565"/>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750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8 - OTROS SERVICIOS NO INCLUIDOS EN CONCEPTOS ANTERIORES"/>
    <s v="N"/>
    <s v="00 - N/A"/>
    <s v="10 - FONDO GENERAL"/>
    <s v="99 - MULTIPROVINCIAL"/>
    <s v="(en blanco)"/>
    <n v="2140571"/>
    <n v="109504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9 - OTRAS CONTRATACIONES DE SERVICI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1 - ALIMENTOS Y PRODUCTOS AGROFORESTALES"/>
    <s v="N"/>
    <s v="00 - N/A"/>
    <s v="10 - FONDO GENERAL"/>
    <s v="99 - MULTIPROVINCIAL"/>
    <s v="(en blanco)"/>
    <n v="100000"/>
    <n v="9210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2 - TEXTILES Y VESTUARIOS"/>
    <s v="N"/>
    <s v="00 - N/A"/>
    <s v="10 - FONDO GENERAL"/>
    <s v="99 - MULTIPROVINCIAL"/>
    <s v="(en blanco)"/>
    <n v="2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3 - PAPEL, CARTÓN E IMPRESOS"/>
    <s v="N"/>
    <s v="00 - N/A"/>
    <s v="10 - FONDO GENERAL"/>
    <s v="99 - MULTIPROVINCIAL"/>
    <s v="(en blanco)"/>
    <n v="21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7 - COMBUSTIBLES, LUBRICANTES, PRODUCTOS QUÍMICOS Y CONEXOS"/>
    <s v="N"/>
    <s v="00 - N/A"/>
    <s v="10 - FONDO GENERAL"/>
    <s v="99 - MULTIPROVINCIAL"/>
    <s v="(en blanco)"/>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9 - PRODUCTOS Y ÚTILES VARIOS"/>
    <s v="N"/>
    <s v="00 - N/A"/>
    <s v="10 - FONDO GENERAL"/>
    <s v="99 - MULTIPROVINCIAL"/>
    <s v="(en blanco)"/>
    <n v="3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500000"/>
    <n v="577648"/>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99 - MULTIPROVINCIAL"/>
    <s v="(en blanco)"/>
    <n v="500000"/>
    <n v="50000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99 - MULTIPROVINCIAL"/>
    <s v="(en blanco)"/>
    <n v="45760149"/>
    <n v="11395023"/>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99 - MULTIPROVINCIAL"/>
    <s v="(en blanco)"/>
    <n v="7040022"/>
    <n v="3672775.1100000003"/>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99 - MULTIPROVINCIAL"/>
    <s v="(en blanco)"/>
    <n v="5520011"/>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99 - MULTIPROVINCIAL"/>
    <s v="(en blanco)"/>
    <n v="6542995"/>
    <n v="1734829.7300000002"/>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99 - MULTIPROVINCIAL"/>
    <s v="(en blanco)"/>
    <n v="8485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99 - MULTIPROVINCIAL"/>
    <s v="(en blanco)"/>
    <n v="1687244"/>
    <n v="136769.89000000001"/>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99 - MULTIPROVINCIAL"/>
    <s v="(en blanco)"/>
    <n v="2700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99 - MULTIPROVINCIAL"/>
    <s v="(en blanco)"/>
    <n v="1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01 - DISTRITO NACIONAL"/>
    <s v="(en blanco)"/>
    <n v="480971136"/>
    <n v="111817345.48"/>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en blanco)"/>
    <n v="24336432259"/>
    <n v="8742485015.5999985"/>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01 - DISTRITO NACIONAL"/>
    <s v="(en blanco)"/>
    <n v="15215280"/>
    <n v="537229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99 - MULTIPROVINCIAL"/>
    <s v="(en blanco)"/>
    <n v="625087236"/>
    <n v="245368391"/>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01 - DISTRITO NACIONAL"/>
    <s v="(en blanco)"/>
    <n v="45341584"/>
    <n v="16313223.460000001"/>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99 - MULTIPROVINCIAL"/>
    <s v="(en blanco)"/>
    <n v="3102406395"/>
    <n v="1209616940.7200005"/>
  </r>
  <r>
    <s v="2026"/>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99 - MULTIPROVINCIAL"/>
    <s v="(en blanco)"/>
    <n v="344470324"/>
    <n v="156657149.96000007"/>
  </r>
  <r>
    <s v="2026"/>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99 - MULTIPROVINCIAL"/>
    <s v="(en blanco)"/>
    <n v="30460000"/>
    <n v="1745428.62"/>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99 - MULTIPROVINCIAL"/>
    <s v="(en blanco)"/>
    <n v="72417480"/>
    <n v="32834080.540000007"/>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99 - MULTIPROVINCIAL"/>
    <s v="(en blanco)"/>
    <n v="7000000"/>
    <n v="3617496.12"/>
  </r>
  <r>
    <s v="2026"/>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99 - MULTIPROVINCIAL"/>
    <s v="(en blanco)"/>
    <n v="3000000"/>
    <n v="3174976.35"/>
  </r>
  <r>
    <s v="2026"/>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99 - MULTIPROVINCIAL"/>
    <s v="(en blanco)"/>
    <n v="617032973"/>
    <n v="210888009.29999995"/>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01 - DISTRITO NACIONAL"/>
    <s v="(en blanco)"/>
    <n v="8472000"/>
    <n v="178100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99 - MULTIPROVINCIAL"/>
    <s v="(en blanco)"/>
    <n v="880357000"/>
    <n v="504678688.17999995"/>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99 - MULTIPROVINCIAL"/>
    <s v="(en blanco)"/>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190761950"/>
    <n v="701673.63"/>
  </r>
  <r>
    <s v="2026"/>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99905220"/>
    <n v="14633200"/>
  </r>
  <r>
    <s v="2026"/>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99 - MULTIPROVINCIAL"/>
    <s v="(en blanco)"/>
    <n v="7125741"/>
    <n v="0"/>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99 - MULTIPROVINCIAL"/>
    <s v="(en blanco)"/>
    <n v="812274730"/>
    <n v="95705875.729999989"/>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99 - MULTIPROVINCIAL"/>
    <s v="(en blanco)"/>
    <n v="10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99 - MULTIPROVINCIAL"/>
    <s v="(en blanco)"/>
    <n v="358415618"/>
    <n v="14135801.77"/>
  </r>
  <r>
    <s v="2026"/>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99 - MULTIPROVINCIAL"/>
    <s v="(en blanco)"/>
    <n v="43208560"/>
    <n v="2995310.9000000004"/>
  </r>
  <r>
    <s v="2026"/>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99 - MULTIPROVINCIAL"/>
    <s v="(en blanco)"/>
    <n v="1530231"/>
    <n v="245440"/>
  </r>
  <r>
    <s v="2026"/>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99 - MULTIPROVINCIAL"/>
    <s v="(en blanco)"/>
    <n v="79920400"/>
    <n v="17121906.579999998"/>
  </r>
  <r>
    <s v="2026"/>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en blanco)"/>
    <n v="15309505"/>
    <n v="1303221.3299999996"/>
  </r>
  <r>
    <s v="2026"/>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1659467431"/>
    <n v="613810587.00999987"/>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en blanco)"/>
    <n v="416262143"/>
    <n v="412150331.82999992"/>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99 - MULTIPROVINCIAL"/>
    <s v="(en blanco)"/>
    <n v="18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99 - MULTIPROVINCIAL"/>
    <s v="(en blanco)"/>
    <n v="0"/>
    <n v="1593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en blanco)"/>
    <n v="2120660306"/>
    <n v="530157959.28999996"/>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en blanco)"/>
    <n v="783741933"/>
    <n v="296967628.24000001"/>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99 - MULTIPROVINCIAL"/>
    <s v="(en blanco)"/>
    <n v="229142220"/>
    <n v="178623989.53999999"/>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99 - MULTIPROVINCIAL"/>
    <s v="(en blanco)"/>
    <n v="710263907"/>
    <n v="127615061.53999999"/>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99 - MULTIPROVINCIAL"/>
    <s v="(en blanco)"/>
    <n v="193933246"/>
    <n v="79124127.099999994"/>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99 - MULTIPROVINCIAL"/>
    <s v="(en blanco)"/>
    <n v="80976915"/>
    <n v="32861367.120000005"/>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en blanco)"/>
    <n v="215441929"/>
    <n v="39874747.14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99 - MULTIPROVINCIAL"/>
    <s v="(en blanco)"/>
    <n v="518261"/>
    <n v="1069851.7899999998"/>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99 - MULTIPROVINCIAL"/>
    <s v="(en blanco)"/>
    <n v="32478178"/>
    <n v="12310680.249999998"/>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99 - MULTIPROVINCIAL"/>
    <s v="(en blanco)"/>
    <n v="4410362"/>
    <n v="2247356.7200000002"/>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99 - MULTIPROVINCIAL"/>
    <s v="(en blanco)"/>
    <n v="0"/>
    <n v="285187701.59000003"/>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en blanco)"/>
    <n v="185676491"/>
    <n v="115936969.34"/>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99 - MULTIPROVINCIAL"/>
    <s v="(en blanco)"/>
    <n v="107903399"/>
    <n v="18524208.670000002"/>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en blanco)"/>
    <n v="25292486"/>
    <n v="39754833.069999993"/>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99 - MULTIPROVINCIAL"/>
    <s v="(en blanco)"/>
    <n v="0"/>
    <n v="13583422.64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en blanco)"/>
    <n v="62214390"/>
    <n v="49788423.25"/>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99 - MULTIPROVINCIAL"/>
    <s v="(en blanco)"/>
    <n v="80962"/>
    <n v="10282779.56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40 - TRANSFERENCIAS"/>
    <s v="99 - MULTIPROVINCIAL"/>
    <s v="(en blanco)"/>
    <n v="0"/>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99 - MULTIPROVINCIAL"/>
    <s v="(en blanco)"/>
    <n v="25165105"/>
    <n v="6354637.2499999991"/>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99 - MULTIPROVINCIAL"/>
    <s v="(en blanco)"/>
    <n v="29205946"/>
    <n v="21716243.469999999"/>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99 - MULTIPROVINCIAL"/>
    <s v="(en blanco)"/>
    <n v="14492957"/>
    <n v="2518287.27"/>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99 - MULTIPROVINCIAL"/>
    <s v="(en blanco)"/>
    <n v="321609"/>
    <n v="164643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99 - MULTIPROVINCIAL"/>
    <s v="(en blanco)"/>
    <n v="103137"/>
    <n v="302782.09999999998"/>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en blanco)"/>
    <n v="575401"/>
    <n v="253258.94"/>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en blanco)"/>
    <n v="157300301"/>
    <n v="53262864.509999998"/>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en blanco)"/>
    <n v="22995056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en blanco)"/>
    <n v="96306252"/>
    <n v="44005707.970000006"/>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40 - TRANSFERENCIAS"/>
    <s v="99 - MULTIPROVINCIAL"/>
    <s v="(en blanco)"/>
    <n v="0"/>
    <n v="0"/>
  </r>
  <r>
    <s v="2026"/>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99 - MULTIPROVINCIAL"/>
    <s v="(en blanco)"/>
    <n v="272881993"/>
    <n v="109899173.48999999"/>
  </r>
  <r>
    <s v="2026"/>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99 - MULTIPROVINCIAL"/>
    <s v="(en blanco)"/>
    <n v="18226563"/>
    <n v="7957286.2000000011"/>
  </r>
  <r>
    <s v="2026"/>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99 - MULTIPROVINCIAL"/>
    <s v="(en blanco)"/>
    <n v="798000"/>
    <n v="313236.25999999995"/>
  </r>
  <r>
    <s v="2026"/>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99 - MULTIPROVINCIAL"/>
    <s v="(en blanco)"/>
    <n v="100000"/>
    <n v="0"/>
  </r>
  <r>
    <s v="2026"/>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99 - MULTIPROVINCIAL"/>
    <s v="(en blanco)"/>
    <n v="16188000"/>
    <n v="7040732.5"/>
  </r>
  <r>
    <s v="2026"/>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99 - MULTIPROVINCIAL"/>
    <s v="(en blanco)"/>
    <n v="1200000"/>
    <n v="1013982.92"/>
  </r>
  <r>
    <s v="2026"/>
    <x v="0"/>
    <x v="0"/>
    <x v="0"/>
    <x v="0"/>
    <s v="2 - Poder Ejecutivo"/>
    <s v="0202 - MINISTERIO DE  INTERIOR Y POLICÍA"/>
    <s v="0002 - INSTITUTO POLICIAL DE EDUCACION SUPERIOR"/>
    <s v="4 - SERVICIOS SOCIALES"/>
    <s v="4.4 - Educación"/>
    <s v="4.4.04 - Educación superior"/>
    <s v="2.2 - CONTRATACIÓN DE SERVICIOS"/>
    <s v="2.2.5 - ALQUILERES Y RENTAS"/>
    <s v="N"/>
    <s v="00 - N/A"/>
    <s v="10 - FONDO GENERAL"/>
    <s v="99 - MULTIPROVINCIAL"/>
    <s v="(en blanco)"/>
    <n v="0"/>
    <n v="20060"/>
  </r>
  <r>
    <s v="2026"/>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99 - MULTIPROVINCIAL"/>
    <s v="(en blanco)"/>
    <n v="750000"/>
    <n v="668826.38"/>
  </r>
  <r>
    <s v="2026"/>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99 - MULTIPROVINCIAL"/>
    <s v="(en blanco)"/>
    <n v="1380000"/>
    <n v="98648"/>
  </r>
  <r>
    <s v="2026"/>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99 - MULTIPROVINCIAL"/>
    <s v="(en blanco)"/>
    <n v="206040000"/>
    <n v="3385918.62"/>
  </r>
  <r>
    <s v="2026"/>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99 - MULTIPROVINCIAL"/>
    <s v="(en blanco)"/>
    <n v="230000"/>
    <n v="248006.5"/>
  </r>
  <r>
    <s v="2026"/>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99 - MULTIPROVINCIAL"/>
    <s v="(en blanco)"/>
    <n v="24000000"/>
    <n v="8879182.0700000022"/>
  </r>
  <r>
    <s v="2026"/>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99 - MULTIPROVINCIAL"/>
    <s v="(en blanco)"/>
    <n v="5475646"/>
    <n v="1649761.3599999999"/>
  </r>
  <r>
    <s v="2026"/>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99 - MULTIPROVINCIAL"/>
    <s v="(en blanco)"/>
    <n v="700000"/>
    <n v="52049.8"/>
  </r>
  <r>
    <s v="2026"/>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99 - MULTIPROVINCIAL"/>
    <s v="(en blanco)"/>
    <n v="91500"/>
    <n v="0"/>
  </r>
  <r>
    <s v="2026"/>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99 - MULTIPROVINCIAL"/>
    <s v="(en blanco)"/>
    <n v="2600000"/>
    <n v="103128.46"/>
  </r>
  <r>
    <s v="2026"/>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99 - MULTIPROVINCIAL"/>
    <s v="(en blanco)"/>
    <n v="14662957"/>
    <n v="6209711.2000000002"/>
  </r>
  <r>
    <s v="2026"/>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99 - MULTIPROVINCIAL"/>
    <s v="(en blanco)"/>
    <n v="6151220"/>
    <n v="3854822.1199999996"/>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99 - MULTIPROVINCIAL"/>
    <s v="(en blanco)"/>
    <n v="400000"/>
    <n v="127315"/>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379000"/>
    <n v="29700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0000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en blanco)"/>
    <n v="48111171"/>
    <n v="21290174.32"/>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70 - DONACION EXTERNA"/>
    <s v="99 - MULTIPROVINCIAL"/>
    <s v="(en blanco)"/>
    <n v="0"/>
    <n v="1256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en blanco)"/>
    <n v="14591346"/>
    <n v="4482066.66"/>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99 - MULTIPROVINCIAL"/>
    <s v="(en blanco)"/>
    <n v="80000"/>
    <n v="2448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99 - MULTIPROVINCIAL"/>
    <s v="(en blanco)"/>
    <n v="6300000"/>
    <n v="3201700.4300000006"/>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70 - DONACION EXTERNA"/>
    <s v="99 - MULTIPROVINCIAL"/>
    <s v="(en blanco)"/>
    <n v="0"/>
    <n v="18844.4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99 - MULTIPROVINCIAL"/>
    <s v="(en blanco)"/>
    <n v="4539464"/>
    <n v="1904278.9999999998"/>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99 - MULTIPROVINCIAL"/>
    <s v="(en blanco)"/>
    <n v="1810200"/>
    <n v="513309.78"/>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99 - MULTIPROVINCIAL"/>
    <s v="(en blanco)"/>
    <n v="0"/>
    <n v="52813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99 - MULTIPROVINCIAL"/>
    <s v="(en blanco)"/>
    <n v="521800"/>
    <n v="36222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99 - MULTIPROVINCIAL"/>
    <s v="(en blanco)"/>
    <n v="0"/>
    <n v="12249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99 - MULTIPROVINCIAL"/>
    <s v="(en blanco)"/>
    <n v="150000"/>
    <n v="117675.6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99 - MULTIPROVINCIAL"/>
    <s v="(en blanco)"/>
    <n v="9202647"/>
    <n v="5012194.28"/>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70 - DONACION EXTERNA"/>
    <s v="99 - MULTIPROVINCIAL"/>
    <s v="(en blanco)"/>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99 - MULTIPROVINCIAL"/>
    <s v="(en blanco)"/>
    <n v="5798637"/>
    <n v="3027800.38"/>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en blanco)"/>
    <n v="1538919"/>
    <n v="474686.93999999994"/>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en blanco)"/>
    <n v="6417055"/>
    <n v="1235976.83"/>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99 - MULTIPROVINCIAL"/>
    <s v="(en blanco)"/>
    <n v="111984291"/>
    <n v="15640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99 - MULTIPROVINCIAL"/>
    <s v="(en blanco)"/>
    <n v="4183382"/>
    <n v="1160737.680000000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99 - MULTIPROVINCIAL"/>
    <s v="(en blanco)"/>
    <n v="0"/>
    <n v="262862.7"/>
  </r>
  <r>
    <s v="2026"/>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99 - MULTIPROVINCIAL"/>
    <s v="(en blanco)"/>
    <n v="371559"/>
    <n v="148718.20000000001"/>
  </r>
  <r>
    <s v="2026"/>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99 - MULTIPROVINCIAL"/>
    <s v="(en blanco)"/>
    <n v="0"/>
    <n v="38232"/>
  </r>
  <r>
    <s v="2026"/>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99 - MULTIPROVINCIAL"/>
    <s v="(en blanco)"/>
    <n v="475000"/>
    <n v="144306.4"/>
  </r>
  <r>
    <s v="2026"/>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99 - MULTIPROVINCIAL"/>
    <s v="(en blanco)"/>
    <n v="35000"/>
    <n v="78824"/>
  </r>
  <r>
    <s v="2026"/>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99 - MULTIPROVINCIAL"/>
    <s v="(en blanco)"/>
    <n v="22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99 - MULTIPROVINCIAL"/>
    <s v="(en blanco)"/>
    <n v="1520000"/>
    <n v="719323"/>
  </r>
  <r>
    <s v="2026"/>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70 - DONACION EXTERNA"/>
    <s v="99 - MULTIPROVINCIAL"/>
    <s v="(en blanco)"/>
    <n v="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en blanco)"/>
    <n v="6088159"/>
    <n v="273793.39"/>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01 - DISTRITO NACIONAL"/>
    <s v="(en blanco)"/>
    <n v="94580591"/>
    <n v="43159999.430000007"/>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4 - GRATIFICACIONES Y BONIFICACIONES"/>
    <s v="N"/>
    <s v="00 - N/A"/>
    <s v="10 - FONDO GENERAL"/>
    <s v="01 - DISTRITO NACIONAL"/>
    <s v="(en blanco)"/>
    <n v="1032552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01 - DISTRITO NACIONAL"/>
    <s v="(en blanco)"/>
    <n v="13547988"/>
    <n v="6680371.209999999"/>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01 - DISTRITO NACIONAL"/>
    <s v="(en blanco)"/>
    <n v="2418412"/>
    <n v="836263.17"/>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01 - DISTRITO NACIONAL"/>
    <s v="(en blanco)"/>
    <n v="242943"/>
    <n v="6893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01 - DISTRITO NACIONAL"/>
    <s v="(en blanco)"/>
    <n v="30000"/>
    <n v="800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01 - DISTRITO NACIONAL"/>
    <s v="(en blanco)"/>
    <n v="56052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en blanco)"/>
    <n v="1834474"/>
    <n v="182910.14"/>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en blanco)"/>
    <n v="344583"/>
    <n v="1712.57"/>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01 - DISTRITO NACIONAL"/>
    <s v="(en blanco)"/>
    <n v="14513915"/>
    <n v="7029647.080000000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01 - DISTRITO NACIONAL"/>
    <s v="(en blanco)"/>
    <n v="4729000"/>
    <n v="1138527.100000000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01 - DISTRITO NACIONAL"/>
    <s v="(en blanco)"/>
    <n v="301271"/>
    <n v="268830.0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01 - DISTRITO NACIONAL"/>
    <s v="(en blanco)"/>
    <n v="2234261"/>
    <n v="202552.06"/>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01 - DISTRITO NACIONAL"/>
    <s v="(en blanco)"/>
    <n v="1330000"/>
    <n v="145387.7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en blanco)"/>
    <n v="11518512"/>
    <n v="4744802.8999999994"/>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en blanco)"/>
    <n v="2805662"/>
    <n v="830824.63000000012"/>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en blanco)"/>
    <n v="418503364"/>
    <n v="153383572.5"/>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99 - MULTIPROVINCIAL"/>
    <s v="(en blanco)"/>
    <n v="30682400"/>
    <n v="11651600"/>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99 - MULTIPROVINCIAL"/>
    <s v="(en blanco)"/>
    <n v="24095662"/>
    <n v="9684924.6500000004"/>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99 - MULTIPROVINCIAL"/>
    <s v="(en blanco)"/>
    <n v="15909920"/>
    <n v="8967443.2300000023"/>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99 - MULTIPROVINCIAL"/>
    <s v="(en blanco)"/>
    <n v="905000"/>
    <n v="465305.86"/>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99 - MULTIPROVINCIAL"/>
    <s v="(en blanco)"/>
    <n v="10550000"/>
    <n v="2819966.63"/>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99 - MULTIPROVINCIAL"/>
    <s v="(en blanco)"/>
    <n v="590000"/>
    <n v="2040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99 - MULTIPROVINCIAL"/>
    <s v="(en blanco)"/>
    <n v="13801000"/>
    <n v="2631931.25"/>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99 - MULTIPROVINCIAL"/>
    <s v="(en blanco)"/>
    <n v="27500000"/>
    <n v="46862.94"/>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en blanco)"/>
    <n v="6920000"/>
    <n v="2480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99 - MULTIPROVINCIAL"/>
    <s v="(en blanco)"/>
    <n v="1182000"/>
    <n v="20150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99 - MULTIPROVINCIAL"/>
    <s v="(en blanco)"/>
    <n v="115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99 - MULTIPROVINCIAL"/>
    <s v="(en blanco)"/>
    <n v="59686648"/>
    <n v="5082226.0100000007"/>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99 - MULTIPROVINCIAL"/>
    <s v="(en blanco)"/>
    <n v="12450000"/>
    <n v="89562"/>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99 - MULTIPROVINCIAL"/>
    <s v="(en blanco)"/>
    <n v="1900000"/>
    <n v="75225"/>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4 - PRODUCTOS FARMACÉUTICOS"/>
    <s v="N"/>
    <s v="00 - N/A"/>
    <s v="10 - FONDO GENERAL"/>
    <s v="99 - MULTIPROVINCIAL"/>
    <s v="(en blanco)"/>
    <n v="0"/>
    <n v="24783.8"/>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99 - MULTIPROVINCIAL"/>
    <s v="(en blanco)"/>
    <n v="1850000"/>
    <n v="1920587.82"/>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99 - MULTIPROVINCIAL"/>
    <s v="(en blanco)"/>
    <n v="0"/>
    <n v="33494.29"/>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99 - MULTIPROVINCIAL"/>
    <s v="(en blanco)"/>
    <n v="67599546"/>
    <n v="26437991.969999999"/>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en blanco)"/>
    <n v="2741250"/>
    <n v="1078477.82"/>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32 - SANTO DOMINGO"/>
    <s v="(en blanco)"/>
    <n v="22090278"/>
    <n v="8033302.3999999985"/>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3128967"/>
    <n v="1243939.95"/>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32 - SANTO DOMINGO"/>
    <s v="(en blanco)"/>
    <n v="525000"/>
    <n v="208824.43999999997"/>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32 - SANTO DOMINGO"/>
    <s v="(en blanco)"/>
    <n v="1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32 - SANTO DOMINGO"/>
    <s v="(en blanco)"/>
    <n v="2400000"/>
    <n v="1380330.5"/>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32 - SANTO DOMINGO"/>
    <s v="(en blanco)"/>
    <n v="6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32 - SANTO DOMINGO"/>
    <s v="(en blanco)"/>
    <n v="1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32 - SANTO DOMINGO"/>
    <s v="(en blanco)"/>
    <n v="6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425000"/>
    <n v="665920.31000000006"/>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32 - SANTO DOMINGO"/>
    <s v="(en blanco)"/>
    <n v="505793"/>
    <n v="117895.42"/>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en blanco)"/>
    <n v="1056613586"/>
    <n v="401901440.12"/>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99 - MULTIPROVINCIAL"/>
    <s v="(en blanco)"/>
    <n v="3000000"/>
    <n v="0"/>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99 - MULTIPROVINCIAL"/>
    <s v="(en blanco)"/>
    <n v="64171493"/>
    <n v="28729512.0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en blanco)"/>
    <n v="50568469"/>
    <n v="23596573.249999993"/>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99 - MULTIPROVINCIAL"/>
    <s v="(en blanco)"/>
    <n v="1316241"/>
    <n v="687422.63"/>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99 - MULTIPROVINCIAL"/>
    <s v="(en blanco)"/>
    <n v="10500000"/>
    <n v="812655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99 - MULTIPROVINCIAL"/>
    <s v="(en blanco)"/>
    <n v="21179628"/>
    <n v="3161756.71"/>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99 - MULTIPROVINCIAL"/>
    <s v="(en blanco)"/>
    <n v="33900000"/>
    <n v="28467864.0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99 - MULTIPROVINCIAL"/>
    <s v="(en blanco)"/>
    <n v="30000000"/>
    <n v="9667237.8300000001"/>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99 - MULTIPROVINCIAL"/>
    <s v="(en blanco)"/>
    <n v="2200000"/>
    <n v="5596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99 - MULTIPROVINCIAL"/>
    <s v="(en blanco)"/>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99 - MULTIPROVINCIAL"/>
    <s v="(en blanco)"/>
    <n v="62000000"/>
    <n v="4264182.67"/>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99 - MULTIPROVINCIAL"/>
    <s v="(en blanco)"/>
    <n v="35269600"/>
    <n v="1224318.44"/>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99 - MULTIPROVINCIAL"/>
    <s v="(en blanco)"/>
    <n v="1559662"/>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99 - MULTIPROVINCIAL"/>
    <s v="(en blanco)"/>
    <n v="0"/>
    <n v="573875.43000000005"/>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99 - MULTIPROVINCIAL"/>
    <s v="(en blanco)"/>
    <n v="15918588"/>
    <n v="2932579.79"/>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99 - MULTIPROVINCIAL"/>
    <s v="(en blanco)"/>
    <n v="0"/>
    <n v="2006689.87"/>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en blanco)"/>
    <n v="131953750"/>
    <n v="52306919.640000001"/>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en blanco)"/>
    <n v="28806764"/>
    <n v="16443972.92"/>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32 - SANTO DOMINGO"/>
    <s v="(en blanco)"/>
    <n v="33276009"/>
    <n v="12655189.749999998"/>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4754328"/>
    <n v="1958197.0200000005"/>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32 - SANTO DOMINGO"/>
    <s v="(en blanco)"/>
    <n v="1275000"/>
    <n v="566477.5"/>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32 - SANTO DOMINGO"/>
    <s v="(en blanco)"/>
    <n v="848000"/>
    <n v="652666.99000000011"/>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695000"/>
    <n v="818211.98"/>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440000"/>
    <n v="197746.84000000003"/>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32 - SANTO DOMINGO"/>
    <s v="(en blanco)"/>
    <n v="30000"/>
    <n v="256172.83"/>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32 - SANTO DOMINGO"/>
    <s v="(en blanco)"/>
    <n v="4350000"/>
    <n v="1309311.42"/>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32 - SANTO DOMINGO"/>
    <s v="(en blanco)"/>
    <n v="1515000"/>
    <n v="1699607.95"/>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32 - SANTO DOMINGO"/>
    <s v="(en blanco)"/>
    <n v="440000"/>
    <n v="84213.19"/>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32 - SANTO DOMINGO"/>
    <s v="(en blanco)"/>
    <n v="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32 - SANTO DOMINGO"/>
    <s v="(en blanco)"/>
    <n v="1050000"/>
    <n v="133696.99"/>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0"/>
    <n v="168054.59"/>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4660000"/>
    <n v="1938705.2400000002"/>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32 - SANTO DOMINGO"/>
    <s v="(en blanco)"/>
    <n v="1760000"/>
    <n v="1042473.65"/>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32 - SANTO DOMINGO"/>
    <s v="(en blanco)"/>
    <n v="13394866"/>
    <n v="5010105.3499999996"/>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32 - SANTO DOMINGO"/>
    <s v="(en blanco)"/>
    <n v="1900726"/>
    <n v="776065.48000000021"/>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32 - SANTO DOMINGO"/>
    <s v="(en blanco)"/>
    <n v="683200"/>
    <n v="582261.30000000005"/>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200000"/>
    <n v="206972"/>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1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32 - SANTO DOMINGO"/>
    <s v="(en blanco)"/>
    <n v="1750000"/>
    <n v="810160.07999999984"/>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32 - SANTO DOMINGO"/>
    <s v="(en blanco)"/>
    <n v="205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32 - SANTO DOMINGO"/>
    <s v="(en blanco)"/>
    <n v="70000"/>
    <n v="7068.04"/>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32 - SANTO DOMINGO"/>
    <s v="(en blanco)"/>
    <n v="41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11700"/>
    <n v="7684.16"/>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033630"/>
    <n v="739021.83"/>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32 - SANTO DOMINGO"/>
    <s v="(en blanco)"/>
    <n v="1108552"/>
    <n v="258736.41"/>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en blanco)"/>
    <n v="63157788"/>
    <n v="29605426.470000003"/>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1598932"/>
    <n v="905836.79999999993"/>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99 - MULTIPROVINCIAL"/>
    <s v="(en blanco)"/>
    <n v="1373820"/>
    <n v="354318.95999999996"/>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99 - MULTIPROVINCIAL"/>
    <s v="(en blanco)"/>
    <n v="345000"/>
    <n v="112605.12"/>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99 - MULTIPROVINCIAL"/>
    <s v="(en blanco)"/>
    <n v="5667654"/>
    <n v="886711.6"/>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625964"/>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99 - MULTIPROVINCIAL"/>
    <s v="(en blanco)"/>
    <n v="336000"/>
    <n v="256681.21000000002"/>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99 - MULTIPROVINCIAL"/>
    <s v="(en blanco)"/>
    <n v="4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99 - MULTIPROVINCIAL"/>
    <s v="(en blanco)"/>
    <n v="450000"/>
    <n v="82838"/>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99 - MULTIPROVINCIAL"/>
    <s v="(en blanco)"/>
    <n v="200000"/>
    <n v="100000.28"/>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99 - MULTIPROVINCIAL"/>
    <s v="(en blanco)"/>
    <n v="100000"/>
    <n v="51990.8"/>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99 - MULTIPROVINCIAL"/>
    <s v="(en blanco)"/>
    <n v="18224000"/>
    <n v="4474019.16"/>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99 - MULTIPROVINCIAL"/>
    <s v="(en blanco)"/>
    <n v="7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99 - MULTIPROVINCIAL"/>
    <s v="(en blanco)"/>
    <n v="0"/>
    <n v="1062"/>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5800000"/>
    <n v="2855752.5"/>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en blanco)"/>
    <n v="780000"/>
    <n v="497936.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32 - SANTO DOMINGO"/>
    <s v="(en blanco)"/>
    <n v="13197400"/>
    <n v="6070297.5999999996"/>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32 - SANTO DOMINGO"/>
    <s v="(en blanco)"/>
    <n v="1897000"/>
    <n v="897753.96"/>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32 - SANTO DOMINGO"/>
    <s v="(en blanco)"/>
    <n v="1000000"/>
    <n v="449687.97000000003"/>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32 - SANTO DOMINGO"/>
    <s v="(en blanco)"/>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32 - SANTO DOMINGO"/>
    <s v="(en blanco)"/>
    <n v="65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270000"/>
    <n v="3000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32 - SANTO DOMINGO"/>
    <s v="(en blanco)"/>
    <n v="6033"/>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32 - SANTO DOMINGO"/>
    <s v="(en blanco)"/>
    <n v="1800000"/>
    <n v="899941.8"/>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32 - SANTO DOMINGO"/>
    <s v="(en blanco)"/>
    <n v="135000"/>
    <n v="71034.2300000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32 - SANTO DOMINGO"/>
    <s v="(en blanco)"/>
    <n v="50000"/>
    <n v="304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20000"/>
    <n v="85500.02"/>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990000"/>
    <n v="1011217.94"/>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32 - SANTO DOMINGO"/>
    <s v="(en blanco)"/>
    <n v="66000"/>
    <n v="0"/>
  </r>
  <r>
    <s v="2026"/>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en blanco)"/>
    <n v="820915451"/>
    <n v="278723115.17000002"/>
  </r>
  <r>
    <s v="2026"/>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99 - MULTIPROVINCIAL"/>
    <s v="(en blanco)"/>
    <n v="60070236"/>
    <n v="24776034.190000001"/>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99 - MULTIPROVINCIAL"/>
    <s v="(en blanco)"/>
    <n v="3494000"/>
    <n v="1394288.97"/>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99 - MULTIPROVINCIAL"/>
    <s v="(en blanco)"/>
    <n v="343344"/>
    <n v="552925.18999999994"/>
  </r>
  <r>
    <s v="2026"/>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99 - MULTIPROVINCIAL"/>
    <s v="(en blanco)"/>
    <n v="0"/>
    <n v="464312.58"/>
  </r>
  <r>
    <s v="2026"/>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198240"/>
    <n v="2895177.9"/>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99 - MULTIPROVINCIAL"/>
    <s v="(en blanco)"/>
    <n v="1132800"/>
    <n v="47200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99 - MULTIPROVINCIAL"/>
    <s v="(en blanco)"/>
    <n v="1080000"/>
    <n v="299000"/>
  </r>
  <r>
    <s v="2026"/>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99 - MULTIPROVINCIAL"/>
    <s v="(en blanco)"/>
    <n v="20000000"/>
    <n v="613783.28"/>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99 - MULTIPROVINCIAL"/>
    <s v="(en blanco)"/>
    <n v="0"/>
    <n v="875353.97"/>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99 - MULTIPROVINCIAL"/>
    <s v="(en blanco)"/>
    <n v="25000000"/>
    <n v="5162777"/>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99 - MULTIPROVINCIAL"/>
    <s v="(en blanco)"/>
    <n v="0"/>
    <n v="1631736.6"/>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99 - MULTIPROVINCIAL"/>
    <s v="(en blanco)"/>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99 - MULTIPROVINCIAL"/>
    <s v="(en blanco)"/>
    <n v="0"/>
    <n v="133253.61000000002"/>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99 - MULTIPROVINCIAL"/>
    <s v="(en blanco)"/>
    <n v="45343172"/>
    <n v="23481472.640000001"/>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99 - MULTIPROVINCIAL"/>
    <s v="(en blanco)"/>
    <n v="0"/>
    <n v="1089923.78"/>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en blanco)"/>
    <n v="40052045"/>
    <n v="14206307.809999999"/>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en blanco)"/>
    <n v="166378416"/>
    <n v="7574066.8600000013"/>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99 - MULTIPROVINCIAL"/>
    <s v="(en blanco)"/>
    <n v="41762500"/>
    <n v="156900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99 - MULTIPROVINCIAL"/>
    <s v="(en blanco)"/>
    <n v="7792800"/>
    <n v="32285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99 - MULTIPROVINCIAL"/>
    <s v="(en blanco)"/>
    <n v="2737050"/>
    <n v="1113990"/>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99 - MULTIPROVINCIAL"/>
    <s v="(en blanco)"/>
    <n v="1941600"/>
    <n v="895152.85000000009"/>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99 - MULTIPROVINCIAL"/>
    <s v="(en blanco)"/>
    <n v="400015000"/>
    <n v="102290183"/>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en blanco)"/>
    <n v="11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99 - MULTIPROVINCIAL"/>
    <s v="(en blanco)"/>
    <n v="1198462"/>
    <n v="693959.41999999993"/>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99 - MULTIPROVINCIAL"/>
    <s v="(en blanco)"/>
    <n v="22000000"/>
    <n v="13424231"/>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6168400"/>
    <n v="3069359.88"/>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99 - MULTIPROVINCIAL"/>
    <s v="(en blanco)"/>
    <n v="1764554"/>
    <n v="724728.19"/>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32 - SANTO DOMINGO"/>
    <s v="(en blanco)"/>
    <n v="9645000"/>
    <n v="3997707"/>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32 - SANTO DOMINGO"/>
    <s v="(en blanco)"/>
    <n v="1253200"/>
    <n v="619244.8899999999"/>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32 - SANTO DOMINGO"/>
    <s v="(en blanco)"/>
    <n v="1810000"/>
    <n v="437361.44"/>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32 - SANTO DOMINGO"/>
    <s v="(en blanco)"/>
    <n v="504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32 - SANTO DOMINGO"/>
    <s v="(en blanco)"/>
    <n v="25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32 - SANTO DOMINGO"/>
    <s v="(en blanco)"/>
    <n v="1920000"/>
    <n v="458985.26"/>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32 - SANTO DOMINGO"/>
    <s v="(en blanco)"/>
    <n v="400000"/>
    <n v="243965"/>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32 - SANTO DOMINGO"/>
    <s v="(en blanco)"/>
    <n v="70000"/>
    <n v="3964.8"/>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32 - SANTO DOMINGO"/>
    <s v="(en blanco)"/>
    <n v="15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44358"/>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1740000"/>
    <n v="808697.5"/>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32 - SANTO DOMINGO"/>
    <s v="(en blanco)"/>
    <n v="360000"/>
    <n v="12425.4"/>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32 - SANTO DOMINGO"/>
    <s v="(en blanco)"/>
    <n v="18465338"/>
    <n v="7551283.7999999998"/>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32 - SANTO DOMINGO"/>
    <s v="(en blanco)"/>
    <n v="2553602"/>
    <n v="1030211.5999999997"/>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32 - SANTO DOMINGO"/>
    <s v="(en blanco)"/>
    <n v="1062864"/>
    <n v="263807.63"/>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32 - SANTO DOMINGO"/>
    <s v="(en blanco)"/>
    <n v="5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32 - SANTO DOMINGO"/>
    <s v="(en blanco)"/>
    <n v="167317"/>
    <n v="304139.3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en blanco)"/>
    <n v="110000"/>
    <n v="40608.120000000003"/>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32 - SANTO DOMINGO"/>
    <s v="(en blanco)"/>
    <n v="3575683"/>
    <n v="1361879.87"/>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32 - SANTO DOMINGO"/>
    <s v="(en blanco)"/>
    <n v="290000"/>
    <n v="92207.8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32 - SANTO DOMINGO"/>
    <s v="(en blanco)"/>
    <n v="110000"/>
    <n v="62933.42"/>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32 - SANTO DOMINGO"/>
    <s v="(en blanco)"/>
    <n v="400163"/>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32 - SANTO DOMINGO"/>
    <s v="(en blanco)"/>
    <n v="100000"/>
    <n v="39979.250000000007"/>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en blanco)"/>
    <n v="2120000"/>
    <n v="1012160.47"/>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32 - SANTO DOMINGO"/>
    <s v="(en blanco)"/>
    <n v="280000"/>
    <n v="166905.66"/>
  </r>
  <r>
    <s v="2026"/>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en blanco)"/>
    <n v="6368747859"/>
    <n v="2826534061.1900001"/>
  </r>
  <r>
    <s v="2026"/>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99 - MULTIPROVINCIAL"/>
    <s v="(en blanco)"/>
    <n v="96888969"/>
    <n v="47311871.049999997"/>
  </r>
  <r>
    <s v="2026"/>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99 - MULTIPROVINCIAL"/>
    <s v="(en blanco)"/>
    <n v="444417483"/>
    <n v="221495124.34999996"/>
  </r>
  <r>
    <s v="2026"/>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99 - MULTIPROVINCIAL"/>
    <s v="(en blanco)"/>
    <n v="100970547"/>
    <n v="44161688.310000002"/>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99 - MULTIPROVINCIAL"/>
    <s v="(en blanco)"/>
    <n v="0"/>
    <n v="233394.13"/>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99 - MULTIPROVINCIAL"/>
    <s v="(en blanco)"/>
    <n v="30000"/>
    <n v="0"/>
  </r>
  <r>
    <s v="2026"/>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99 - MULTIPROVINCIAL"/>
    <s v="(en blanco)"/>
    <n v="24600000"/>
    <n v="11746139.02"/>
  </r>
  <r>
    <s v="2026"/>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99 - MULTIPROVINCIAL"/>
    <s v="(en blanco)"/>
    <n v="1100000"/>
    <n v="0"/>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99 - MULTIPROVINCIAL"/>
    <s v="(en blanco)"/>
    <n v="3000000"/>
    <n v="1728842.27"/>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99 - MULTIPROVINCIAL"/>
    <s v="(en blanco)"/>
    <n v="2323026"/>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99 - MULTIPROVINCIAL"/>
    <s v="(en blanco)"/>
    <n v="1000000"/>
    <n v="259605"/>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99 - MULTIPROVINCIAL"/>
    <s v="(en blanco)"/>
    <n v="247374"/>
    <n v="0"/>
  </r>
  <r>
    <s v="2026"/>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99 - MULTIPROVINCIAL"/>
    <s v="(en blanco)"/>
    <n v="170707699"/>
    <n v="100163595.61"/>
  </r>
  <r>
    <s v="2026"/>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99 - MULTIPROVINCIAL"/>
    <s v="(en blanco)"/>
    <n v="3600"/>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199163698"/>
    <n v="42804679.670000002"/>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99 - MULTIPROVINCIAL"/>
    <s v="(en blanco)"/>
    <n v="4500200"/>
    <n v="3030693.45"/>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7566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99 - MULTIPROVINCIAL"/>
    <s v="(en blanco)"/>
    <n v="850000"/>
    <n v="51802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99 - MULTIPROVINCIAL"/>
    <s v="(en blanco)"/>
    <n v="170000"/>
    <n v="0"/>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99 - MULTIPROVINCIAL"/>
    <s v="(en blanco)"/>
    <n v="273865066"/>
    <n v="108079182.96000001"/>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99 - MULTIPROVINCIAL"/>
    <s v="(en blanco)"/>
    <n v="7633845"/>
    <n v="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99 - MULTIPROVINCIAL"/>
    <s v="(en blanco)"/>
    <n v="32902378"/>
    <n v="21285252.760000002"/>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99 - MULTIPROVINCIAL"/>
    <s v="(en blanco)"/>
    <n v="217000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99 - MULTIPROVINCIAL"/>
    <s v="(en blanco)"/>
    <n v="8999800"/>
    <n v="1461179.5499999998"/>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99 - MULTIPROVINCIAL"/>
    <s v="(en blanco)"/>
    <n v="2279212"/>
    <n v="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99 - MULTIPROVINCIAL"/>
    <s v="(en blanco)"/>
    <n v="5300000"/>
    <n v="2711945.09"/>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99 - MULTIPROVINCIAL"/>
    <s v="(en blanco)"/>
    <n v="800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en blanco)"/>
    <n v="3650000"/>
    <n v="1552278.81"/>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2575000"/>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en blanco)"/>
    <n v="360529307"/>
    <n v="97770802.690000013"/>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14635000"/>
    <n v="0"/>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en blanco)"/>
    <n v="32316270"/>
    <n v="16525087.960000001"/>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en blanco)"/>
    <n v="19445325"/>
    <n v="0"/>
  </r>
  <r>
    <s v="2026"/>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99 - MULTIPROVINCIAL"/>
    <s v="(en blanco)"/>
    <n v="334247484"/>
    <n v="162271062.66000003"/>
  </r>
  <r>
    <s v="2026"/>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99 - MULTIPROVINCIAL"/>
    <s v="(en blanco)"/>
    <n v="5022057"/>
    <n v="2321406"/>
  </r>
  <r>
    <s v="2026"/>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99 - MULTIPROVINCIAL"/>
    <s v="(en blanco)"/>
    <n v="5609200"/>
    <n v="2543000"/>
  </r>
  <r>
    <s v="2026"/>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99 - MULTIPROVINCIAL"/>
    <s v="(en blanco)"/>
    <n v="100000"/>
    <n v="0"/>
  </r>
  <r>
    <s v="2026"/>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99 - MULTIPROVINCIAL"/>
    <s v="(en blanco)"/>
    <n v="8985285"/>
    <n v="5450275.9000000004"/>
  </r>
  <r>
    <s v="2026"/>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99 - MULTIPROVINCIAL"/>
    <s v="(en blanco)"/>
    <n v="200000"/>
    <n v="0"/>
  </r>
  <r>
    <s v="2026"/>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99 - MULTIPROVINCIAL"/>
    <s v="(en blanco)"/>
    <n v="880738"/>
    <n v="852915.4"/>
  </r>
  <r>
    <s v="2026"/>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99 - MULTIPROVINCIAL"/>
    <s v="(en blanco)"/>
    <n v="6949711"/>
    <n v="3208077.4699999997"/>
  </r>
  <r>
    <s v="2026"/>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99 - MULTIPROVINCIAL"/>
    <s v="(en blanco)"/>
    <n v="271449598"/>
    <n v="172280902.66"/>
  </r>
  <r>
    <s v="2026"/>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99 - MULTIPROVINCIAL"/>
    <s v="(en blanco)"/>
    <n v="15905205"/>
    <n v="5549343.75"/>
  </r>
  <r>
    <s v="2026"/>
    <x v="0"/>
    <x v="0"/>
    <x v="0"/>
    <x v="0"/>
    <s v="2 - Poder Ejecutivo"/>
    <s v="0203 - MINISTERIO DE DEFENSA"/>
    <s v="0001 - ARMADA DE LA REPUBLICA DOMINICANA"/>
    <s v="4 - SERVICIOS SOCIALES"/>
    <s v="4.4 - Educación"/>
    <s v="4.4.08 - Enseñanza y capacitación para defensa y seguridad"/>
    <s v="2.2 - CONTRATACIÓN DE SERVICIOS"/>
    <s v="2.2.8 - OTROS SERVICIOS NO INCLUIDOS EN CONCEPTOS ANTERIORES"/>
    <s v="N"/>
    <s v="00 - N/A"/>
    <s v="10 - FONDO GENERAL"/>
    <s v="99 - MULTIPROVINCIAL"/>
    <s v="(en blanco)"/>
    <n v="4200000"/>
    <n v="266392.5"/>
  </r>
  <r>
    <s v="2026"/>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99 - MULTIPROVINCIAL"/>
    <s v="(en blanco)"/>
    <n v="10700000"/>
    <n v="35400"/>
  </r>
  <r>
    <s v="2026"/>
    <x v="0"/>
    <x v="0"/>
    <x v="0"/>
    <x v="0"/>
    <s v="2 - Poder Ejecutivo"/>
    <s v="0203 - MINISTERIO DE DEFENSA"/>
    <s v="0001 - ARMADA DE LA REPUBLICA DOMINICANA"/>
    <s v="4 - SERVICIOS SOCIALES"/>
    <s v="4.4 - Educación"/>
    <s v="4.4.08 - Enseñanza y capacitación para defensa y seguridad"/>
    <s v="2.3 - MATERIALES Y SUMINISTROS"/>
    <s v="2.3.7 - COMBUSTIBLES, LUBRICANTES, PRODUCTOS QUÍMICOS Y CONEXOS"/>
    <s v="N"/>
    <s v="00 - N/A"/>
    <s v="10 - FONDO GENERAL"/>
    <s v="99 - MULTIPROVINCIAL"/>
    <s v="(en blanco)"/>
    <n v="10500000"/>
    <n v="8000000"/>
  </r>
  <r>
    <s v="2026"/>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99 - MULTIPROVINCIAL"/>
    <s v="(en blanco)"/>
    <n v="5200000"/>
    <n v="0"/>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01 - DISTRITO NACIONAL"/>
    <s v="(en blanco)"/>
    <n v="5205558230"/>
    <n v="1992142488.73"/>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99 - MULTIPROVINCIAL"/>
    <s v="(en blanco)"/>
    <n v="10608112535"/>
    <n v="5155961778.04"/>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01 - DISTRITO NACIONAL"/>
    <s v="(en blanco)"/>
    <n v="189410056"/>
    <n v="100135635.59999998"/>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99 - MULTIPROVINCIAL"/>
    <s v="(en blanco)"/>
    <n v="628705697"/>
    <n v="319252699.98000002"/>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01 - DISTRITO NACIONAL"/>
    <s v="(en blanco)"/>
    <n v="295068709"/>
    <n v="147973901.20999998"/>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99 - MULTIPROVINCIAL"/>
    <s v="(en blanco)"/>
    <n v="733029421"/>
    <n v="368920460.22999996"/>
  </r>
  <r>
    <s v="2026"/>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01 - DISTRITO NACIONAL"/>
    <s v="(en blanco)"/>
    <n v="214429932"/>
    <n v="80468926.729999989"/>
  </r>
  <r>
    <s v="2026"/>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99 - MULTIPROVINCIAL"/>
    <s v="(en blanco)"/>
    <n v="405000"/>
    <n v="227334.08"/>
  </r>
  <r>
    <s v="2026"/>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01 - DISTRITO NACIONAL"/>
    <s v="(en blanco)"/>
    <n v="60000000"/>
    <n v="21677820"/>
  </r>
  <r>
    <s v="2026"/>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99 - MULTIPROVINCIAL"/>
    <s v="(en blanco)"/>
    <n v="2073000"/>
    <n v="2718127.2"/>
  </r>
  <r>
    <s v="2026"/>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01 - DISTRITO NACIONAL"/>
    <s v="(en blanco)"/>
    <n v="2577120"/>
    <n v="1287052.55"/>
  </r>
  <r>
    <s v="2026"/>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01 - DISTRITO NACIONAL"/>
    <s v="(en blanco)"/>
    <n v="420448916"/>
    <n v="144040310.45000002"/>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01 - DISTRITO NACIONAL"/>
    <s v="(en blanco)"/>
    <n v="7800000"/>
    <n v="3700465.35"/>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0"/>
    <n v="0"/>
  </r>
  <r>
    <s v="2026"/>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01 - DISTRITO NACIONAL"/>
    <s v="(en blanco)"/>
    <n v="54320000"/>
    <n v="158090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01 - DISTRITO NACIONAL"/>
    <s v="(en blanco)"/>
    <n v="320235960"/>
    <n v="16486665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99 - MULTIPROVINCIAL"/>
    <s v="(en blanco)"/>
    <n v="199843606"/>
    <n v="97149668"/>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99 - MULTIPROVINCIAL"/>
    <s v="(en blanco)"/>
    <n v="1500000"/>
    <n v="383626"/>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99 - MULTIPROVINCIAL"/>
    <s v="(en blanco)"/>
    <n v="42946921"/>
    <n v="86474426.399999991"/>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99 - MULTIPROVINCIAL"/>
    <s v="(en blanco)"/>
    <n v="12650000"/>
    <n v="6635670.2000000002"/>
  </r>
  <r>
    <s v="2026"/>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99 - MULTIPROVINCIAL"/>
    <s v="(en blanco)"/>
    <n v="2471056"/>
    <n v="1820716.4"/>
  </r>
  <r>
    <s v="2026"/>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99 - MULTIPROVINCIAL"/>
    <s v="(en blanco)"/>
    <n v="394000"/>
    <n v="307330"/>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99 - MULTIPROVINCIAL"/>
    <s v="(en blanco)"/>
    <n v="1694700"/>
    <n v="22633676.960000001"/>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99 - MULTIPROVINCIAL"/>
    <s v="(en blanco)"/>
    <n v="4404374"/>
    <n v="0"/>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en blanco)"/>
    <n v="4992585"/>
    <n v="2779320.76"/>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0"/>
    <n v="10454.799999999999"/>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01 - DISTRITO NACIONAL"/>
    <s v="(en blanco)"/>
    <n v="44790399"/>
    <n v="19903933.039999999"/>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en blanco)"/>
    <n v="132554029"/>
    <n v="59087398.269999988"/>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2500000"/>
    <n v="2562960"/>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en blanco)"/>
    <n v="21792454"/>
    <n v="17814398.73"/>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99 - MULTIPROVINCIAL"/>
    <s v="(en blanco)"/>
    <n v="17421762"/>
    <n v="3089666.57"/>
  </r>
  <r>
    <s v="2026"/>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en blanco)"/>
    <n v="8535068723"/>
    <n v="3837011179.2099996"/>
  </r>
  <r>
    <s v="2026"/>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99 - MULTIPROVINCIAL"/>
    <s v="(en blanco)"/>
    <n v="389580222"/>
    <n v="219684379.31"/>
  </r>
  <r>
    <s v="2026"/>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99 - MULTIPROVINCIAL"/>
    <s v="(en blanco)"/>
    <n v="556172971"/>
    <n v="270573780.10000002"/>
  </r>
  <r>
    <s v="2026"/>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99 - MULTIPROVINCIAL"/>
    <s v="(en blanco)"/>
    <n v="213015434"/>
    <n v="94788465.5"/>
  </r>
  <r>
    <s v="2026"/>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99 - MULTIPROVINCIAL"/>
    <s v="(en blanco)"/>
    <n v="500000"/>
    <n v="527859.69999999995"/>
  </r>
  <r>
    <s v="2026"/>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99 - MULTIPROVINCIAL"/>
    <s v="(en blanco)"/>
    <n v="62588907"/>
    <n v="25374557.5"/>
  </r>
  <r>
    <s v="2026"/>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99 - MULTIPROVINCIAL"/>
    <s v="(en blanco)"/>
    <n v="8000000"/>
    <n v="4573585.53"/>
  </r>
  <r>
    <s v="2026"/>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99 - MULTIPROVINCIAL"/>
    <s v="(en blanco)"/>
    <n v="1920000"/>
    <n v="3200200.9200000004"/>
  </r>
  <r>
    <s v="2026"/>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99 - MULTIPROVINCIAL"/>
    <s v="(en blanco)"/>
    <n v="0"/>
    <n v="0"/>
  </r>
  <r>
    <s v="2026"/>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99 - MULTIPROVINCIAL"/>
    <s v="(en blanco)"/>
    <n v="355299419"/>
    <n v="351778299"/>
  </r>
  <r>
    <s v="2026"/>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99 - MULTIPROVINCIAL"/>
    <s v="(en blanco)"/>
    <n v="93000000"/>
    <n v="70588230.359999999"/>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en blanco)"/>
    <n v="5000000"/>
    <n v="3859994.3"/>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400000000"/>
    <n v="6777472.6900000004"/>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99 - MULTIPROVINCIAL"/>
    <s v="(en blanco)"/>
    <n v="450000"/>
    <n v="60000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99 - MULTIPROVINCIAL"/>
    <s v="(en blanco)"/>
    <n v="95399982"/>
    <n v="171860082.69000003"/>
  </r>
  <r>
    <s v="2026"/>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99 - MULTIPROVINCIAL"/>
    <s v="(en blanco)"/>
    <n v="255600000"/>
    <n v="106879998.34999999"/>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99 - MULTIPROVINCIAL"/>
    <s v="(en blanco)"/>
    <n v="14000000"/>
    <n v="23086953.41"/>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99 - MULTIPROVINCIAL"/>
    <s v="(en blanco)"/>
    <n v="0"/>
    <n v="2006000"/>
  </r>
  <r>
    <s v="2026"/>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99 - MULTIPROVINCIAL"/>
    <s v="(en blanco)"/>
    <n v="9000000"/>
    <n v="71213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99 - MULTIPROVINCIAL"/>
    <s v="(en blanco)"/>
    <n v="6291460"/>
    <n v="63956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99 - MULTIPROVINCIAL"/>
    <s v="(en blanco)"/>
    <n v="35000000"/>
    <n v="0"/>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en blanco)"/>
    <n v="4000000"/>
    <n v="122625.59999999999"/>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en blanco)"/>
    <n v="6499997"/>
    <n v="0"/>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en blanco)"/>
    <n v="244150569"/>
    <n v="92432630.329999998"/>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en blanco)"/>
    <n v="62200000"/>
    <n v="0"/>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en blanco)"/>
    <n v="17500000"/>
    <n v="13016172.549999999"/>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en blanco)"/>
    <n v="599860589"/>
    <n v="202799624.37"/>
  </r>
  <r>
    <s v="2026"/>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en blanco)"/>
    <n v="1398032498"/>
    <n v="580542775.28999996"/>
  </r>
  <r>
    <s v="2026"/>
    <x v="0"/>
    <x v="0"/>
    <x v="0"/>
    <x v="0"/>
    <s v="2 - Poder Ejecutivo"/>
    <s v="0203 - MINISTERIO DE DEFENSA"/>
    <s v="0001 - MINISTERIO DE DEFENSA"/>
    <s v="1 - SERVICIOS  GENERALES"/>
    <s v="1.3 - Defensa nacional"/>
    <s v="1.3.01 - Defensa militar"/>
    <s v="2.1 - REMUNERACIONES Y CONTRIBUCIONES"/>
    <s v="2.1.2 - SOBRESUELDOS"/>
    <s v="N"/>
    <s v="00 - N/A"/>
    <s v="10 - FONDO GENERAL"/>
    <s v="99 - MULTIPROVINCIAL"/>
    <s v="(en blanco)"/>
    <n v="178015695"/>
    <n v="154555769"/>
  </r>
  <r>
    <s v="2026"/>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99 - MULTIPROVINCIAL"/>
    <s v="(en blanco)"/>
    <n v="19575866"/>
    <n v="7425895.7500000019"/>
  </r>
  <r>
    <s v="2026"/>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99 - MULTIPROVINCIAL"/>
    <s v="(en blanco)"/>
    <n v="170400780"/>
    <n v="73215071.320000008"/>
  </r>
  <r>
    <s v="2026"/>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99 - MULTIPROVINCIAL"/>
    <s v="(en blanco)"/>
    <n v="5050000"/>
    <n v="2083077.7999999998"/>
  </r>
  <r>
    <s v="2026"/>
    <x v="0"/>
    <x v="0"/>
    <x v="0"/>
    <x v="0"/>
    <s v="2 - Poder Ejecutivo"/>
    <s v="0203 - MINISTERIO DE DEFENSA"/>
    <s v="0001 - MINISTERIO DE DEFENSA"/>
    <s v="1 - SERVICIOS  GENERALES"/>
    <s v="1.3 - Defensa nacional"/>
    <s v="1.3.01 - Defensa militar"/>
    <s v="2.2 - CONTRATACIÓN DE SERVICIOS"/>
    <s v="2.2.3 - VIÁTICOS"/>
    <s v="N"/>
    <s v="00 - N/A"/>
    <s v="10 - FONDO GENERAL"/>
    <s v="99 - MULTIPROVINCIAL"/>
    <s v="(en blanco)"/>
    <n v="220470800"/>
    <n v="64101139.43999999"/>
  </r>
  <r>
    <s v="2026"/>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99 - MULTIPROVINCIAL"/>
    <s v="(en blanco)"/>
    <n v="7609220"/>
    <n v="2931808.05"/>
  </r>
  <r>
    <s v="2026"/>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en blanco)"/>
    <n v="108001743"/>
    <n v="29502436.439999998"/>
  </r>
  <r>
    <s v="2026"/>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99 - MULTIPROVINCIAL"/>
    <s v="(en blanco)"/>
    <n v="500000"/>
    <n v="0"/>
  </r>
  <r>
    <s v="2026"/>
    <x v="0"/>
    <x v="0"/>
    <x v="0"/>
    <x v="0"/>
    <s v="2 - Poder Ejecutivo"/>
    <s v="0203 - MINISTERIO DE DEFENSA"/>
    <s v="0001 - MINISTERIO DE DEFENSA"/>
    <s v="1 - SERVICIOS  GENERALES"/>
    <s v="1.3 - Defensa nacional"/>
    <s v="1.3.01 - Defensa militar"/>
    <s v="2.2 - CONTRATACIÓN DE SERVICIOS"/>
    <s v="2.2.6 - SEGUROS"/>
    <s v="N"/>
    <s v="00 - N/A"/>
    <s v="10 - FONDO GENERAL"/>
    <s v="99 - MULTIPROVINCIAL"/>
    <s v="(en blanco)"/>
    <n v="314580000"/>
    <n v="121046766.50000001"/>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en blanco)"/>
    <n v="125070306"/>
    <n v="23384302.690000001"/>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0"/>
    <n v="0"/>
  </r>
  <r>
    <s v="2026"/>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en blanco)"/>
    <n v="20402442"/>
    <n v="27770368.82"/>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99 - MULTIPROVINCIAL"/>
    <s v="(en blanco)"/>
    <n v="10000000"/>
    <n v="8084135.75"/>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99 - MULTIPROVINCIAL"/>
    <s v="(en blanco)"/>
    <n v="500000"/>
    <n v="428198.40000000002"/>
  </r>
  <r>
    <s v="2026"/>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99 - MULTIPROVINCIAL"/>
    <s v="(en blanco)"/>
    <n v="221677446"/>
    <n v="85906242.040000021"/>
  </r>
  <r>
    <s v="2026"/>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99 - MULTIPROVINCIAL"/>
    <s v="(en blanco)"/>
    <n v="29920958"/>
    <n v="18051107.439999998"/>
  </r>
  <r>
    <s v="2026"/>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99 - MULTIPROVINCIAL"/>
    <s v="(en blanco)"/>
    <n v="1400000"/>
    <n v="0"/>
  </r>
  <r>
    <s v="2026"/>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99 - MULTIPROVINCIAL"/>
    <s v="(en blanco)"/>
    <n v="23928876"/>
    <n v="6026713.1200000001"/>
  </r>
  <r>
    <s v="2026"/>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99 - MULTIPROVINCIAL"/>
    <s v="(en blanco)"/>
    <n v="0"/>
    <n v="1652"/>
  </r>
  <r>
    <s v="2026"/>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99 - MULTIPROVINCIAL"/>
    <s v="(en blanco)"/>
    <n v="5500000"/>
    <n v="5637652.3700000001"/>
  </r>
  <r>
    <s v="2026"/>
    <x v="0"/>
    <x v="0"/>
    <x v="0"/>
    <x v="0"/>
    <s v="2 - Poder Ejecutivo"/>
    <s v="0203 - MINISTERIO DE DEFENSA"/>
    <s v="0001 - MINISTERIO DE DEFENSA"/>
    <s v="1 - SERVICIOS  GENERALES"/>
    <s v="1.3 - Defensa nacional"/>
    <s v="1.3.01 - Defensa militar"/>
    <s v="2.3 - MATERIALES Y SUMINISTROS"/>
    <s v="2.3.4 - PRODUCTOS FARMACÉUTICOS"/>
    <s v="N"/>
    <s v="00 - N/A"/>
    <s v="20 - FONDOS CON DESTINO ESPECÍFICO"/>
    <s v="99 - MULTIPROVINCIAL"/>
    <s v="(en blanco)"/>
    <n v="0"/>
    <n v="0"/>
  </r>
  <r>
    <s v="2026"/>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99 - MULTIPROVINCIAL"/>
    <s v="(en blanco)"/>
    <n v="6200000"/>
    <n v="4132094.8300000005"/>
  </r>
  <r>
    <s v="2026"/>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99 - MULTIPROVINCIAL"/>
    <s v="(en blanco)"/>
    <n v="300000"/>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en blanco)"/>
    <n v="20502652"/>
    <n v="4815933.8500000006"/>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99 - MULTIPROVINCIAL"/>
    <s v="(en blanco)"/>
    <n v="1000000"/>
    <n v="5687.6"/>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en blanco)"/>
    <n v="260312803"/>
    <n v="126648252.08"/>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99 - MULTIPROVINCIAL"/>
    <s v="(en blanco)"/>
    <n v="2000000"/>
    <n v="168521.7"/>
  </r>
  <r>
    <s v="2026"/>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en blanco)"/>
    <n v="68991897"/>
    <n v="70975306.779999986"/>
  </r>
  <r>
    <s v="2026"/>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99 - MULTIPROVINCIAL"/>
    <s v="(en blanco)"/>
    <n v="6198600"/>
    <n v="1015477.32"/>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32 - SANTO DOMINGO"/>
    <s v="(en blanco)"/>
    <n v="37782318"/>
    <n v="17436930.059999999"/>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32 - SANTO DOMINGO"/>
    <s v="(en blanco)"/>
    <n v="1093297"/>
    <n v="546519.42000000004"/>
  </r>
  <r>
    <s v="2026"/>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32 - SANTO DOMINGO"/>
    <s v="(en blanco)"/>
    <n v="1320000"/>
    <n v="743982.16"/>
  </r>
  <r>
    <s v="2026"/>
    <x v="0"/>
    <x v="0"/>
    <x v="0"/>
    <x v="0"/>
    <s v="2 - Poder Ejecutivo"/>
    <s v="0203 - MINISTERIO DE DEFENSA"/>
    <s v="0002 - ACADEMIA MILITAR BATALLA DE LA CARRERA"/>
    <s v="4 - SERVICIOS SOCIALES"/>
    <s v="4.4 - Educación"/>
    <s v="4.4.08 - Enseñanza y capacitación para defensa y seguridad"/>
    <s v="2.2 - CONTRATACIÓN DE SERVICIOS"/>
    <s v="2.2.2 - PUBLICIDAD, IMPRESIÓN Y ENCUADERNACIÓN"/>
    <s v="N"/>
    <s v="00 - N/A"/>
    <s v="10 - FONDO GENERAL"/>
    <s v="32 - SANTO DOMINGO"/>
    <s v="(en blanco)"/>
    <n v="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32 - SANTO DOMINGO"/>
    <s v="(en blanco)"/>
    <n v="420000"/>
    <n v="164875.03"/>
  </r>
  <r>
    <s v="2026"/>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32 - SANTO DOMINGO"/>
    <s v="(en blanco)"/>
    <n v="1343940"/>
    <n v="440190"/>
  </r>
  <r>
    <s v="2026"/>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32 - SANTO DOMINGO"/>
    <s v="(en blanco)"/>
    <n v="30000"/>
    <n v="2034525.9300000002"/>
  </r>
  <r>
    <s v="2026"/>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32 - SANTO DOMINGO"/>
    <s v="(en blanco)"/>
    <n v="17018335"/>
    <n v="488108.98"/>
  </r>
  <r>
    <s v="2026"/>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32 - SANTO DOMINGO"/>
    <s v="(en blanco)"/>
    <n v="4741200"/>
    <n v="3823365.84"/>
  </r>
  <r>
    <s v="2026"/>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32 - SANTO DOMINGO"/>
    <s v="(en blanco)"/>
    <n v="42000"/>
    <n v="765622.94"/>
  </r>
  <r>
    <s v="2026"/>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32 - SANTO DOMINGO"/>
    <s v="(en blanco)"/>
    <n v="800000"/>
    <n v="240436.8"/>
  </r>
  <r>
    <s v="2026"/>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32 - SANTO DOMINGO"/>
    <s v="(en blanco)"/>
    <n v="1200000"/>
    <n v="599997.96000000008"/>
  </r>
  <r>
    <s v="2026"/>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32 - SANTO DOMINGO"/>
    <s v="(en blanco)"/>
    <n v="502000"/>
    <n v="377229.72"/>
  </r>
  <r>
    <s v="2026"/>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32 - SANTO DOMINGO"/>
    <s v="(en blanco)"/>
    <n v="186716"/>
    <n v="1413916.7000000002"/>
  </r>
  <r>
    <s v="2026"/>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32 - SANTO DOMINGO"/>
    <s v="(en blanco)"/>
    <n v="6300000"/>
    <n v="3451267.21"/>
  </r>
  <r>
    <s v="2026"/>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en blanco)"/>
    <n v="950000"/>
    <n v="1437438.6799999997"/>
  </r>
  <r>
    <s v="2026"/>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99 - MULTIPROVINCIAL"/>
    <s v="(en blanco)"/>
    <n v="33987897"/>
    <n v="15601235.5"/>
  </r>
  <r>
    <s v="2026"/>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99 - MULTIPROVINCIAL"/>
    <s v="(en blanco)"/>
    <n v="373600"/>
    <n v="186799.98000000004"/>
  </r>
  <r>
    <s v="2026"/>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99 - MULTIPROVINCIAL"/>
    <s v="(en blanco)"/>
    <n v="1170095"/>
    <n v="575693.68000000005"/>
  </r>
  <r>
    <s v="2026"/>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99 - MULTIPROVINCIAL"/>
    <s v="(en blanco)"/>
    <n v="2324499"/>
    <n v="671877.22"/>
  </r>
  <r>
    <s v="2026"/>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99 - MULTIPROVINCIAL"/>
    <s v="(en blanco)"/>
    <n v="179000"/>
    <n v="58779.06"/>
  </r>
  <r>
    <s v="2026"/>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99 - MULTIPROVINCIAL"/>
    <s v="(en blanco)"/>
    <n v="500000"/>
    <n v="0"/>
  </r>
  <r>
    <s v="2026"/>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99 - MULTIPROVINCIAL"/>
    <s v="(en blanco)"/>
    <n v="10000"/>
    <n v="0"/>
  </r>
  <r>
    <s v="2026"/>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99 - MULTIPROVINCIAL"/>
    <s v="(en blanco)"/>
    <n v="80000"/>
    <n v="0"/>
  </r>
  <r>
    <s v="2026"/>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99 - MULTIPROVINCIAL"/>
    <s v="(en blanco)"/>
    <n v="180000"/>
    <n v="169584.32"/>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99 - MULTIPROVINCIAL"/>
    <s v="(en blanco)"/>
    <n v="700000"/>
    <n v="660083.73"/>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00000"/>
    <n v="599805.81999999995"/>
  </r>
  <r>
    <s v="2026"/>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99 - MULTIPROVINCIAL"/>
    <s v="(en blanco)"/>
    <n v="100000"/>
    <n v="0"/>
  </r>
  <r>
    <s v="2026"/>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99 - MULTIPROVINCIAL"/>
    <s v="(en blanco)"/>
    <n v="250000"/>
    <n v="0"/>
  </r>
  <r>
    <s v="2026"/>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99 - MULTIPROVINCIAL"/>
    <s v="(en blanco)"/>
    <n v="4106000"/>
    <n v="1980177.65"/>
  </r>
  <r>
    <s v="2026"/>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99 - MULTIPROVINCIAL"/>
    <s v="(en blanco)"/>
    <n v="1500000"/>
    <n v="12408.88"/>
  </r>
  <r>
    <s v="2026"/>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99 - MULTIPROVINCIAL"/>
    <s v="(en blanco)"/>
    <n v="450000"/>
    <n v="79886"/>
  </r>
  <r>
    <s v="2026"/>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99 - MULTIPROVINCIAL"/>
    <s v="(en blanco)"/>
    <n v="2381400"/>
    <n v="1302632.1400000001"/>
  </r>
  <r>
    <s v="2026"/>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99 - MULTIPROVINCIAL"/>
    <s v="(en blanco)"/>
    <n v="730000"/>
    <n v="135.69999999999999"/>
  </r>
  <r>
    <s v="2026"/>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en blanco)"/>
    <n v="1711574"/>
    <n v="528186.76"/>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en blanco)"/>
    <n v="23797797"/>
    <n v="11286354.130000001"/>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99 - MULTIPROVINCIAL"/>
    <s v="(en blanco)"/>
    <n v="550000"/>
    <n v="212167.54"/>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en blanco)"/>
    <n v="3349091"/>
    <n v="1622419.87"/>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99 - MULTIPROVINCIAL"/>
    <s v="(en blanco)"/>
    <n v="860000"/>
    <n v="361976.8"/>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70 - DONACION EXTERNA"/>
    <s v="99 - MULTIPROVINCIAL"/>
    <s v="(en blanco)"/>
    <n v="0"/>
    <n v="0"/>
  </r>
  <r>
    <s v="2026"/>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99 - MULTIPROVINCIAL"/>
    <s v="(en blanco)"/>
    <n v="381990935"/>
    <n v="178001651.51999995"/>
  </r>
  <r>
    <s v="2026"/>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99 - MULTIPROVINCIAL"/>
    <s v="(en blanco)"/>
    <n v="7015200"/>
    <n v="3766600"/>
  </r>
  <r>
    <s v="2026"/>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99 - MULTIPROVINCIAL"/>
    <s v="(en blanco)"/>
    <n v="17303900"/>
    <n v="9070364.4000000004"/>
  </r>
  <r>
    <s v="2026"/>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99 - MULTIPROVINCIAL"/>
    <s v="(en blanco)"/>
    <n v="32901040"/>
    <n v="12880014.869999997"/>
  </r>
  <r>
    <s v="2026"/>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99 - MULTIPROVINCIAL"/>
    <s v="(en blanco)"/>
    <n v="694347"/>
    <n v="162199.97"/>
  </r>
  <r>
    <s v="2026"/>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99 - MULTIPROVINCIAL"/>
    <s v="(en blanco)"/>
    <n v="3783600"/>
    <n v="1545200"/>
  </r>
  <r>
    <s v="2026"/>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99 - MULTIPROVINCIAL"/>
    <s v="(en blanco)"/>
    <n v="3246000"/>
    <n v="417245"/>
  </r>
  <r>
    <s v="2026"/>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99 - MULTIPROVINCIAL"/>
    <s v="(en blanco)"/>
    <n v="12500000"/>
    <n v="6576791.75"/>
  </r>
  <r>
    <s v="2026"/>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99 - MULTIPROVINCIAL"/>
    <s v="(en blanco)"/>
    <n v="3361521"/>
    <n v="6248663.96"/>
  </r>
  <r>
    <s v="2026"/>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99 - MULTIPROVINCIAL"/>
    <s v="(en blanco)"/>
    <n v="12418933"/>
    <n v="1653633.76"/>
  </r>
  <r>
    <s v="2026"/>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99 - MULTIPROVINCIAL"/>
    <s v="(en blanco)"/>
    <n v="436217"/>
    <n v="389459"/>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99 - MULTIPROVINCIAL"/>
    <s v="(en blanco)"/>
    <n v="104682601"/>
    <n v="51526163.840000004"/>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99 - MULTIPROVINCIAL"/>
    <s v="(en blanco)"/>
    <n v="1389015"/>
    <n v="16461"/>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99 - MULTIPROVINCIAL"/>
    <s v="(en blanco)"/>
    <n v="8178000"/>
    <n v="3004642.27"/>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99 - MULTIPROVINCIAL"/>
    <s v="(en blanco)"/>
    <n v="106125"/>
    <n v="62835"/>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99 - MULTIPROVINCIAL"/>
    <s v="(en blanco)"/>
    <n v="1780270"/>
    <n v="635691.96"/>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99 - MULTIPROVINCIAL"/>
    <s v="(en blanco)"/>
    <n v="31270"/>
    <n v="15281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99 - MULTIPROVINCIAL"/>
    <s v="(en blanco)"/>
    <n v="7080044"/>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99 - MULTIPROVINCIAL"/>
    <s v="(en blanco)"/>
    <n v="0"/>
    <n v="3540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99 - MULTIPROVINCIAL"/>
    <s v="(en blanco)"/>
    <n v="1734000"/>
    <n v="30727.200000000001"/>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99 - MULTIPROVINCIAL"/>
    <s v="(en blanco)"/>
    <n v="110000"/>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en blanco)"/>
    <n v="7500333"/>
    <n v="307415.2"/>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99 - MULTIPROVINCIAL"/>
    <s v="(en blanco)"/>
    <n v="152163"/>
    <n v="11977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en blanco)"/>
    <n v="37670136"/>
    <n v="15261591.640000001"/>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99 - MULTIPROVINCIAL"/>
    <s v="(en blanco)"/>
    <n v="809374"/>
    <n v="1412814"/>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en blanco)"/>
    <n v="23804911"/>
    <n v="3066408.1199999996"/>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en blanco)"/>
    <n v="2124305"/>
    <n v="387187.5"/>
  </r>
  <r>
    <s v="2026"/>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99 - MULTIPROVINCIAL"/>
    <s v="(en blanco)"/>
    <n v="24016000"/>
    <n v="10952000"/>
  </r>
  <r>
    <s v="2026"/>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99 - MULTIPROVINCIAL"/>
    <s v="(en blanco)"/>
    <n v="23742000"/>
    <n v="12273000"/>
  </r>
  <r>
    <s v="2026"/>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99 - MULTIPROVINCIAL"/>
    <s v="(en blanco)"/>
    <n v="1961780"/>
    <n v="902444.79999999993"/>
  </r>
  <r>
    <s v="2026"/>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99 - MULTIPROVINCIAL"/>
    <s v="(en blanco)"/>
    <n v="1020000"/>
    <n v="421550"/>
  </r>
  <r>
    <s v="2026"/>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99 - MULTIPROVINCIAL"/>
    <s v="(en blanco)"/>
    <n v="12822895"/>
    <n v="5997850"/>
  </r>
  <r>
    <s v="2026"/>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99 - MULTIPROVINCIAL"/>
    <s v="(en blanco)"/>
    <n v="1471344"/>
    <n v="22505"/>
  </r>
  <r>
    <s v="2026"/>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99 - MULTIPROVINCIAL"/>
    <s v="(en blanco)"/>
    <n v="320000"/>
    <n v="21830"/>
  </r>
  <r>
    <s v="2026"/>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99 - MULTIPROVINCIAL"/>
    <s v="(en blanco)"/>
    <n v="0"/>
    <n v="0"/>
  </r>
  <r>
    <s v="2026"/>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99 - MULTIPROVINCIAL"/>
    <s v="(en blanco)"/>
    <n v="204944"/>
    <n v="0"/>
  </r>
  <r>
    <s v="2026"/>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99 - MULTIPROVINCIAL"/>
    <s v="(en blanco)"/>
    <n v="530540"/>
    <n v="48015"/>
  </r>
  <r>
    <s v="2026"/>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99 - MULTIPROVINCIAL"/>
    <s v="(en blanco)"/>
    <n v="9724065"/>
    <n v="5345152.49"/>
  </r>
  <r>
    <s v="2026"/>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en blanco)"/>
    <n v="3278799"/>
    <n v="350006.5"/>
  </r>
  <r>
    <s v="2026"/>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99 - MULTIPROVINCIAL"/>
    <s v="(en blanco)"/>
    <n v="882884116"/>
    <n v="406230232.43999994"/>
  </r>
  <r>
    <s v="2026"/>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99 - MULTIPROVINCIAL"/>
    <s v="(en blanco)"/>
    <n v="462240"/>
    <n v="541935"/>
  </r>
  <r>
    <s v="2026"/>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99 - MULTIPROVINCIAL"/>
    <s v="(en blanco)"/>
    <n v="29778403"/>
    <n v="14620000.949999997"/>
  </r>
  <r>
    <s v="2026"/>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99 - MULTIPROVINCIAL"/>
    <s v="(en blanco)"/>
    <n v="864000"/>
    <n v="220925.85"/>
  </r>
  <r>
    <s v="2026"/>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99 - MULTIPROVINCIAL"/>
    <s v="(en blanco)"/>
    <n v="0"/>
    <n v="473108.56"/>
  </r>
  <r>
    <s v="2026"/>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99 - MULTIPROVINCIAL"/>
    <s v="(en blanco)"/>
    <n v="0"/>
    <n v="875464"/>
  </r>
  <r>
    <s v="2026"/>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0"/>
    <n v="1769238.02"/>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99 - MULTIPROVINCIAL"/>
    <s v="(en blanco)"/>
    <n v="10800000"/>
    <n v="5397570"/>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99 - MULTIPROVINCIAL"/>
    <s v="(en blanco)"/>
    <n v="0"/>
    <n v="320031.01"/>
  </r>
  <r>
    <s v="2026"/>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99 - MULTIPROVINCIAL"/>
    <s v="(en blanco)"/>
    <n v="0"/>
    <n v="461740.77999999997"/>
  </r>
  <r>
    <s v="2026"/>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99 - MULTIPROVINCIAL"/>
    <s v="(en blanco)"/>
    <n v="0"/>
    <n v="2822016.67"/>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99 - MULTIPROVINCIAL"/>
    <s v="(en blanco)"/>
    <n v="79129964"/>
    <n v="34942769.529999994"/>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99 - MULTIPROVINCIAL"/>
    <s v="(en blanco)"/>
    <n v="0"/>
    <n v="2859581.92"/>
  </r>
  <r>
    <s v="2026"/>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99 - MULTIPROVINCIAL"/>
    <s v="(en blanco)"/>
    <n v="0"/>
    <n v="242278.1"/>
  </r>
  <r>
    <s v="2026"/>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99 - MULTIPROVINCIAL"/>
    <s v="(en blanco)"/>
    <n v="0"/>
    <n v="886345.45"/>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99 - MULTIPROVINCIAL"/>
    <s v="(en blanco)"/>
    <n v="44668738"/>
    <n v="21478714.200000003"/>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99 - MULTIPROVINCIAL"/>
    <s v="(en blanco)"/>
    <n v="0"/>
    <n v="4641264.9999999991"/>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en blanco)"/>
    <n v="117238453"/>
    <n v="32323024.049999997"/>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en blanco)"/>
    <n v="60000000"/>
    <n v="4966876.7100000009"/>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99 - MULTIPROVINCIAL"/>
    <s v="(en blanco)"/>
    <n v="16027200"/>
    <n v="7397168.8800000008"/>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99 - MULTIPROVINCIAL"/>
    <s v="(en blanco)"/>
    <n v="240669"/>
    <n v="120334.14"/>
  </r>
  <r>
    <s v="2026"/>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99 - MULTIPROVINCIAL"/>
    <s v="(en blanco)"/>
    <n v="120000"/>
    <n v="49556.520000000004"/>
  </r>
  <r>
    <s v="2026"/>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99 - MULTIPROVINCIAL"/>
    <s v="(en blanco)"/>
    <n v="888000"/>
    <n v="439560"/>
  </r>
  <r>
    <s v="2026"/>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99 - MULTIPROVINCIAL"/>
    <s v="(en blanco)"/>
    <n v="228540"/>
    <n v="45225"/>
  </r>
  <r>
    <s v="2026"/>
    <x v="0"/>
    <x v="0"/>
    <x v="0"/>
    <x v="0"/>
    <s v="2 - Poder Ejecutivo"/>
    <s v="0203 - MINISTERIO DE DEFENSA"/>
    <s v="0003 - DIRECCIÓN GENERAL DE COMUNIDADES FRONTERIZAS"/>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50000"/>
    <n v="49914"/>
  </r>
  <r>
    <s v="2026"/>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99 - MULTIPROVINCIAL"/>
    <s v="(en blanco)"/>
    <n v="7870026"/>
    <n v="3936292.09"/>
  </r>
  <r>
    <s v="2026"/>
    <x v="0"/>
    <x v="0"/>
    <x v="0"/>
    <x v="0"/>
    <s v="2 - Poder Ejecutivo"/>
    <s v="0203 - MINISTERIO DE DEFENSA"/>
    <s v="0003 - DIRECCIÓN GENERAL DE COMUNIDADES FRONTERIZAS"/>
    <s v="2 - SERVICIOS ECONÓMICOS"/>
    <s v="2.2 - Agropecuaria, caza, pesca y silvicultura"/>
    <s v="2.2.01 - Agropecuaria"/>
    <s v="2.3 - MATERIALES Y SUMINISTROS"/>
    <s v="2.3.2 - TEXTILES Y VESTUARIOS"/>
    <s v="N"/>
    <s v="00 - N/A"/>
    <s v="10 - FONDO GENERAL"/>
    <s v="99 - MULTIPROVINCIAL"/>
    <s v="(en blanco)"/>
    <n v="0"/>
    <n v="192976.02"/>
  </r>
  <r>
    <s v="2026"/>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99 - MULTIPROVINCIAL"/>
    <s v="(en blanco)"/>
    <n v="200000"/>
    <n v="149801"/>
  </r>
  <r>
    <s v="2026"/>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99 - MULTIPROVINCIAL"/>
    <s v="(en blanco)"/>
    <n v="1750000"/>
    <n v="821434"/>
  </r>
  <r>
    <s v="2026"/>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99 - MULTIPROVINCIAL"/>
    <s v="(en blanco)"/>
    <n v="200000"/>
    <n v="174721.94"/>
  </r>
  <r>
    <s v="2026"/>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99 - MULTIPROVINCIAL"/>
    <s v="(en blanco)"/>
    <n v="1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99 - MULTIPROVINCIAL"/>
    <s v="(en blanco)"/>
    <n v="5050000"/>
    <n v="2138894.9"/>
  </r>
  <r>
    <s v="2026"/>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99 - MULTIPROVINCIAL"/>
    <s v="(en blanco)"/>
    <n v="3799111"/>
    <n v="669112.02"/>
  </r>
  <r>
    <s v="2026"/>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32 - SANTO DOMINGO"/>
    <s v="(en blanco)"/>
    <n v="28781901"/>
    <n v="13241700"/>
  </r>
  <r>
    <s v="2026"/>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32 - SANTO DOMINGO"/>
    <s v="(en blanco)"/>
    <n v="495604"/>
    <n v="234840"/>
  </r>
  <r>
    <s v="2026"/>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32 - SANTO DOMINGO"/>
    <s v="(en blanco)"/>
    <n v="300000"/>
    <n v="124997.4"/>
  </r>
  <r>
    <s v="2026"/>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32 - SANTO DOMINGO"/>
    <s v="(en blanco)"/>
    <n v="350000"/>
    <n v="347750"/>
  </r>
  <r>
    <s v="2026"/>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32 - SANTO DOMINGO"/>
    <s v="(en blanco)"/>
    <n v="35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32 - SANTO DOMINGO"/>
    <s v="(en blanco)"/>
    <n v="460000"/>
    <n v="127440"/>
  </r>
  <r>
    <s v="2026"/>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en blanco)"/>
    <n v="2063865"/>
    <n v="2659362.4600000004"/>
  </r>
  <r>
    <s v="2026"/>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32 - SANTO DOMINGO"/>
    <s v="(en blanco)"/>
    <n v="2400000"/>
    <n v="436041.5"/>
  </r>
  <r>
    <s v="2026"/>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32 - SANTO DOMINGO"/>
    <s v="(en blanco)"/>
    <n v="900000"/>
    <n v="699044.98"/>
  </r>
  <r>
    <s v="2026"/>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32 - SANTO DOMINGO"/>
    <s v="(en blanco)"/>
    <n v="5290000"/>
    <n v="2517556"/>
  </r>
  <r>
    <s v="2026"/>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32 - SANTO DOMINGO"/>
    <s v="(en blanco)"/>
    <n v="1250328"/>
    <n v="267978"/>
  </r>
  <r>
    <s v="2026"/>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32 - SANTO DOMINGO"/>
    <s v="(en blanco)"/>
    <n v="500000"/>
    <n v="51094"/>
  </r>
  <r>
    <s v="2026"/>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32 - SANTO DOMINGO"/>
    <s v="(en blanco)"/>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en blanco)"/>
    <n v="37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en blanco)"/>
    <n v="2320000"/>
    <n v="913794.2"/>
  </r>
  <r>
    <s v="2026"/>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en blanco)"/>
    <n v="1370000"/>
    <n v="445323.03"/>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99 - MULTIPROVINCIAL"/>
    <s v="(en blanco)"/>
    <n v="112927514"/>
    <n v="47571724.130000003"/>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99 - MULTIPROVINCIAL"/>
    <s v="(en blanco)"/>
    <n v="987630"/>
    <n v="1037925"/>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99 - MULTIPROVINCIAL"/>
    <s v="(en blanco)"/>
    <n v="7362841"/>
    <n v="3084172.3200000008"/>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2 - PUBLICIDAD, IMPRESIÓN Y ENCUADERNACIÓN"/>
    <s v="N"/>
    <s v="00 - N/A"/>
    <s v="10 - FONDO GENERAL"/>
    <s v="99 - MULTIPROVINCIAL"/>
    <s v="(en blanco)"/>
    <n v="0"/>
    <n v="11800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99 - MULTIPROVINCIAL"/>
    <s v="(en blanco)"/>
    <n v="844800"/>
    <n v="42195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99 - MULTIPROVINCIAL"/>
    <s v="(en blanco)"/>
    <n v="326657"/>
    <n v="168716.4"/>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en blanco)"/>
    <n v="0"/>
    <n v="15930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9 - OTRAS CONTRATACIONES DE SERVICIOS"/>
    <s v="N"/>
    <s v="00 - N/A"/>
    <s v="10 - FONDO GENERAL"/>
    <s v="99 - MULTIPROVINCIAL"/>
    <s v="(en blanco)"/>
    <n v="0"/>
    <n v="95249.600000000006"/>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99 - MULTIPROVINCIAL"/>
    <s v="(en blanco)"/>
    <n v="8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99 - MULTIPROVINCIAL"/>
    <s v="(en blanco)"/>
    <n v="4130000"/>
    <n v="1518542"/>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99 - MULTIPROVINCIAL"/>
    <s v="(en blanco)"/>
    <n v="1854003"/>
    <n v="369746.94"/>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99 - MULTIPROVINCIAL"/>
    <s v="(en blanco)"/>
    <n v="65000"/>
    <n v="1681.5"/>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en blanco)"/>
    <n v="1595848"/>
    <n v="140624.03999999998"/>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99 - MULTIPROVINCIAL"/>
    <s v="(en blanco)"/>
    <n v="5737074"/>
    <n v="2935873.9200000004"/>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en blanco)"/>
    <n v="16218000"/>
    <n v="1964070.56"/>
  </r>
  <r>
    <s v="2026"/>
    <x v="0"/>
    <x v="0"/>
    <x v="0"/>
    <x v="0"/>
    <s v="2 - Poder Ejecutivo"/>
    <s v="0203 - MINISTERIO DE DEFENSA"/>
    <s v="0003 - SERVICIOS DE PESCA"/>
    <s v="1 - SERVICIOS  GENERALES"/>
    <s v="1.3 - Defensa nacional"/>
    <s v="1.3.01 - Defensa militar"/>
    <s v="2.1 - REMUNERACIONES Y CONTRIBUCIONES"/>
    <s v="2.1.1 - REMUNERACIONES"/>
    <s v="N"/>
    <s v="00 - N/A"/>
    <s v="10 - FONDO GENERAL"/>
    <s v="99 - MULTIPROVINCIAL"/>
    <s v="(en blanco)"/>
    <n v="20882583"/>
    <n v="9630000"/>
  </r>
  <r>
    <s v="2026"/>
    <x v="0"/>
    <x v="0"/>
    <x v="0"/>
    <x v="0"/>
    <s v="2 - Poder Ejecutivo"/>
    <s v="0203 - MINISTERIO DE DEFENSA"/>
    <s v="0003 - SERVICIOS DE PESCA"/>
    <s v="1 - SERVICIOS  GENERALES"/>
    <s v="1.3 - Defensa nacional"/>
    <s v="1.3.01 - Defensa militar"/>
    <s v="2.1 - REMUNERACIONES Y CONTRIBUCIONES"/>
    <s v="2.1.2 - SOBRESUELDOS"/>
    <s v="N"/>
    <s v="00 - N/A"/>
    <s v="10 - FONDO GENERAL"/>
    <s v="99 - MULTIPROVINCIAL"/>
    <s v="(en blanco)"/>
    <n v="270000"/>
    <n v="133536"/>
  </r>
  <r>
    <s v="2026"/>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99 - MULTIPROVINCIAL"/>
    <s v="(en blanco)"/>
    <n v="265300"/>
    <n v="126837"/>
  </r>
  <r>
    <s v="2026"/>
    <x v="0"/>
    <x v="0"/>
    <x v="0"/>
    <x v="0"/>
    <s v="2 - Poder Ejecutivo"/>
    <s v="0203 - MINISTERIO DE DEFENSA"/>
    <s v="0003 - SERVICIOS DE PESCA"/>
    <s v="1 - SERVICIOS  GENERALES"/>
    <s v="1.3 - Defensa nacional"/>
    <s v="1.3.01 - Defensa militar"/>
    <s v="2.2 - CONTRATACIÓN DE SERVICIOS"/>
    <s v="2.2.1 - SERVICIOS BÁSICOS"/>
    <s v="N"/>
    <s v="00 - N/A"/>
    <s v="10 - FONDO GENERAL"/>
    <s v="99 - MULTIPROVINCIAL"/>
    <s v="(en blanco)"/>
    <n v="1225000"/>
    <n v="601594.77"/>
  </r>
  <r>
    <s v="2026"/>
    <x v="0"/>
    <x v="0"/>
    <x v="0"/>
    <x v="0"/>
    <s v="2 - Poder Ejecutivo"/>
    <s v="0203 - MINISTERIO DE DEFENSA"/>
    <s v="0003 - SERVICIOS DE PESCA"/>
    <s v="1 - SERVICIOS  GENERALES"/>
    <s v="1.3 - Defensa nacional"/>
    <s v="1.3.01 - Defensa militar"/>
    <s v="2.2 - CONTRATACIÓN DE SERVICIOS"/>
    <s v="2.2.3 - VIÁTICOS"/>
    <s v="N"/>
    <s v="00 - N/A"/>
    <s v="10 - FONDO GENERAL"/>
    <s v="99 - MULTIPROVINCIAL"/>
    <s v="(en blanco)"/>
    <n v="400000"/>
    <n v="163000"/>
  </r>
  <r>
    <s v="2026"/>
    <x v="0"/>
    <x v="0"/>
    <x v="0"/>
    <x v="0"/>
    <s v="2 - Poder Ejecutivo"/>
    <s v="0203 - MINISTERIO DE DEFENSA"/>
    <s v="0003 - SERVICIOS DE PESCA"/>
    <s v="1 - SERVICIOS  GENERALES"/>
    <s v="1.3 - Defensa nacional"/>
    <s v="1.3.01 - Defensa militar"/>
    <s v="2.2 - CONTRATACIÓN DE SERVICIOS"/>
    <s v="2.2.6 - SEGUROS"/>
    <s v="N"/>
    <s v="00 - N/A"/>
    <s v="10 - FONDO GENERAL"/>
    <s v="99 - MULTIPROVINCIAL"/>
    <s v="(en blanco)"/>
    <n v="0"/>
    <n v="38505.440000000002"/>
  </r>
  <r>
    <s v="2026"/>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99 - MULTIPROVINCIAL"/>
    <s v="(en blanco)"/>
    <n v="840000"/>
    <n v="0"/>
  </r>
  <r>
    <s v="2026"/>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99 - MULTIPROVINCIAL"/>
    <s v="(en blanco)"/>
    <n v="300000"/>
    <n v="0"/>
  </r>
  <r>
    <s v="2026"/>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99 - MULTIPROVINCIAL"/>
    <s v="(en blanco)"/>
    <n v="2100000"/>
    <n v="996728"/>
  </r>
  <r>
    <s v="2026"/>
    <x v="0"/>
    <x v="0"/>
    <x v="0"/>
    <x v="0"/>
    <s v="2 - Poder Ejecutivo"/>
    <s v="0203 - MINISTERIO DE DEFENSA"/>
    <s v="0003 - SERVICIOS DE PESCA"/>
    <s v="1 - SERVICIOS  GENERALES"/>
    <s v="1.3 - Defensa nacional"/>
    <s v="1.3.01 - Defensa militar"/>
    <s v="2.3 - MATERIALES Y SUMINISTROS"/>
    <s v="2.3.2 - TEXTILES Y VESTUARIOS"/>
    <s v="N"/>
    <s v="00 - N/A"/>
    <s v="10 - FONDO GENERAL"/>
    <s v="99 - MULTIPROVINCIAL"/>
    <s v="(en blanco)"/>
    <n v="950000"/>
    <n v="247528.59"/>
  </r>
  <r>
    <s v="2026"/>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99 - MULTIPROVINCIAL"/>
    <s v="(en blanco)"/>
    <n v="350000"/>
    <n v="92281.9"/>
  </r>
  <r>
    <s v="2026"/>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99 - MULTIPROVINCIAL"/>
    <s v="(en blanco)"/>
    <n v="445000"/>
    <n v="267978"/>
  </r>
  <r>
    <s v="2026"/>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99 - MULTIPROVINCIAL"/>
    <s v="(en blanco)"/>
    <n v="75000"/>
    <n v="0"/>
  </r>
  <r>
    <s v="2026"/>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99 - MULTIPROVINCIAL"/>
    <s v="(en blanco)"/>
    <n v="10585000"/>
    <n v="5224914.7"/>
  </r>
  <r>
    <s v="2026"/>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en blanco)"/>
    <n v="1536523"/>
    <n v="640579.24"/>
  </r>
  <r>
    <s v="2026"/>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99 - MULTIPROVINCIAL"/>
    <s v="(en blanco)"/>
    <n v="80389876"/>
    <n v="37081700"/>
  </r>
  <r>
    <s v="2026"/>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99 - MULTIPROVINCIAL"/>
    <s v="(en blanco)"/>
    <n v="2302615"/>
    <n v="1135363.3200000003"/>
  </r>
  <r>
    <s v="2026"/>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99 - MULTIPROVINCIAL"/>
    <s v="(en blanco)"/>
    <n v="6240000"/>
    <n v="2604164.9200000004"/>
  </r>
  <r>
    <s v="2026"/>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99 - MULTIPROVINCIAL"/>
    <s v="(en blanco)"/>
    <n v="1707500"/>
    <n v="736040.1"/>
  </r>
  <r>
    <s v="2026"/>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99 - MULTIPROVINCIAL"/>
    <s v="(en blanco)"/>
    <n v="9120000"/>
    <n v="4552560"/>
  </r>
  <r>
    <s v="2026"/>
    <x v="0"/>
    <x v="0"/>
    <x v="0"/>
    <x v="0"/>
    <s v="2 - Poder Ejecutivo"/>
    <s v="0203 - MINISTERIO DE DEFENSA"/>
    <s v="0004 - INSTITUTO DE SEGURIDAD SOCIAL DE LAS FUERZAS ARMADAS"/>
    <s v="4 - SERVICIOS SOCIALES"/>
    <s v="4.5 - Protección social"/>
    <s v="4.5.10 - Asistencia social"/>
    <s v="2.3 - MATERIALES Y SUMINISTROS"/>
    <s v="2.3.2 - TEXTILES Y VESTUARIOS"/>
    <s v="N"/>
    <s v="00 - N/A"/>
    <s v="10 - FONDO GENERAL"/>
    <s v="99 - MULTIPROVINCIAL"/>
    <s v="(en blanco)"/>
    <n v="0"/>
    <n v="0"/>
  </r>
  <r>
    <s v="2026"/>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99 - MULTIPROVINCIAL"/>
    <s v="(en blanco)"/>
    <n v="446769"/>
    <n v="0"/>
  </r>
  <r>
    <s v="2026"/>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99 - MULTIPROVINCIAL"/>
    <s v="(en blanco)"/>
    <n v="5538000"/>
    <n v="2769000"/>
  </r>
  <r>
    <s v="2026"/>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99 - MULTIPROVINCIAL"/>
    <s v="(en blanco)"/>
    <n v="2937704"/>
    <n v="520852"/>
  </r>
  <r>
    <s v="2026"/>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01 - DISTRITO NACIONAL"/>
    <s v="(en blanco)"/>
    <n v="232000000"/>
    <n v="94126200"/>
  </r>
  <r>
    <s v="2026"/>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01 - DISTRITO NACIONAL"/>
    <s v="(en blanco)"/>
    <n v="43800000"/>
    <n v="17709735.899999999"/>
  </r>
  <r>
    <s v="2026"/>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01 - DISTRITO NACIONAL"/>
    <s v="(en blanco)"/>
    <n v="1160000"/>
    <n v="532021.1100000001"/>
  </r>
  <r>
    <s v="2026"/>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01 - DISTRITO NACIONAL"/>
    <s v="(en blanco)"/>
    <n v="1100000"/>
    <n v="362862.72"/>
  </r>
  <r>
    <s v="2026"/>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01 - DISTRITO NACIONAL"/>
    <s v="(en blanco)"/>
    <n v="1100000"/>
    <n v="0"/>
  </r>
  <r>
    <s v="2026"/>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01 - DISTRITO NACIONAL"/>
    <s v="(en blanco)"/>
    <n v="12000000"/>
    <n v="0"/>
  </r>
  <r>
    <s v="2026"/>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01 - DISTRITO NACIONAL"/>
    <s v="(en blanco)"/>
    <n v="1300000"/>
    <n v="21594"/>
  </r>
  <r>
    <s v="2026"/>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01 - DISTRITO NACIONAL"/>
    <s v="(en blanco)"/>
    <n v="3000000"/>
    <n v="2613082.91"/>
  </r>
  <r>
    <s v="2026"/>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01 - DISTRITO NACIONAL"/>
    <s v="(en blanco)"/>
    <n v="8700000"/>
    <n v="2771221.84"/>
  </r>
  <r>
    <s v="2026"/>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01 - DISTRITO NACIONAL"/>
    <s v="(en blanco)"/>
    <n v="4600000"/>
    <n v="2133567.33"/>
  </r>
  <r>
    <s v="2026"/>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01 - DISTRITO NACIONAL"/>
    <s v="(en blanco)"/>
    <n v="1500000"/>
    <n v="150025.15"/>
  </r>
  <r>
    <s v="2026"/>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01 - DISTRITO NACIONAL"/>
    <s v="(en blanco)"/>
    <n v="18100000"/>
    <n v="9007380"/>
  </r>
  <r>
    <s v="2026"/>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01 - DISTRITO NACIONAL"/>
    <s v="(en blanco)"/>
    <n v="8500000"/>
    <n v="444132.64"/>
  </r>
  <r>
    <s v="2026"/>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01 - DISTRITO NACIONAL"/>
    <s v="(en blanco)"/>
    <n v="3600000"/>
    <n v="456274.15"/>
  </r>
  <r>
    <s v="2026"/>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01 - DISTRITO NACIONAL"/>
    <s v="(en blanco)"/>
    <n v="500000"/>
    <n v="0"/>
  </r>
  <r>
    <s v="2026"/>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01 - DISTRITO NACIONAL"/>
    <s v="(en blanco)"/>
    <n v="3500000"/>
    <n v="312422.00999999995"/>
  </r>
  <r>
    <s v="2026"/>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01 - DISTRITO NACIONAL"/>
    <s v="(en blanco)"/>
    <n v="750000"/>
    <n v="112003.94"/>
  </r>
  <r>
    <s v="2026"/>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01 - DISTRITO NACIONAL"/>
    <s v="(en blanco)"/>
    <n v="19000646"/>
    <n v="2925104.8699999996"/>
  </r>
  <r>
    <s v="2026"/>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01 - DISTRITO NACIONAL"/>
    <s v="(en blanco)"/>
    <n v="18785000"/>
    <n v="2427397.6800000002"/>
  </r>
  <r>
    <s v="2026"/>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99 - MULTIPROVINCIAL"/>
    <s v="(en blanco)"/>
    <n v="818583232"/>
    <n v="309636716.31"/>
  </r>
  <r>
    <s v="2026"/>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99 - MULTIPROVINCIAL"/>
    <s v="(en blanco)"/>
    <n v="19430186"/>
    <n v="8289557.9199999999"/>
  </r>
  <r>
    <s v="2026"/>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99 - MULTIPROVINCIAL"/>
    <s v="(en blanco)"/>
    <n v="36256732"/>
    <n v="18122602.530000001"/>
  </r>
  <r>
    <s v="2026"/>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10 - FONDO GENERAL"/>
    <s v="99 - MULTIPROVINCIAL"/>
    <s v="(en blanco)"/>
    <n v="140747"/>
    <n v="325892.40000000002"/>
  </r>
  <r>
    <s v="2026"/>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99 - MULTIPROVINCIAL"/>
    <s v="(en blanco)"/>
    <n v="0"/>
    <n v="0"/>
  </r>
  <r>
    <s v="2026"/>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99 - MULTIPROVINCIAL"/>
    <s v="(en blanco)"/>
    <n v="1640000"/>
    <n v="1212780.3999999999"/>
  </r>
  <r>
    <s v="2026"/>
    <x v="0"/>
    <x v="0"/>
    <x v="0"/>
    <x v="0"/>
    <s v="2 - Poder Ejecutivo"/>
    <s v="0203 - MINISTERIO DE DEFENSA"/>
    <s v="0005 - HOSPITAL CENTRAL FUERZAS  ARMADAS"/>
    <s v="4 - SERVICIOS SOCIALES"/>
    <s v="4.2 - Salud"/>
    <s v="4.2.02 - Servicios hospitalarios"/>
    <s v="2.2 - CONTRATACIÓN DE SERVICIOS"/>
    <s v="2.2.6 - SEGUROS"/>
    <s v="N"/>
    <s v="00 - N/A"/>
    <s v="10 - FONDO GENERAL"/>
    <s v="99 - MULTIPROVINCIAL"/>
    <s v="(en blanco)"/>
    <n v="9760780"/>
    <n v="3813263"/>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99 - MULTIPROVINCIAL"/>
    <s v="(en blanco)"/>
    <n v="3212414"/>
    <n v="951043.22"/>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99 - MULTIPROVINCIAL"/>
    <s v="(en blanco)"/>
    <n v="0"/>
    <n v="1486172.8"/>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en blanco)"/>
    <n v="2400000"/>
    <n v="219947.59"/>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99 - MULTIPROVINCIAL"/>
    <s v="(en blanco)"/>
    <n v="2637200"/>
    <n v="1119158.6599999999"/>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99 - MULTIPROVINCIAL"/>
    <s v="(en blanco)"/>
    <n v="175000"/>
    <n v="0"/>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99 - MULTIPROVINCIAL"/>
    <s v="(en blanco)"/>
    <n v="0"/>
    <n v="365000"/>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99 - MULTIPROVINCIAL"/>
    <s v="(en blanco)"/>
    <n v="28288421"/>
    <n v="14076520.199999999"/>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99 - MULTIPROVINCIAL"/>
    <s v="(en blanco)"/>
    <n v="2496000"/>
    <n v="1150108"/>
  </r>
  <r>
    <s v="2026"/>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99 - MULTIPROVINCIAL"/>
    <s v="(en blanco)"/>
    <n v="800000"/>
    <n v="281725"/>
  </r>
  <r>
    <s v="2026"/>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99 - MULTIPROVINCIAL"/>
    <s v="(en blanco)"/>
    <n v="0"/>
    <n v="70564"/>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99 - MULTIPROVINCIAL"/>
    <s v="(en blanco)"/>
    <n v="4670000"/>
    <n v="2798538.2"/>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99 - MULTIPROVINCIAL"/>
    <s v="(en blanco)"/>
    <n v="0"/>
    <n v="1628151.96"/>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99 - MULTIPROVINCIAL"/>
    <s v="(en blanco)"/>
    <n v="26000000"/>
    <n v="13951121.719999999"/>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99 - MULTIPROVINCIAL"/>
    <s v="(en blanco)"/>
    <n v="24000000"/>
    <n v="5400329.9399999995"/>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99 - MULTIPROVINCIAL"/>
    <s v="(en blanco)"/>
    <n v="100000"/>
    <n v="0"/>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99 - MULTIPROVINCIAL"/>
    <s v="(en blanco)"/>
    <n v="0"/>
    <n v="2035.5"/>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en blanco)"/>
    <n v="49000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99 - MULTIPROVINCIAL"/>
    <s v="(en blanco)"/>
    <n v="0"/>
    <n v="780039.3"/>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en blanco)"/>
    <n v="34950000"/>
    <n v="11474627.52"/>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99 - MULTIPROVINCIAL"/>
    <s v="(en blanco)"/>
    <n v="12000000"/>
    <n v="5588158.1499999994"/>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en blanco)"/>
    <n v="34300000"/>
    <n v="10744679.699999999"/>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99 - MULTIPROVINCIAL"/>
    <s v="(en blanco)"/>
    <n v="48079419"/>
    <n v="17864605.9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01 - DISTRITO NACIONAL"/>
    <s v="(en blanco)"/>
    <n v="32881868"/>
    <n v="15176246.34"/>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01 - DISTRITO NACIONAL"/>
    <s v="(en blanco)"/>
    <n v="793968"/>
    <n v="382345.92"/>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01 - DISTRITO NACIONAL"/>
    <s v="(en blanco)"/>
    <n v="1095120"/>
    <n v="512365.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01 - DISTRITO NACIONAL"/>
    <s v="(en blanco)"/>
    <n v="20000"/>
    <n v="7965"/>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01 - DISTRITO NACIONAL"/>
    <s v="(en blanco)"/>
    <n v="2646000"/>
    <n v="144875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01 - DISTRITO NACIONAL"/>
    <s v="(en blanco)"/>
    <n v="0"/>
    <n v="492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01 - DISTRITO NACIONAL"/>
    <s v="(en blanco)"/>
    <n v="20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01 - DISTRITO NACIONAL"/>
    <s v="(en blanco)"/>
    <n v="411800"/>
    <n v="142727.08000000002"/>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01 - DISTRITO NACIONAL"/>
    <s v="(en blanco)"/>
    <n v="990000"/>
    <n v="37127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01 - DISTRITO NACIONAL"/>
    <s v="(en blanco)"/>
    <n v="2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01 - DISTRITO NACIONAL"/>
    <s v="(en blanco)"/>
    <n v="1030000"/>
    <n v="367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01 - DISTRITO NACIONAL"/>
    <s v="(en blanco)"/>
    <n v="0"/>
    <n v="611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01 - DISTRITO NACIONAL"/>
    <s v="(en blanco)"/>
    <n v="6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01 - DISTRITO NACIONAL"/>
    <s v="(en blanco)"/>
    <n v="2543000"/>
    <n v="11959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01 - DISTRITO NACIONAL"/>
    <s v="(en blanco)"/>
    <n v="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01 - DISTRITO NACIONAL"/>
    <s v="(en blanco)"/>
    <n v="500000"/>
    <n v="137788.6"/>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01 - DISTRITO NACIONAL"/>
    <s v="(en blanco)"/>
    <n v="660000"/>
    <n v="150025.2000000000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01 - DISTRITO NACIONAL"/>
    <s v="(en blanco)"/>
    <n v="1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01 - DISTRITO NACIONAL"/>
    <s v="(en blanco)"/>
    <n v="125000"/>
    <n v="41352"/>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01 - DISTRITO NACIONAL"/>
    <s v="(en blanco)"/>
    <n v="18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en blanco)"/>
    <n v="128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20 - FONDOS CON DESTINO ESPECÍFICO"/>
    <s v="01 - DISTRITO NACIONAL"/>
    <s v="(en blanco)"/>
    <n v="94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01 - DISTRITO NACIONAL"/>
    <s v="(en blanco)"/>
    <n v="3105349"/>
    <n v="1544704.3"/>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01 - DISTRITO NACIONAL"/>
    <s v="(en blanco)"/>
    <n v="39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en blanco)"/>
    <n v="1365000"/>
    <n v="920019.03"/>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01 - DISTRITO NACIONAL"/>
    <s v="(en blanco)"/>
    <n v="0"/>
    <n v="43949.1"/>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1 - REMUNERACIONES"/>
    <s v="N"/>
    <s v="00 - N/A"/>
    <s v="10 - FONDO GENERAL"/>
    <s v="99 - MULTIPROVINCIAL"/>
    <s v="(en blanco)"/>
    <n v="27551876"/>
    <n v="12652414.550000003"/>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2 - SOBRESUELDOS"/>
    <s v="N"/>
    <s v="00 - N/A"/>
    <s v="10 - FONDO GENERAL"/>
    <s v="99 - MULTIPROVINCIAL"/>
    <s v="(en blanco)"/>
    <n v="3840000"/>
    <n v="160200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5 - CONTRIBUCIONES A LA SEGURIDAD SOCIAL"/>
    <s v="N"/>
    <s v="00 - N/A"/>
    <s v="10 - FONDO GENERAL"/>
    <s v="99 - MULTIPROVINCIAL"/>
    <s v="(en blanco)"/>
    <n v="593951"/>
    <n v="318189.25999999995"/>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3 - VIÁTICOS"/>
    <s v="N"/>
    <s v="00 - N/A"/>
    <s v="10 - FONDO GENERAL"/>
    <s v="99 - MULTIPROVINCIAL"/>
    <s v="(en blanco)"/>
    <n v="552000"/>
    <n v="4540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4 - TRANSPORTE Y ALMACENAJE"/>
    <s v="N"/>
    <s v="00 - N/A"/>
    <s v="10 - FONDO GENERAL"/>
    <s v="99 - MULTIPROVINCIAL"/>
    <s v="(en blanco)"/>
    <n v="2700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5 - ALQUILERES Y RENTAS"/>
    <s v="N"/>
    <s v="00 - N/A"/>
    <s v="10 - FONDO GENERAL"/>
    <s v="99 - MULTIPROVINCIAL"/>
    <s v="(en blanco)"/>
    <n v="2092578"/>
    <n v="274545"/>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6 - SEGUROS"/>
    <s v="N"/>
    <s v="00 - N/A"/>
    <s v="10 - FONDO GENERAL"/>
    <s v="99 - MULTIPROVINCIAL"/>
    <s v="(en blanco)"/>
    <n v="350000"/>
    <n v="14070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7 - SERVICIOS DE CONSERVACIÓN, REPARACIONES MENORES E INSTALACIONES TEMPORALES"/>
    <s v="N"/>
    <s v="00 - N/A"/>
    <s v="10 - FONDO GENERAL"/>
    <s v="99 - MULTIPROVINCIAL"/>
    <s v="(en blanco)"/>
    <n v="1771738"/>
    <n v="1343697.84"/>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8 - OTROS SERVICIOS NO INCLUIDOS EN CONCEPTOS ANTERIORES"/>
    <s v="N"/>
    <s v="00 - N/A"/>
    <s v="10 - FONDO GENERAL"/>
    <s v="99 - MULTIPROVINCIAL"/>
    <s v="(en blanco)"/>
    <n v="3084376"/>
    <n v="100470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9 - OTRAS CONTRATACIONES DE SERVICIOS"/>
    <s v="N"/>
    <s v="00 - N/A"/>
    <s v="10 - FONDO GENERAL"/>
    <s v="99 - MULTIPROVINCIAL"/>
    <s v="(en blanco)"/>
    <n v="2926886"/>
    <n v="1173445.33"/>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1 - ALIMENTOS Y PRODUCTOS AGROFORESTALES"/>
    <s v="N"/>
    <s v="00 - N/A"/>
    <s v="10 - FONDO GENERAL"/>
    <s v="99 - MULTIPROVINCIAL"/>
    <s v="(en blanco)"/>
    <n v="3732000"/>
    <n v="249034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2 - TEXTILES Y VESTUARIOS"/>
    <s v="N"/>
    <s v="00 - N/A"/>
    <s v="10 - FONDO GENERAL"/>
    <s v="99 - MULTIPROVINCIAL"/>
    <s v="(en blanco)"/>
    <n v="1300000"/>
    <n v="532292.1"/>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3 - PAPEL, CARTÓN E IMPRESOS"/>
    <s v="N"/>
    <s v="00 - N/A"/>
    <s v="10 - FONDO GENERAL"/>
    <s v="99 - MULTIPROVINCIAL"/>
    <s v="(en blanco)"/>
    <n v="700000"/>
    <n v="234395.2"/>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4 - PRODUCTOS FARMACÉUTICOS"/>
    <s v="N"/>
    <s v="00 - N/A"/>
    <s v="10 - FONDO GENERAL"/>
    <s v="99 - MULTIPROVINCIAL"/>
    <s v="(en blanco)"/>
    <n v="1764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5 - CUERO, CAUCHO Y PLÁSTICO"/>
    <s v="N"/>
    <s v="00 - N/A"/>
    <s v="10 - FONDO GENERAL"/>
    <s v="99 - MULTIPROVINCIAL"/>
    <s v="(en blanco)"/>
    <n v="9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6 - PRODUCTOS DE MINERALES, METÁLICOS Y NO METÁLICOS"/>
    <s v="N"/>
    <s v="00 - N/A"/>
    <s v="10 - FONDO GENERAL"/>
    <s v="99 - MULTIPROVINCIAL"/>
    <s v="(en blanco)"/>
    <n v="187955"/>
    <n v="737.5"/>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7 - COMBUSTIBLES, LUBRICANTES, PRODUCTOS QUÍMICOS Y CONEXOS"/>
    <s v="N"/>
    <s v="00 - N/A"/>
    <s v="10 - FONDO GENERAL"/>
    <s v="99 - MULTIPROVINCIAL"/>
    <s v="(en blanco)"/>
    <n v="3232060"/>
    <n v="151416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9 - PRODUCTOS Y ÚTILES VARIOS"/>
    <s v="N"/>
    <s v="00 - N/A"/>
    <s v="10 - FONDO GENERAL"/>
    <s v="99 - MULTIPROVINCIAL"/>
    <s v="(en blanco)"/>
    <n v="1714634"/>
    <n v="400045.87"/>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1 - REMUNERACIONES"/>
    <s v="N"/>
    <s v="00 - N/A"/>
    <s v="10 - FONDO GENERAL"/>
    <s v="01 - DISTRITO NACIONAL"/>
    <s v="(en blanco)"/>
    <n v="14261063"/>
    <n v="6579633.5999999996"/>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5 - CONTRIBUCIONES A LA SEGURIDAD SOCIAL"/>
    <s v="N"/>
    <s v="00 - N/A"/>
    <s v="10 - FONDO GENERAL"/>
    <s v="01 - DISTRITO NACIONAL"/>
    <s v="(en blanco)"/>
    <n v="61850"/>
    <n v="18652.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1 - SERVICIOS BÁSICOS"/>
    <s v="N"/>
    <s v="00 - N/A"/>
    <s v="10 - FONDO GENERAL"/>
    <s v="01 - DISTRITO NACIONAL"/>
    <s v="(en blanco)"/>
    <n v="330000"/>
    <n v="144353.71"/>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5 - ALQUILERES Y RENTAS"/>
    <s v="N"/>
    <s v="00 - N/A"/>
    <s v="20 - FONDOS CON DESTINO ESPECÍFICO"/>
    <s v="01 - DISTRITO NACIONAL"/>
    <s v="(en blanco)"/>
    <n v="500000"/>
    <n v="262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6 - SEGUROS"/>
    <s v="N"/>
    <s v="00 - N/A"/>
    <s v="10 - FONDO GENERAL"/>
    <s v="01 - DISTRITO NACIONAL"/>
    <s v="(en blanco)"/>
    <n v="35620"/>
    <n v="1809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01 - DISTRITO NACIONAL"/>
    <s v="(en blanco)"/>
    <n v="200000"/>
    <n v="201384.68"/>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01 - DISTRITO NACIONAL"/>
    <s v="(en blanco)"/>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9 - OTRAS CONTRATACIONES DE SERVICIOS"/>
    <s v="N"/>
    <s v="00 - N/A"/>
    <s v="20 - FONDOS CON DESTINO ESPECÍFICO"/>
    <s v="01 - DISTRITO NACIONAL"/>
    <s v="(en blanco)"/>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10 - FONDO GENERAL"/>
    <s v="01 - DISTRITO NACIONAL"/>
    <s v="(en blanco)"/>
    <n v="4065000"/>
    <n v="2031652.9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20 - FONDOS CON DESTINO ESPECÍFICO"/>
    <s v="01 - DISTRITO NACIONAL"/>
    <s v="(en blanco)"/>
    <n v="200000"/>
    <n v="46941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10 - FONDO GENERAL"/>
    <s v="01 - DISTRITO NACIONAL"/>
    <s v="(en blanco)"/>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20 - FONDOS CON DESTINO ESPECÍFICO"/>
    <s v="01 - DISTRITO NACIONAL"/>
    <s v="(en blanco)"/>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10 - FONDO GENERAL"/>
    <s v="01 - DISTRITO NACIONAL"/>
    <s v="(en blanco)"/>
    <n v="161832"/>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20 - FONDOS CON DESTINO ESPECÍFICO"/>
    <s v="01 - DISTRITO NACIONAL"/>
    <s v="(en blanco)"/>
    <n v="43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4 - PRODUCTOS FARMACÉUTICOS"/>
    <s v="N"/>
    <s v="00 - N/A"/>
    <s v="10 - FONDO GENERAL"/>
    <s v="01 - DISTRITO NACIONAL"/>
    <s v="(en blanco)"/>
    <n v="1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01 - DISTRITO NACIONAL"/>
    <s v="(en blanco)"/>
    <n v="5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01 - DISTRITO NACIONAL"/>
    <s v="(en blanco)"/>
    <n v="2200000"/>
    <n v="11040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10 - FONDO GENERAL"/>
    <s v="01 - DISTRITO NACIONAL"/>
    <s v="(en blanco)"/>
    <n v="465561"/>
    <n v="411997"/>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20 - FONDOS CON DESTINO ESPECÍFICO"/>
    <s v="01 - DISTRITO NACIONAL"/>
    <s v="(en blanco)"/>
    <n v="144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99 - MULTIPROVINCIAL"/>
    <s v="(en blanco)"/>
    <n v="27350168"/>
    <n v="12653527.1"/>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99 - MULTIPROVINCIAL"/>
    <s v="(en blanco)"/>
    <n v="4200000"/>
    <n v="210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99 - MULTIPROVINCIAL"/>
    <s v="(en blanco)"/>
    <n v="558588"/>
    <n v="279282.99"/>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99 - MULTIPROVINCIAL"/>
    <s v="(en blanco)"/>
    <n v="2340000"/>
    <n v="1161486.72"/>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99 - MULTIPROVINCIAL"/>
    <s v="(en blanco)"/>
    <n v="900000"/>
    <n v="443913.53"/>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99 - MULTIPROVINCIAL"/>
    <s v="(en blanco)"/>
    <n v="4180000"/>
    <n v="2482839.2999999998"/>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99 - MULTIPROVINCIAL"/>
    <s v="(en blanco)"/>
    <n v="257960"/>
    <n v="5427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en blanco)"/>
    <n v="925934"/>
    <n v="1786103.44"/>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99 - MULTIPROVINCIAL"/>
    <s v="(en blanco)"/>
    <n v="6545075"/>
    <n v="5652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99 - MULTIPROVINCIAL"/>
    <s v="(en blanco)"/>
    <n v="2198500"/>
    <n v="12917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99 - MULTIPROVINCIAL"/>
    <s v="(en blanco)"/>
    <n v="3350006"/>
    <n v="1756985.02"/>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99 - MULTIPROVINCIAL"/>
    <s v="(en blanco)"/>
    <n v="85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99 - MULTIPROVINCIAL"/>
    <s v="(en blanco)"/>
    <n v="955535"/>
    <n v="134630.91999999998"/>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99 - MULTIPROVINCIAL"/>
    <s v="(en blanco)"/>
    <n v="699677"/>
    <n v="30562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99 - MULTIPROVINCIAL"/>
    <s v="(en blanco)"/>
    <n v="3326000"/>
    <n v="13704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99 - MULTIPROVINCIAL"/>
    <s v="(en blanco)"/>
    <n v="3502819"/>
    <n v="153007.70000000001"/>
  </r>
  <r>
    <s v="2026"/>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99 - MULTIPROVINCIAL"/>
    <s v="(en blanco)"/>
    <n v="27609400"/>
    <n v="12637800"/>
  </r>
  <r>
    <s v="2026"/>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99 - MULTIPROVINCIAL"/>
    <s v="(en blanco)"/>
    <n v="3000000"/>
    <n v="700000"/>
  </r>
  <r>
    <s v="2026"/>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99 - MULTIPROVINCIAL"/>
    <s v="(en blanco)"/>
    <n v="585552"/>
    <n v="278742.72000000003"/>
  </r>
  <r>
    <s v="2026"/>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99 - MULTIPROVINCIAL"/>
    <s v="(en blanco)"/>
    <n v="50000"/>
    <n v="0"/>
  </r>
  <r>
    <s v="2026"/>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99 - MULTIPROVINCIAL"/>
    <s v="(en blanco)"/>
    <n v="900000"/>
    <n v="99427.5"/>
  </r>
  <r>
    <s v="2026"/>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99 - MULTIPROVINCIAL"/>
    <s v="(en blanco)"/>
    <n v="550000"/>
    <n v="0"/>
  </r>
  <r>
    <s v="2026"/>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99 - MULTIPROVINCIAL"/>
    <s v="(en blanco)"/>
    <n v="3880000"/>
    <n v="779646.68"/>
  </r>
  <r>
    <s v="2026"/>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99 - MULTIPROVINCIAL"/>
    <s v="(en blanco)"/>
    <n v="192960"/>
    <n v="93465"/>
  </r>
  <r>
    <s v="2026"/>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en blanco)"/>
    <n v="95714"/>
    <n v="0"/>
  </r>
  <r>
    <s v="2026"/>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99 - MULTIPROVINCIAL"/>
    <s v="(en blanco)"/>
    <n v="2960000"/>
    <n v="1157466.3999999999"/>
  </r>
  <r>
    <s v="2026"/>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99 - MULTIPROVINCIAL"/>
    <s v="(en blanco)"/>
    <n v="500000"/>
    <n v="134803.20000000001"/>
  </r>
  <r>
    <s v="2026"/>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99 - MULTIPROVINCIAL"/>
    <s v="(en blanco)"/>
    <n v="3000000"/>
    <n v="1399392"/>
  </r>
  <r>
    <s v="2026"/>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99 - MULTIPROVINCIAL"/>
    <s v="(en blanco)"/>
    <n v="100000"/>
    <n v="22303.42"/>
  </r>
  <r>
    <s v="2026"/>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99 - MULTIPROVINCIAL"/>
    <s v="(en blanco)"/>
    <n v="360000"/>
    <n v="176287.82"/>
  </r>
  <r>
    <s v="2026"/>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99 - MULTIPROVINCIAL"/>
    <s v="(en blanco)"/>
    <n v="0"/>
    <n v="64117.020000000004"/>
  </r>
  <r>
    <s v="2026"/>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en blanco)"/>
    <n v="2100000"/>
    <n v="1050000"/>
  </r>
  <r>
    <s v="2026"/>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en blanco)"/>
    <n v="2476880"/>
    <n v="612974.73999999987"/>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99 - MULTIPROVINCIAL"/>
    <s v="(en blanco)"/>
    <n v="18834400"/>
    <n v="869280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99 - MULTIPROVINCIAL"/>
    <s v="(en blanco)"/>
    <n v="156072"/>
    <n v="78034.320000000007"/>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99 - MULTIPROVINCIAL"/>
    <s v="(en blanco)"/>
    <n v="412000"/>
    <n v="261885.2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99 - MULTIPROVINCIAL"/>
    <s v="(en blanco)"/>
    <n v="72360"/>
    <n v="3618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99 - MULTIPROVINCIAL"/>
    <s v="(en blanco)"/>
    <n v="200000"/>
    <n v="341848.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99 - MULTIPROVINCIAL"/>
    <s v="(en blanco)"/>
    <n v="14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99 - MULTIPROVINCIAL"/>
    <s v="(en blanco)"/>
    <n v="500000"/>
    <n v="143450.23999999999"/>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99 - MULTIPROVINCIAL"/>
    <s v="(en blanco)"/>
    <n v="2280000"/>
    <n v="1118357.04"/>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99 - MULTIPROVINCIAL"/>
    <s v="(en blanco)"/>
    <n v="565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99 - MULTIPROVINCIAL"/>
    <s v="(en blanco)"/>
    <n v="280000"/>
    <n v="146172.5"/>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4 - PRODUCTOS FARMACÉUTICOS"/>
    <s v="N"/>
    <s v="00 - N/A"/>
    <s v="10 - FONDO GENERAL"/>
    <s v="99 - MULTIPROVINCIAL"/>
    <s v="(en blanco)"/>
    <n v="0"/>
    <n v="5605"/>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99 - MULTIPROVINCIAL"/>
    <s v="(en blanco)"/>
    <n v="80000"/>
    <n v="231995.13"/>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99 - MULTIPROVINCIAL"/>
    <s v="(en blanco)"/>
    <n v="3235000"/>
    <n v="1578325.98"/>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en blanco)"/>
    <n v="2553983"/>
    <n v="764117.55"/>
  </r>
  <r>
    <s v="2026"/>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99 - MULTIPROVINCIAL"/>
    <s v="(en blanco)"/>
    <n v="214681137"/>
    <n v="104945980"/>
  </r>
  <r>
    <s v="2026"/>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99 - MULTIPROVINCIAL"/>
    <s v="(en blanco)"/>
    <n v="71962001"/>
    <n v="35754579.650000006"/>
  </r>
  <r>
    <s v="2026"/>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99 - MULTIPROVINCIAL"/>
    <s v="(en blanco)"/>
    <n v="1435565"/>
    <n v="708287.6399999999"/>
  </r>
  <r>
    <s v="2026"/>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99 - MULTIPROVINCIAL"/>
    <s v="(en blanco)"/>
    <n v="10833472"/>
    <n v="3786744.5599999996"/>
  </r>
  <r>
    <s v="2026"/>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99 - MULTIPROVINCIAL"/>
    <s v="(en blanco)"/>
    <n v="360000"/>
    <n v="476314.91000000003"/>
  </r>
  <r>
    <s v="2026"/>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99 - MULTIPROVINCIAL"/>
    <s v="(en blanco)"/>
    <n v="4004800"/>
    <n v="1672150"/>
  </r>
  <r>
    <s v="2026"/>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99 - MULTIPROVINCIAL"/>
    <s v="(en blanco)"/>
    <n v="400000"/>
    <n v="0"/>
  </r>
  <r>
    <s v="2026"/>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99 - MULTIPROVINCIAL"/>
    <s v="(en blanco)"/>
    <n v="3150000"/>
    <n v="889481.2"/>
  </r>
  <r>
    <s v="2026"/>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99 - MULTIPROVINCIAL"/>
    <s v="(en blanco)"/>
    <n v="2800000"/>
    <n v="124050.81"/>
  </r>
  <r>
    <s v="2026"/>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99 - MULTIPROVINCIAL"/>
    <s v="(en blanco)"/>
    <n v="7265258"/>
    <n v="3544098.97"/>
  </r>
  <r>
    <s v="2026"/>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99 - MULTIPROVINCIAL"/>
    <s v="(en blanco)"/>
    <n v="4890000"/>
    <n v="1456710"/>
  </r>
  <r>
    <s v="2026"/>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99 - MULTIPROVINCIAL"/>
    <s v="(en blanco)"/>
    <n v="1600000"/>
    <n v="253599.98"/>
  </r>
  <r>
    <s v="2026"/>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99 - MULTIPROVINCIAL"/>
    <s v="(en blanco)"/>
    <n v="56500000"/>
    <n v="27599707"/>
  </r>
  <r>
    <s v="2026"/>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99 - MULTIPROVINCIAL"/>
    <s v="(en blanco)"/>
    <n v="15500000"/>
    <n v="6769941.7800000003"/>
  </r>
  <r>
    <s v="2026"/>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99 - MULTIPROVINCIAL"/>
    <s v="(en blanco)"/>
    <n v="2800000"/>
    <n v="0"/>
  </r>
  <r>
    <s v="2026"/>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99 - MULTIPROVINCIAL"/>
    <s v="(en blanco)"/>
    <n v="1000000"/>
    <n v="0"/>
  </r>
  <r>
    <s v="2026"/>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99 - MULTIPROVINCIAL"/>
    <s v="(en blanco)"/>
    <n v="3080000"/>
    <n v="1803973.38"/>
  </r>
  <r>
    <s v="2026"/>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en blanco)"/>
    <n v="4480000"/>
    <n v="3949832.8599999994"/>
  </r>
  <r>
    <s v="2026"/>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en blanco)"/>
    <n v="50187953"/>
    <n v="23481030.689999998"/>
  </r>
  <r>
    <s v="2026"/>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en blanco)"/>
    <n v="28949005"/>
    <n v="4269537.0999999996"/>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99 - MULTIPROVINCIAL"/>
    <s v="(en blanco)"/>
    <n v="44165981"/>
    <n v="19200411.859999996"/>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99 - MULTIPROVINCIAL"/>
    <s v="(en blanco)"/>
    <n v="2719631"/>
    <n v="1263054.9700000002"/>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99 - MULTIPROVINCIAL"/>
    <s v="(en blanco)"/>
    <n v="3354000"/>
    <n v="1322346.8099999998"/>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99 - MULTIPROVINCIAL"/>
    <s v="(en blanco)"/>
    <n v="162000"/>
    <n v="0"/>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99 - MULTIPROVINCIAL"/>
    <s v="(en blanco)"/>
    <n v="2806386"/>
    <n v="1280675.31"/>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99 - MULTIPROVINCIAL"/>
    <s v="(en blanco)"/>
    <n v="8000000"/>
    <n v="800000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99 - MULTIPROVINCIAL"/>
    <s v="(en blanco)"/>
    <n v="1811534"/>
    <n v="535510.18999999994"/>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99 - MULTIPROVINCIAL"/>
    <s v="(en blanco)"/>
    <n v="519390"/>
    <n v="76896"/>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en blanco)"/>
    <n v="5079600"/>
    <n v="2293441.62"/>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en blanco)"/>
    <n v="1075000"/>
    <n v="408885.72000000003"/>
  </r>
  <r>
    <s v="2026"/>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99 - MULTIPROVINCIAL"/>
    <s v="(en blanco)"/>
    <n v="93133800"/>
    <n v="43215600"/>
  </r>
  <r>
    <s v="2026"/>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99 - MULTIPROVINCIAL"/>
    <s v="(en blanco)"/>
    <n v="4632000"/>
    <n v="2311233"/>
  </r>
  <r>
    <s v="2026"/>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99 - MULTIPROVINCIAL"/>
    <s v="(en blanco)"/>
    <n v="134304"/>
    <n v="67149"/>
  </r>
  <r>
    <s v="2026"/>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99 - MULTIPROVINCIAL"/>
    <s v="(en blanco)"/>
    <n v="2868000"/>
    <n v="1154271.9300000002"/>
  </r>
  <r>
    <s v="2026"/>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99 - MULTIPROVINCIAL"/>
    <s v="(en blanco)"/>
    <n v="0"/>
    <n v="29500"/>
  </r>
  <r>
    <s v="2026"/>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99 - MULTIPROVINCIAL"/>
    <s v="(en blanco)"/>
    <n v="3600000"/>
    <n v="1799050"/>
  </r>
  <r>
    <s v="2026"/>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99 - MULTIPROVINCIAL"/>
    <s v="(en blanco)"/>
    <n v="1032000"/>
    <n v="219832.11000000002"/>
  </r>
  <r>
    <s v="2026"/>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99 - MULTIPROVINCIAL"/>
    <s v="(en blanco)"/>
    <n v="721200"/>
    <n v="600732.53"/>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99 - MULTIPROVINCIAL"/>
    <s v="(en blanco)"/>
    <n v="100000"/>
    <n v="0"/>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600000"/>
    <n v="1468650.7799999998"/>
  </r>
  <r>
    <s v="2026"/>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99 - MULTIPROVINCIAL"/>
    <s v="(en blanco)"/>
    <n v="360000"/>
    <n v="364620"/>
  </r>
  <r>
    <s v="2026"/>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99 - MULTIPROVINCIAL"/>
    <s v="(en blanco)"/>
    <n v="600000"/>
    <n v="558504.62"/>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99 - MULTIPROVINCIAL"/>
    <s v="(en blanco)"/>
    <n v="9600000"/>
    <n v="4791360"/>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99 - MULTIPROVINCIAL"/>
    <s v="(en blanco)"/>
    <n v="0"/>
    <n v="353969.88"/>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99 - MULTIPROVINCIAL"/>
    <s v="(en blanco)"/>
    <n v="400000"/>
    <n v="0"/>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99 - MULTIPROVINCIAL"/>
    <s v="(en blanco)"/>
    <n v="4200000"/>
    <n v="59826"/>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99 - MULTIPROVINCIAL"/>
    <s v="(en blanco)"/>
    <n v="143994"/>
    <n v="258998.2"/>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99 - MULTIPROVINCIAL"/>
    <s v="(en blanco)"/>
    <n v="2160000"/>
    <n v="133860.5"/>
  </r>
  <r>
    <s v="2026"/>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20 - FONDOS CON DESTINO ESPECÍFICO"/>
    <s v="99 - MULTIPROVINCIAL"/>
    <s v="(en blanco)"/>
    <n v="600000"/>
    <n v="0"/>
  </r>
  <r>
    <s v="2026"/>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99 - MULTIPROVINCIAL"/>
    <s v="(en blanco)"/>
    <n v="360000"/>
    <n v="1298"/>
  </r>
  <r>
    <s v="2026"/>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99 - MULTIPROVINCIAL"/>
    <s v="(en blanco)"/>
    <n v="780000"/>
    <n v="143653.53"/>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99 - MULTIPROVINCIAL"/>
    <s v="(en blanco)"/>
    <n v="10620000"/>
    <n v="4960283.12"/>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99 - MULTIPROVINCIAL"/>
    <s v="(en blanco)"/>
    <n v="840000"/>
    <n v="420687.79"/>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99 - MULTIPROVINCIAL"/>
    <s v="(en blanco)"/>
    <n v="350000"/>
    <n v="213709.8"/>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99 - MULTIPROVINCIAL"/>
    <s v="(en blanco)"/>
    <n v="8940000"/>
    <n v="1313517.8900000001"/>
  </r>
  <r>
    <s v="2026"/>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99 - MULTIPROVINCIAL"/>
    <s v="(en blanco)"/>
    <n v="31994356"/>
    <n v="13527137"/>
  </r>
  <r>
    <s v="2026"/>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99 - MULTIPROVINCIAL"/>
    <s v="(en blanco)"/>
    <n v="312058"/>
    <n v="159554.23999999999"/>
  </r>
  <r>
    <s v="2026"/>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99 - MULTIPROVINCIAL"/>
    <s v="(en blanco)"/>
    <n v="1495904"/>
    <n v="602753.39000000013"/>
  </r>
  <r>
    <s v="2026"/>
    <x v="0"/>
    <x v="0"/>
    <x v="0"/>
    <x v="0"/>
    <s v="2 - Poder Ejecutivo"/>
    <s v="0203 - MINISTERIO DE DEFENSA"/>
    <s v="0017 - SERVICIO MILITAR VOLUNTARIO"/>
    <s v="1 - SERVICIOS  GENERALES"/>
    <s v="1.3 - Defensa nacional"/>
    <s v="1.3.01 - Defensa militar"/>
    <s v="2.2 - CONTRATACIÓN DE SERVICIOS"/>
    <s v="2.2.3 - VIÁTICOS"/>
    <s v="N"/>
    <s v="00 - N/A"/>
    <s v="10 - FONDO GENERAL"/>
    <s v="99 - MULTIPROVINCIAL"/>
    <s v="(en blanco)"/>
    <n v="150000"/>
    <n v="0"/>
  </r>
  <r>
    <s v="2026"/>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99 - MULTIPROVINCIAL"/>
    <s v="(en blanco)"/>
    <n v="120000"/>
    <n v="0"/>
  </r>
  <r>
    <s v="2026"/>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99 - MULTIPROVINCIAL"/>
    <s v="(en blanco)"/>
    <n v="2091121"/>
    <n v="2211200.1199999996"/>
  </r>
  <r>
    <s v="2026"/>
    <x v="0"/>
    <x v="0"/>
    <x v="0"/>
    <x v="0"/>
    <s v="2 - Poder Ejecutivo"/>
    <s v="0203 - MINISTERIO DE DEFENSA"/>
    <s v="0017 - SERVICIO MILITAR VOLUNTARIO"/>
    <s v="1 - SERVICIOS  GENERALES"/>
    <s v="1.3 - Defensa nacional"/>
    <s v="1.3.01 - Defensa militar"/>
    <s v="2.2 - CONTRATACIÓN DE SERVICIOS"/>
    <s v="2.2.6 - SEGUROS"/>
    <s v="N"/>
    <s v="00 - N/A"/>
    <s v="10 - FONDO GENERAL"/>
    <s v="99 - MULTIPROVINCIAL"/>
    <s v="(en blanco)"/>
    <n v="340585"/>
    <n v="142592.24"/>
  </r>
  <r>
    <s v="2026"/>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99 - MULTIPROVINCIAL"/>
    <s v="(en blanco)"/>
    <n v="310894"/>
    <n v="0"/>
  </r>
  <r>
    <s v="2026"/>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99 - MULTIPROVINCIAL"/>
    <s v="(en blanco)"/>
    <n v="4140034"/>
    <n v="2294698.0499999998"/>
  </r>
  <r>
    <s v="2026"/>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99 - MULTIPROVINCIAL"/>
    <s v="(en blanco)"/>
    <n v="430000"/>
    <n v="0"/>
  </r>
  <r>
    <s v="2026"/>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99 - MULTIPROVINCIAL"/>
    <s v="(en blanco)"/>
    <n v="6106824"/>
    <n v="3054882.12"/>
  </r>
  <r>
    <s v="2026"/>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99 - MULTIPROVINCIAL"/>
    <s v="(en blanco)"/>
    <n v="2982596"/>
    <n v="949310"/>
  </r>
  <r>
    <s v="2026"/>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99 - MULTIPROVINCIAL"/>
    <s v="(en blanco)"/>
    <n v="332600"/>
    <n v="102011"/>
  </r>
  <r>
    <s v="2026"/>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99 - MULTIPROVINCIAL"/>
    <s v="(en blanco)"/>
    <n v="1200000"/>
    <n v="600000"/>
  </r>
  <r>
    <s v="2026"/>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99 - MULTIPROVINCIAL"/>
    <s v="(en blanco)"/>
    <n v="26586"/>
    <n v="11089.640000000001"/>
  </r>
  <r>
    <s v="2026"/>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99 - MULTIPROVINCIAL"/>
    <s v="(en blanco)"/>
    <n v="4400000"/>
    <n v="2200000"/>
  </r>
  <r>
    <s v="2026"/>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en blanco)"/>
    <n v="1906730"/>
    <n v="1018238.5"/>
  </r>
  <r>
    <s v="2026"/>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en blanco)"/>
    <n v="39579800"/>
    <n v="15375500"/>
  </r>
  <r>
    <s v="2026"/>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99 - MULTIPROVINCIAL"/>
    <s v="(en blanco)"/>
    <n v="490320"/>
    <n v="197501.84999999998"/>
  </r>
  <r>
    <s v="2026"/>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99 - MULTIPROVINCIAL"/>
    <s v="(en blanco)"/>
    <n v="3194000"/>
    <n v="1252708.3199999998"/>
  </r>
  <r>
    <s v="2026"/>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99 - MULTIPROVINCIAL"/>
    <s v="(en blanco)"/>
    <n v="4135200"/>
    <n v="1713850"/>
  </r>
  <r>
    <s v="2026"/>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99 - MULTIPROVINCIAL"/>
    <s v="(en blanco)"/>
    <n v="2165979"/>
    <n v="1627260"/>
  </r>
  <r>
    <s v="2026"/>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99 - MULTIPROVINCIAL"/>
    <s v="(en blanco)"/>
    <n v="648000"/>
    <n v="546603.64"/>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99 - MULTIPROVINCIAL"/>
    <s v="(en blanco)"/>
    <n v="600000"/>
    <n v="228999.06"/>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99 - MULTIPROVINCIAL"/>
    <s v="(en blanco)"/>
    <n v="529230"/>
    <n v="798424"/>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20 - FONDOS CON DESTINO ESPECÍFICO"/>
    <s v="99 - MULTIPROVINCIAL"/>
    <s v="(en blanco)"/>
    <n v="300000"/>
    <n v="0"/>
  </r>
  <r>
    <s v="2026"/>
    <x v="0"/>
    <x v="0"/>
    <x v="0"/>
    <x v="0"/>
    <s v="2 - Poder Ejecutivo"/>
    <s v="0203 - MINISTERIO DE DEFENSA"/>
    <s v="0019 - SUPERINTENDENCIA DE VIGILANCIA Y SEGURIDAD PRIVADA"/>
    <s v="1 - SERVICIOS  GENERALES"/>
    <s v="1.3 - Defensa nacional"/>
    <s v="1.3.01 - Defensa militar"/>
    <s v="2.2 - CONTRATACIÓN DE SERVICIOS"/>
    <s v="2.2.9 - OTRAS CONTRATACIONES DE SERVICIOS"/>
    <s v="N"/>
    <s v="00 - N/A"/>
    <s v="10 - FONDO GENERAL"/>
    <s v="99 - MULTIPROVINCIAL"/>
    <s v="(en blanco)"/>
    <n v="0"/>
    <n v="0"/>
  </r>
  <r>
    <s v="2026"/>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99 - MULTIPROVINCIAL"/>
    <s v="(en blanco)"/>
    <n v="4412000"/>
    <n v="1999359.55"/>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99 - MULTIPROVINCIAL"/>
    <s v="(en blanco)"/>
    <n v="2799730"/>
    <n v="982712.26"/>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99 - MULTIPROVINCIAL"/>
    <s v="(en blanco)"/>
    <n v="0"/>
    <n v="2596"/>
  </r>
  <r>
    <s v="2026"/>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99 - MULTIPROVINCIAL"/>
    <s v="(en blanco)"/>
    <n v="900000"/>
    <n v="112159"/>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99 - MULTIPROVINCIAL"/>
    <s v="(en blanco)"/>
    <n v="0"/>
    <n v="0"/>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20 - FONDOS CON DESTINO ESPECÍFICO"/>
    <s v="99 - MULTIPROVINCIAL"/>
    <s v="(en blanco)"/>
    <n v="300000"/>
    <n v="72800"/>
  </r>
  <r>
    <s v="2026"/>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99 - MULTIPROVINCIAL"/>
    <s v="(en blanco)"/>
    <n v="600000"/>
    <n v="0"/>
  </r>
  <r>
    <s v="2026"/>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99 - MULTIPROVINCIAL"/>
    <s v="(en blanco)"/>
    <n v="1600000"/>
    <n v="47077.97"/>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99 - MULTIPROVINCIAL"/>
    <s v="(en blanco)"/>
    <n v="4872000"/>
    <n v="2543558.06"/>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99 - MULTIPROVINCIAL"/>
    <s v="(en blanco)"/>
    <n v="800000"/>
    <n v="4012"/>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en blanco)"/>
    <n v="800000"/>
    <n v="409353.51"/>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99 - MULTIPROVINCIAL"/>
    <s v="(en blanco)"/>
    <n v="6900000"/>
    <n v="367842.4"/>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en blanco)"/>
    <n v="312027098"/>
    <n v="142020510.71000001"/>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99 - MULTIPROVINCIAL"/>
    <s v="(en blanco)"/>
    <n v="6226825"/>
    <n v="124280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99 - MULTIPROVINCIAL"/>
    <s v="(en blanco)"/>
    <n v="6875063"/>
    <n v="2405915.5099999998"/>
  </r>
  <r>
    <s v="2026"/>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99 - MULTIPROVINCIAL"/>
    <s v="(en blanco)"/>
    <n v="7800000"/>
    <n v="3266434.8000000003"/>
  </r>
  <r>
    <s v="2026"/>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99 - MULTIPROVINCIAL"/>
    <s v="(en blanco)"/>
    <n v="400000"/>
    <n v="162252.29"/>
  </r>
  <r>
    <s v="2026"/>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99 - MULTIPROVINCIAL"/>
    <s v="(en blanco)"/>
    <n v="2400000"/>
    <n v="994500"/>
  </r>
  <r>
    <s v="2026"/>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99 - MULTIPROVINCIAL"/>
    <s v="(en blanco)"/>
    <n v="640000"/>
    <n v="182150.7"/>
  </r>
  <r>
    <s v="2026"/>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99 - MULTIPROVINCIAL"/>
    <s v="(en blanco)"/>
    <n v="3657719"/>
    <n v="830745"/>
  </r>
  <r>
    <s v="2026"/>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99 - MULTIPROVINCIAL"/>
    <s v="(en blanco)"/>
    <n v="1000000"/>
    <n v="1206542.2999999998"/>
  </r>
  <r>
    <s v="2026"/>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99 - MULTIPROVINCIAL"/>
    <s v="(en blanco)"/>
    <n v="1100000"/>
    <n v="2580923.5"/>
  </r>
  <r>
    <s v="2026"/>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99 - MULTIPROVINCIAL"/>
    <s v="(en blanco)"/>
    <n v="700000"/>
    <n v="229993.8"/>
  </r>
  <r>
    <s v="2026"/>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99 - MULTIPROVINCIAL"/>
    <s v="(en blanco)"/>
    <n v="48722760"/>
    <n v="25963745.960000001"/>
  </r>
  <r>
    <s v="2026"/>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99 - MULTIPROVINCIAL"/>
    <s v="(en blanco)"/>
    <n v="3300000"/>
    <n v="7315504.4000000004"/>
  </r>
  <r>
    <s v="2026"/>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99 - MULTIPROVINCIAL"/>
    <s v="(en blanco)"/>
    <n v="780000"/>
    <n v="409806.92"/>
  </r>
  <r>
    <s v="2026"/>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99 - MULTIPROVINCIAL"/>
    <s v="(en blanco)"/>
    <n v="300000"/>
    <n v="20855"/>
  </r>
  <r>
    <s v="2026"/>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99 - MULTIPROVINCIAL"/>
    <s v="(en blanco)"/>
    <n v="450000"/>
    <n v="32654.61"/>
  </r>
  <r>
    <s v="2026"/>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en blanco)"/>
    <n v="1370000"/>
    <n v="506642.74000000005"/>
  </r>
  <r>
    <s v="2026"/>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en blanco)"/>
    <n v="15980000"/>
    <n v="5988796.5999999996"/>
  </r>
  <r>
    <s v="2026"/>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en blanco)"/>
    <n v="2595000"/>
    <n v="2192975.7000000002"/>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99 - MULTIPROVINCIAL"/>
    <s v="(en blanco)"/>
    <n v="3984500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99 - MULTIPROVINCIAL"/>
    <s v="(en blanco)"/>
    <n v="957959473"/>
    <n v="430508526"/>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99 - MULTIPROVINCIAL"/>
    <s v="(en blanco)"/>
    <n v="86348440"/>
    <n v="36830412.5"/>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99 - MULTIPROVINCIAL"/>
    <s v="(en blanco)"/>
    <n v="27792954"/>
    <n v="11929733.419999996"/>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99 - MULTIPROVINCIAL"/>
    <s v="(en blanco)"/>
    <n v="29700000"/>
    <n v="11208925.17"/>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99 - MULTIPROVINCIAL"/>
    <s v="(en blanco)"/>
    <n v="7442072"/>
    <n v="107574.7"/>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99 - MULTIPROVINCIAL"/>
    <s v="(en blanco)"/>
    <n v="16000000"/>
    <n v="5319795"/>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99 - MULTIPROVINCIAL"/>
    <s v="(en blanco)"/>
    <n v="10000000"/>
    <n v="117945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99 - MULTIPROVINCIAL"/>
    <s v="(en blanco)"/>
    <n v="20144725"/>
    <n v="3644529.98"/>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99 - MULTIPROVINCIAL"/>
    <s v="(en blanco)"/>
    <n v="1529208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99 - MULTIPROVINCIAL"/>
    <s v="(en blanco)"/>
    <n v="6000000"/>
    <n v="10743243.449999999"/>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99 - MULTIPROVINCIAL"/>
    <s v="(en blanco)"/>
    <n v="12869896"/>
    <n v="3330339.78"/>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99 - MULTIPROVINCIAL"/>
    <s v="(en blanco)"/>
    <n v="13620000"/>
    <n v="33833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99 - MULTIPROVINCIAL"/>
    <s v="(en blanco)"/>
    <n v="10300000"/>
    <n v="54280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99 - MULTIPROVINCIAL"/>
    <s v="(en blanco)"/>
    <n v="124700000"/>
    <n v="45017794.229999997"/>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99 - MULTIPROVINCIAL"/>
    <s v="(en blanco)"/>
    <n v="86341349"/>
    <n v="47801422.960000001"/>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99 - MULTIPROVINCIAL"/>
    <s v="(en blanco)"/>
    <n v="11766597"/>
    <n v="5488934.5299999993"/>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99 - MULTIPROVINCIAL"/>
    <s v="(en blanco)"/>
    <n v="12000000"/>
    <n v="2270908.8199999998"/>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99 - MULTIPROVINCIAL"/>
    <s v="(en blanco)"/>
    <n v="11250000"/>
    <n v="4108757.5300000003"/>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en blanco)"/>
    <n v="10730000"/>
    <n v="2101928.16"/>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en blanco)"/>
    <n v="84480000"/>
    <n v="22092645.919999998"/>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en blanco)"/>
    <n v="190369064"/>
    <n v="63263477.94000002"/>
  </r>
  <r>
    <s v="2026"/>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99 - MULTIPROVINCIAL"/>
    <s v="(en blanco)"/>
    <n v="9685000"/>
    <n v="4470000"/>
  </r>
  <r>
    <s v="2026"/>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99 - MULTIPROVINCIAL"/>
    <s v="(en blanco)"/>
    <n v="17400000"/>
    <n v="8247650"/>
  </r>
  <r>
    <s v="2026"/>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99 - MULTIPROVINCIAL"/>
    <s v="(en blanco)"/>
    <n v="846012"/>
    <n v="381204.9"/>
  </r>
  <r>
    <s v="2026"/>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99 - MULTIPROVINCIAL"/>
    <s v="(en blanco)"/>
    <n v="2400000"/>
    <n v="1199970"/>
  </r>
  <r>
    <s v="2026"/>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99 - MULTIPROVINCIAL"/>
    <s v="(en blanco)"/>
    <n v="3600000"/>
    <n v="1800000"/>
  </r>
  <r>
    <s v="2026"/>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99 - MULTIPROVINCIAL"/>
    <s v="(en blanco)"/>
    <n v="975111"/>
    <n v="277205.59999999998"/>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99 - MULTIPROVINCIAL"/>
    <s v="(en blanco)"/>
    <n v="96532720"/>
    <n v="4254660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99 - MULTIPROVINCIAL"/>
    <s v="(en blanco)"/>
    <n v="800000"/>
    <n v="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99 - MULTIPROVINCIAL"/>
    <s v="(en blanco)"/>
    <n v="3400000"/>
    <n v="1256319.8399999999"/>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99 - MULTIPROVINCIAL"/>
    <s v="(en blanco)"/>
    <n v="550000"/>
    <n v="180188.33"/>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99 - MULTIPROVINCIAL"/>
    <s v="(en blanco)"/>
    <n v="200000"/>
    <n v="11675"/>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99 - MULTIPROVINCIAL"/>
    <s v="(en blanco)"/>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99 - MULTIPROVINCIAL"/>
    <s v="(en blanco)"/>
    <n v="1132040"/>
    <n v="279012.95999999996"/>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99 - MULTIPROVINCIAL"/>
    <s v="(en blanco)"/>
    <n v="10000000"/>
    <n v="741843.9"/>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99 - MULTIPROVINCIAL"/>
    <s v="(en blanco)"/>
    <n v="615060"/>
    <n v="260295"/>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99 - MULTIPROVINCIAL"/>
    <s v="(en blanco)"/>
    <n v="500000"/>
    <n v="173600.01"/>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0"/>
    <n v="9982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99 - MULTIPROVINCIAL"/>
    <s v="(en blanco)"/>
    <n v="3100000"/>
    <n v="265730.0999999999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99 - MULTIPROVINCIAL"/>
    <s v="(en blanco)"/>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99 - MULTIPROVINCIAL"/>
    <s v="(en blanco)"/>
    <n v="1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99 - MULTIPROVINCIAL"/>
    <s v="(en blanco)"/>
    <n v="10000000"/>
    <n v="25547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99 - MULTIPROVINCIAL"/>
    <s v="(en blanco)"/>
    <n v="7358000"/>
    <n v="3700969.99"/>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99 - MULTIPROVINCIAL"/>
    <s v="(en blanco)"/>
    <n v="1500000"/>
    <n v="487039"/>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99 - MULTIPROVINCIAL"/>
    <s v="(en blanco)"/>
    <n v="400000"/>
    <n v="96080.99"/>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99 - MULTIPROVINCIAL"/>
    <s v="(en blanco)"/>
    <n v="1042266"/>
    <n v="425531.6"/>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99 - MULTIPROVINCIAL"/>
    <s v="(en blanco)"/>
    <n v="0"/>
    <n v="317400.2"/>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99 - MULTIPROVINCIAL"/>
    <s v="(en blanco)"/>
    <n v="0"/>
    <n v="166734"/>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99 - MULTIPROVINCIAL"/>
    <s v="(en blanco)"/>
    <n v="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99 - MULTIPROVINCIAL"/>
    <s v="(en blanco)"/>
    <n v="5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99 - MULTIPROVINCIAL"/>
    <s v="(en blanco)"/>
    <n v="6100000"/>
    <n v="3252791.4"/>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99 - MULTIPROVINCIAL"/>
    <s v="(en blanco)"/>
    <n v="0"/>
    <n v="35185.040000000001"/>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99 - MULTIPROVINCIAL"/>
    <s v="(en blanco)"/>
    <n v="400000"/>
    <n v="267951.19"/>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99 - MULTIPROVINCIAL"/>
    <s v="(en blanco)"/>
    <n v="0"/>
    <n v="227038.2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116559000"/>
    <n v="47426498"/>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3000000"/>
    <n v="1476062.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2478000"/>
    <n v="979878"/>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6759600"/>
    <n v="2973928.41"/>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470000"/>
    <n v="210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en blanco)"/>
    <n v="5200000"/>
    <n v="1899668"/>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150000"/>
    <n v="359337"/>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460204"/>
    <n v="290499.9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2552480"/>
    <n v="956943.31"/>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3020"/>
    <n v="1291323.56"/>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83753"/>
    <n v="136877"/>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99 - MULTIPROVINCIAL"/>
    <s v="(en blanco)"/>
    <n v="2583885"/>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11970223"/>
    <n v="579019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2500000"/>
    <n v="201603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en blanco)"/>
    <n v="1450000"/>
    <n v="72122.84"/>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99 - MULTIPROVINCIAL"/>
    <s v="(en blanco)"/>
    <n v="13092"/>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99 - MULTIPROVINCIAL"/>
    <s v="(en blanco)"/>
    <n v="300000"/>
    <n v="141316.79999999999"/>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en blanco)"/>
    <n v="7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2913563"/>
    <n v="6168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6166874"/>
    <n v="3265271.96"/>
  </r>
  <r>
    <s v="2026"/>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99 - MULTIPROVINCIAL"/>
    <s v="(en blanco)"/>
    <n v="365103600"/>
    <n v="211153000"/>
  </r>
  <r>
    <s v="2026"/>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99 - MULTIPROVINCIAL"/>
    <s v="(en blanco)"/>
    <n v="404552000"/>
    <n v="146838000"/>
  </r>
  <r>
    <s v="2026"/>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99 - MULTIPROVINCIAL"/>
    <s v="(en blanco)"/>
    <n v="3127850"/>
    <n v="1294980.8999999999"/>
  </r>
  <r>
    <s v="2026"/>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99 - MULTIPROVINCIAL"/>
    <s v="(en blanco)"/>
    <n v="13973000"/>
    <n v="8432500.879999999"/>
  </r>
  <r>
    <s v="2026"/>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99 - MULTIPROVINCIAL"/>
    <s v="(en blanco)"/>
    <n v="450000"/>
    <n v="169796.1"/>
  </r>
  <r>
    <s v="2026"/>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99 - MULTIPROVINCIAL"/>
    <s v="(en blanco)"/>
    <n v="30412000"/>
    <n v="13669450"/>
  </r>
  <r>
    <s v="2026"/>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99 - MULTIPROVINCIAL"/>
    <s v="(en blanco)"/>
    <n v="2988468"/>
    <n v="812744.67999999993"/>
  </r>
  <r>
    <s v="2026"/>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99 - MULTIPROVINCIAL"/>
    <s v="(en blanco)"/>
    <n v="8438594"/>
    <n v="0"/>
  </r>
  <r>
    <s v="2026"/>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99 - MULTIPROVINCIAL"/>
    <s v="(en blanco)"/>
    <n v="9914925"/>
    <n v="1357491.6500000001"/>
  </r>
  <r>
    <s v="2026"/>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99 - MULTIPROVINCIAL"/>
    <s v="(en blanco)"/>
    <n v="8000000"/>
    <n v="2637189.2200000007"/>
  </r>
  <r>
    <s v="2026"/>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99 - MULTIPROVINCIAL"/>
    <s v="(en blanco)"/>
    <n v="100000000"/>
    <n v="0"/>
  </r>
  <r>
    <s v="2026"/>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99 - MULTIPROVINCIAL"/>
    <s v="(en blanco)"/>
    <n v="19054000"/>
    <n v="8997971.5299999993"/>
  </r>
  <r>
    <s v="2026"/>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99 - MULTIPROVINCIAL"/>
    <s v="(en blanco)"/>
    <n v="1750000"/>
    <n v="767000"/>
  </r>
  <r>
    <s v="2026"/>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99 - MULTIPROVINCIAL"/>
    <s v="(en blanco)"/>
    <n v="2525000"/>
    <n v="735317"/>
  </r>
  <r>
    <s v="2026"/>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99 - MULTIPROVINCIAL"/>
    <s v="(en blanco)"/>
    <n v="730000"/>
    <n v="261211.4"/>
  </r>
  <r>
    <s v="2026"/>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99 - MULTIPROVINCIAL"/>
    <s v="(en blanco)"/>
    <n v="3415000"/>
    <n v="0"/>
  </r>
  <r>
    <s v="2026"/>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99 - MULTIPROVINCIAL"/>
    <s v="(en blanco)"/>
    <n v="2975000"/>
    <n v="0"/>
  </r>
  <r>
    <s v="2026"/>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99 - MULTIPROVINCIAL"/>
    <s v="(en blanco)"/>
    <n v="66520944"/>
    <n v="23431089.039999999"/>
  </r>
  <r>
    <s v="2026"/>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99 - MULTIPROVINCIAL"/>
    <s v="(en blanco)"/>
    <n v="17190300"/>
    <n v="4016994.48"/>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01 - DISTRITO NACIONAL"/>
    <s v="(en blanco)"/>
    <n v="2730000"/>
    <n v="105000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01 - DISTRITO NACIONAL"/>
    <s v="(en blanco)"/>
    <n v="377613"/>
    <n v="157610.93"/>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en blanco)"/>
    <n v="830221728"/>
    <n v="274111887.51999992"/>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01 - DISTRITO NACIONAL"/>
    <s v="(en blanco)"/>
    <n v="251049800"/>
    <n v="110452383.50999999"/>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01 - DISTRITO NACIONAL"/>
    <s v="(en blanco)"/>
    <n v="1098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109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107754327"/>
    <n v="40150800.289999984"/>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en blanco)"/>
    <n v="79536420"/>
    <n v="23350156.720000006"/>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94320000"/>
    <n v="10133579.79999999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01 - DISTRITO NACIONAL"/>
    <s v="(en blanco)"/>
    <n v="59910000"/>
    <n v="14343024.409999998"/>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01 - DISTRITO NACIONAL"/>
    <s v="(en blanco)"/>
    <n v="50000000"/>
    <n v="26651927.960000005"/>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en blanco)"/>
    <n v="104224050"/>
    <n v="71663547.019999996"/>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01 - DISTRITO NACIONAL"/>
    <s v="(en blanco)"/>
    <n v="34350000"/>
    <n v="2818815.28"/>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1100000"/>
    <n v="13057282.46999999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599990000"/>
    <n v="43872899.779999994"/>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01 - DISTRITO NACIONAL"/>
    <s v="(en blanco)"/>
    <n v="40500000"/>
    <n v="7545515.8999999994"/>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01 - DISTRITO NACIONAL"/>
    <s v="(en blanco)"/>
    <n v="1250000"/>
    <n v="3267906.65"/>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01 - DISTRITO NACIONAL"/>
    <s v="(en blanco)"/>
    <n v="13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01 - DISTRITO NACIONAL"/>
    <s v="(en blanco)"/>
    <n v="5524275"/>
    <n v="838448.60000000009"/>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01 - DISTRITO NACIONAL"/>
    <s v="(en blanco)"/>
    <n v="50000"/>
    <n v="7552"/>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01 - DISTRITO NACIONAL"/>
    <s v="(en blanco)"/>
    <n v="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en blanco)"/>
    <n v="950000"/>
    <n v="143812.59999999998"/>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103595911"/>
    <n v="40591987.280000001"/>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en blanco)"/>
    <n v="37154673"/>
    <n v="3792009.9000000004"/>
  </r>
  <r>
    <s v="2026"/>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01 - DISTRITO NACIONAL"/>
    <s v="(en blanco)"/>
    <n v="0"/>
    <n v="206468.52"/>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en blanco)"/>
    <n v="2666389759"/>
    <n v="831533267.0599997"/>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99 - MULTIPROVINCIAL"/>
    <s v="(en blanco)"/>
    <n v="1715231621"/>
    <n v="697090663.81999969"/>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99 - MULTIPROVINCIAL"/>
    <s v="(en blanco)"/>
    <n v="2370000"/>
    <n v="381405.52"/>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99 - MULTIPROVINCIAL"/>
    <s v="(en blanco)"/>
    <n v="280758620"/>
    <n v="122197595.75000001"/>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99 - MULTIPROVINCIAL"/>
    <s v="(en blanco)"/>
    <n v="1049193700"/>
    <n v="450016469.23000002"/>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99 - MULTIPROVINCIAL"/>
    <s v="(en blanco)"/>
    <n v="15307300"/>
    <n v="6172450.5999999996"/>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99 - MULTIPROVINCIAL"/>
    <s v="(en blanco)"/>
    <n v="1702209954"/>
    <n v="742709792.83000004"/>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99 - MULTIPROVINCIAL"/>
    <s v="(en blanco)"/>
    <n v="542489012"/>
    <n v="158794804.22999999"/>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99 - MULTIPROVINCIAL"/>
    <s v="(en blanco)"/>
    <n v="21909411"/>
    <n v="4778353.4700000016"/>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99 - MULTIPROVINCIAL"/>
    <s v="(en blanco)"/>
    <n v="5000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99 - MULTIPROVINCIAL"/>
    <s v="(en blanco)"/>
    <n v="1306854062"/>
    <n v="538340558.58000004"/>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99 - MULTIPROVINCIAL"/>
    <s v="(en blanco)"/>
    <n v="190252169"/>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en blanco)"/>
    <n v="575851405"/>
    <n v="257926657.34"/>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99 - MULTIPROVINCIAL"/>
    <s v="(en blanco)"/>
    <n v="142108197"/>
    <n v="65791073.639999993"/>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10 - FONDO GENERAL"/>
    <s v="99 - MULTIPROVINCIAL"/>
    <s v="(en blanco)"/>
    <n v="468000"/>
    <n v="38848.160000000003"/>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10000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81250968"/>
    <n v="38813962.380000003"/>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en blanco)"/>
    <n v="115058882"/>
    <n v="38738723.110000007"/>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66099738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99 - MULTIPROVINCIAL"/>
    <s v="(en blanco)"/>
    <n v="171700000"/>
    <n v="3181330.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10 - FONDO GENERAL"/>
    <s v="99 - MULTIPROVINCIAL"/>
    <s v="(en blanco)"/>
    <n v="18128670"/>
    <n v="2376881.9299999997"/>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99 - MULTIPROVINCIAL"/>
    <s v="(en blanco)"/>
    <n v="150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99 - MULTIPROVINCIAL"/>
    <s v="(en blanco)"/>
    <n v="5500000"/>
    <n v="2094190.69"/>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99 - MULTIPROVINCIAL"/>
    <s v="(en blanco)"/>
    <n v="141600000"/>
    <n v="48094195.73000000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en blanco)"/>
    <n v="16450000"/>
    <n v="1588307.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99 - MULTIPROVINCIAL"/>
    <s v="(en blanco)"/>
    <n v="59464610"/>
    <n v="10309416.209999997"/>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99 - MULTIPROVINCIAL"/>
    <s v="(en blanco)"/>
    <n v="22785390"/>
    <n v="1919502.450000000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en blanco)"/>
    <n v="23050000"/>
    <n v="6296612.700000000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en blanco)"/>
    <n v="48160000"/>
    <n v="2899025.01"/>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99 - MULTIPROVINCIAL"/>
    <s v="(en blanco)"/>
    <n v="90500000"/>
    <n v="30934720.289999999"/>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99 - MULTIPROVINCIAL"/>
    <s v="(en blanco)"/>
    <n v="5600000"/>
    <n v="712977"/>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99 - MULTIPROVINCIAL"/>
    <s v="(en blanco)"/>
    <n v="68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99 - MULTIPROVINCIAL"/>
    <s v="(en blanco)"/>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99 - MULTIPROVINCIAL"/>
    <s v="(en blanco)"/>
    <n v="2250000"/>
    <n v="1216816"/>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99 - MULTIPROVINCIAL"/>
    <s v="(en blanco)"/>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99 - MULTIPROVINCIAL"/>
    <s v="(en blanco)"/>
    <n v="1315000"/>
    <n v="394385.47"/>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en blanco)"/>
    <n v="620000"/>
    <n v="50486.3"/>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14000000"/>
    <n v="584000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en blanco)"/>
    <n v="2355000"/>
    <n v="583565.79999999993"/>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en blanco)"/>
    <n v="43450000"/>
    <n v="11156742.110000001"/>
  </r>
  <r>
    <s v="2026"/>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en blanco)"/>
    <n v="100340142"/>
    <n v="41470870.560000002"/>
  </r>
  <r>
    <s v="2026"/>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01 - DISTRITO NACIONAL"/>
    <s v="(en blanco)"/>
    <n v="17385200"/>
    <n v="7079202.8499999996"/>
  </r>
  <r>
    <s v="2026"/>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01 - DISTRITO NACIONAL"/>
    <s v="(en blanco)"/>
    <n v="468000"/>
    <n v="151747.76"/>
  </r>
  <r>
    <s v="2026"/>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01 - DISTRITO NACIONAL"/>
    <s v="(en blanco)"/>
    <n v="700000"/>
    <n v="0"/>
  </r>
  <r>
    <s v="2026"/>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01 - DISTRITO NACIONAL"/>
    <s v="(en blanco)"/>
    <n v="14974708"/>
    <n v="6231528.9200000009"/>
  </r>
  <r>
    <s v="2026"/>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01 - DISTRITO NACIONAL"/>
    <s v="(en blanco)"/>
    <n v="9310000"/>
    <n v="2712068.67"/>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01 - DISTRITO NACIONAL"/>
    <s v="(en blanco)"/>
    <n v="1200760"/>
    <n v="49055.130000000005"/>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20 - FONDOS CON DESTINO ESPECÍFICO"/>
    <s v="01 - DISTRITO NACIONAL"/>
    <s v="(en blanco)"/>
    <n v="0"/>
    <n v="39273.35"/>
  </r>
  <r>
    <s v="2026"/>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01 - DISTRITO NACIONAL"/>
    <s v="(en blanco)"/>
    <n v="400000"/>
    <n v="812604.8"/>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01 - DISTRITO NACIONAL"/>
    <s v="(en blanco)"/>
    <n v="223071"/>
    <n v="554269.26"/>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20 - FONDOS CON DESTINO ESPECÍFICO"/>
    <s v="01 - DISTRITO NACIONAL"/>
    <s v="(en blanco)"/>
    <n v="0"/>
    <n v="529141.09"/>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en blanco)"/>
    <n v="3144777"/>
    <n v="1615382.7"/>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01 - DISTRITO NACIONAL"/>
    <s v="(en blanco)"/>
    <n v="500000"/>
    <n v="287998.52"/>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en blanco)"/>
    <n v="1006640"/>
    <n v="323435.51"/>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20 - FONDOS CON DESTINO ESPECÍFICO"/>
    <s v="01 - DISTRITO NACIONAL"/>
    <s v="(en blanco)"/>
    <n v="0"/>
    <n v="96600.9"/>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en blanco)"/>
    <n v="5960000"/>
    <n v="2210942.2600000002"/>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20 - FONDOS CON DESTINO ESPECÍFICO"/>
    <s v="01 - DISTRITO NACIONAL"/>
    <s v="(en blanco)"/>
    <n v="0"/>
    <n v="887601.25"/>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01 - DISTRITO NACIONAL"/>
    <s v="(en blanco)"/>
    <n v="1629477"/>
    <n v="828109.56"/>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01 - DISTRITO NACIONAL"/>
    <s v="(en blanco)"/>
    <n v="621000"/>
    <n v="145803.82999999999"/>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01 - DISTRITO NACIONAL"/>
    <s v="(en blanco)"/>
    <n v="350000"/>
    <n v="167866.8"/>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20 - FONDOS CON DESTINO ESPECÍFICO"/>
    <s v="01 - DISTRITO NACIONAL"/>
    <s v="(en blanco)"/>
    <n v="0"/>
    <n v="67953.61"/>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en blanco)"/>
    <n v="825000"/>
    <n v="131186.78"/>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20 - FONDOS CON DESTINO ESPECÍFICO"/>
    <s v="01 - DISTRITO NACIONAL"/>
    <s v="(en blanco)"/>
    <n v="0"/>
    <n v="0"/>
  </r>
  <r>
    <s v="2026"/>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01 - DISTRITO NACIONAL"/>
    <s v="(en blanco)"/>
    <n v="20000"/>
    <n v="0"/>
  </r>
  <r>
    <s v="2026"/>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01 - DISTRITO NACIONAL"/>
    <s v="(en blanco)"/>
    <n v="210477"/>
    <n v="26904"/>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en blanco)"/>
    <n v="271506"/>
    <n v="0"/>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20 - FONDOS CON DESTINO ESPECÍFICO"/>
    <s v="01 - DISTRITO NACIONAL"/>
    <s v="(en blanco)"/>
    <n v="0"/>
    <n v="22030.6"/>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en blanco)"/>
    <n v="8931000"/>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20 - FONDOS CON DESTINO ESPECÍFICO"/>
    <s v="01 - DISTRITO NACIONAL"/>
    <s v="(en blanco)"/>
    <n v="0"/>
    <n v="22999.99"/>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en blanco)"/>
    <n v="2410154"/>
    <n v="540328.43000000005"/>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20 - FONDOS CON DESTINO ESPECÍFICO"/>
    <s v="01 - DISTRITO NACIONAL"/>
    <s v="(en blanco)"/>
    <n v="0"/>
    <n v="374167.48"/>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99 - MULTIPROVINCIAL"/>
    <s v="(en blanco)"/>
    <n v="30782400"/>
    <n v="11760476.469999999"/>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99 - MULTIPROVINCIAL"/>
    <s v="(en blanco)"/>
    <n v="6384800"/>
    <n v="209950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99 - MULTIPROVINCIAL"/>
    <s v="(en blanco)"/>
    <n v="4100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99 - MULTIPROVINCIAL"/>
    <s v="(en blanco)"/>
    <n v="4203048"/>
    <n v="1723542.2900000003"/>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99 - MULTIPROVINCIAL"/>
    <s v="(en blanco)"/>
    <n v="1260000"/>
    <n v="607553.5"/>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99 - MULTIPROVINCIAL"/>
    <s v="(en blanco)"/>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99 - MULTIPROVINCIAL"/>
    <s v="(en blanco)"/>
    <n v="2000000"/>
    <n v="1299727.5"/>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99 - MULTIPROVINCIAL"/>
    <s v="(en blanco)"/>
    <n v="0"/>
    <n v="1634"/>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99 - MULTIPROVINCIAL"/>
    <s v="(en blanco)"/>
    <n v="600000"/>
    <n v="44645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99 - MULTIPROVINCIAL"/>
    <s v="(en blanco)"/>
    <n v="12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99 - MULTIPROVINCIAL"/>
    <s v="(en blanco)"/>
    <n v="385000"/>
    <n v="5251"/>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en blanco)"/>
    <n v="5000"/>
    <n v="9884.75"/>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99 - MULTIPROVINCIAL"/>
    <s v="(en blanco)"/>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99 - MULTIPROVINCIAL"/>
    <s v="(en blanco)"/>
    <n v="100000"/>
    <n v="92321.2"/>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99 - MULTIPROVINCIAL"/>
    <s v="(en blanco)"/>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99 - MULTIPROVINCIAL"/>
    <s v="(en blanco)"/>
    <n v="50000"/>
    <n v="1322.79"/>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99 - MULTIPROVINCIAL"/>
    <s v="(en blanco)"/>
    <n v="52000"/>
    <n v="1560.35"/>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en blanco)"/>
    <n v="4800000"/>
    <n v="385000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en blanco)"/>
    <n v="2335211"/>
    <n v="17356.86"/>
  </r>
  <r>
    <s v="2026"/>
    <x v="0"/>
    <x v="0"/>
    <x v="0"/>
    <x v="0"/>
    <s v="2 - Poder Ejecutivo"/>
    <s v="0204 - MINISTERIO DE RELACIONES EXTERIORES"/>
    <s v="0004 - CONSEJO NACIONAL DE FRONTERA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99 - MULTIPROVINCIAL"/>
    <s v="(en blanco)"/>
    <n v="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en blanco)"/>
    <n v="21530600"/>
    <n v="98520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01 - DISTRITO NACIONAL"/>
    <s v="(en blanco)"/>
    <n v="3598000"/>
    <n v="1341750.01"/>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01 - DISTRITO NACIONAL"/>
    <s v="(en blanco)"/>
    <n v="24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01 - DISTRITO NACIONAL"/>
    <s v="(en blanco)"/>
    <n v="2891889"/>
    <n v="1495557.1200000001"/>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01 - DISTRITO NACIONAL"/>
    <s v="(en blanco)"/>
    <n v="1360000"/>
    <n v="560768.18999999994"/>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01 - DISTRITO NACIONAL"/>
    <s v="(en blanco)"/>
    <n v="12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01 - DISTRITO NACIONAL"/>
    <s v="(en blanco)"/>
    <n v="15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01 - DISTRITO NACIONAL"/>
    <s v="(en blanco)"/>
    <n v="100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01 - DISTRITO NACIONAL"/>
    <s v="(en blanco)"/>
    <n v="4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01 - DISTRITO NACIONAL"/>
    <s v="(en blanco)"/>
    <n v="386000"/>
    <n v="68998.7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en blanco)"/>
    <n v="750000"/>
    <n v="68191.56"/>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2504499"/>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01 - DISTRITO NACIONAL"/>
    <s v="(en blanco)"/>
    <n v="10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01 - DISTRITO NACIONAL"/>
    <s v="(en blanco)"/>
    <n v="325000"/>
    <n v="47929.760000000002"/>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01 - DISTRITO NACIONAL"/>
    <s v="(en blanco)"/>
    <n v="5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01 - DISTRITO NACIONAL"/>
    <s v="(en blanco)"/>
    <n v="300000"/>
    <n v="42686.1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01 - DISTRITO NACIONAL"/>
    <s v="(en blanco)"/>
    <n v="1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en blanco)"/>
    <n v="3349000"/>
    <n v="8085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en blanco)"/>
    <n v="1075000"/>
    <n v="212699.3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10 - FONDO GENERAL"/>
    <s v="99 - MULTIPROVINCIAL"/>
    <s v="(en blanco)"/>
    <n v="1160144898"/>
    <n v="598114263.38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70 - DONACION EXTERNA"/>
    <s v="99 - MULTIPROVINCIAL"/>
    <s v="(en blanco)"/>
    <n v="0"/>
    <n v="35750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10 - FONDO GENERAL"/>
    <s v="99 - MULTIPROVINCIAL"/>
    <s v="(en blanco)"/>
    <n v="382229127"/>
    <n v="150342969.93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20 - FONDOS CON DESTINO ESPECÍFICO"/>
    <s v="99 - MULTIPROVINCIAL"/>
    <s v="(en blanco)"/>
    <n v="56989200"/>
    <n v="28502599.64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4073699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28893608"/>
    <n v="86312121.06999994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en blanco)"/>
    <n v="0"/>
    <n v="538694.9099999999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1 - SERVICIOS BÁSICOS"/>
    <s v="N"/>
    <s v="00 - N/A"/>
    <s v="10 - FONDO GENERAL"/>
    <s v="99 - MULTIPROVINCIAL"/>
    <s v="(en blanco)"/>
    <n v="55400000"/>
    <n v="39669442.23999998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80800"/>
    <n v="61358.77000000000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9792848"/>
    <n v="443192.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10 - FONDO GENERAL"/>
    <s v="99 - MULTIPROVINCIAL"/>
    <s v="(en blanco)"/>
    <n v="1500000"/>
    <n v="2062193.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6508134.090000001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0000"/>
    <n v="1705885.710000000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120000"/>
    <n v="212004.6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10 - FONDO GENERAL"/>
    <s v="99 - MULTIPROVINCIAL"/>
    <s v="(en blanco)"/>
    <n v="258500155"/>
    <n v="14928879.44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en blanco)"/>
    <n v="282353006"/>
    <n v="232295191.33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10 - FONDO GENERAL"/>
    <s v="99 - MULTIPROVINCIAL"/>
    <s v="(en blanco)"/>
    <n v="39121113"/>
    <n v="15124678.4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20 - FONDOS CON DESTINO ESPECÍFICO"/>
    <s v="99 - MULTIPROVINCIAL"/>
    <s v="(en blanco)"/>
    <n v="30000000"/>
    <n v="272681.6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2624822"/>
    <n v="2677886.3200000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82882586"/>
    <n v="73915883.35000002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61100008"/>
    <n v="11113625.48999999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132347445"/>
    <n v="18365970.10999999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62902654"/>
    <n v="570135.069999999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956000"/>
    <n v="24436796.89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9500000"/>
    <n v="708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0467000"/>
    <n v="86600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7033526"/>
    <n v="504025.3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10 - FONDO GENERAL"/>
    <s v="99 - MULTIPROVINCIAL"/>
    <s v="(en blanco)"/>
    <n v="16421500"/>
    <n v="750840.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9061925"/>
    <n v="469.1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10 - FONDO GENERAL"/>
    <s v="99 - MULTIPROVINCIAL"/>
    <s v="(en blanco)"/>
    <n v="7330000"/>
    <n v="606946.0700000000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166419"/>
    <n v="48213.3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10 - FONDO GENERAL"/>
    <s v="99 - MULTIPROVINCIAL"/>
    <s v="(en blanco)"/>
    <n v="400000"/>
    <n v="6018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358000"/>
    <n v="152360.4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10 - FONDO GENERAL"/>
    <s v="99 - MULTIPROVINCIAL"/>
    <s v="(en blanco)"/>
    <n v="58136258"/>
    <n v="176390.1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en blanco)"/>
    <n v="3126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345964"/>
    <n v="124861.230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2487100"/>
    <n v="1692.1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41346023"/>
    <n v="17397276.78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20655320"/>
    <n v="4416539.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6478107"/>
    <n v="12474227.85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17514205"/>
    <n v="1151358.5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15000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0000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0"/>
    <n v="34999.980000000003"/>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10 - FONDO GENERAL"/>
    <s v="99 - MULTIPROVINCIAL"/>
    <s v="(en blanco)"/>
    <n v="0"/>
    <n v="4624550"/>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70 - DONACION EXTERNA"/>
    <s v="99 - MULTIPROVINCIAL"/>
    <s v="(en blanco)"/>
    <n v="0"/>
    <n v="900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en blanco)"/>
    <n v="183340688"/>
    <n v="82619657.210000008"/>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en blanco)"/>
    <n v="75430122"/>
    <n v="16481233.33"/>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3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5230527"/>
    <n v="12469594.929999994"/>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en blanco)"/>
    <n v="8500000"/>
    <n v="3813173.8799999994"/>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3280000"/>
    <n v="320062.13"/>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660000"/>
    <n v="185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5 - ALQUILERES Y RENTAS"/>
    <s v="N"/>
    <s v="00 - N/A"/>
    <s v="10 - FONDO GENERAL"/>
    <s v="99 - MULTIPROVINCIAL"/>
    <s v="(en blanco)"/>
    <n v="1533214"/>
    <n v="619766.5"/>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99 - MULTIPROVINCIAL"/>
    <s v="(en blanco)"/>
    <n v="171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100000"/>
    <n v="382410.68000000005"/>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250000"/>
    <n v="177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30000"/>
    <n v="26599.96"/>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2643578"/>
    <n v="278425.32"/>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548780"/>
    <n v="377819.59"/>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10 - FONDO GENERAL"/>
    <s v="99 - MULTIPROVINCIAL"/>
    <s v="(en blanco)"/>
    <n v="626861"/>
    <n v="101244"/>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99 - MULTIPROVINCIAL"/>
    <s v="(en blanco)"/>
    <n v="1341038"/>
    <n v="586957.72"/>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5 - CUERO, CAUCHO Y PLÁSTICO"/>
    <s v="N"/>
    <s v="00 - N/A"/>
    <s v="10 - FONDO GENERAL"/>
    <s v="99 - MULTIPROVINCIAL"/>
    <s v="(en blanco)"/>
    <n v="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63000"/>
    <n v="74036.09"/>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277876"/>
    <n v="25810.14"/>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6000000"/>
    <n v="2500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3259941"/>
    <n v="1292855.19"/>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0"/>
    <n v="131999.51999999999"/>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en blanco)"/>
    <n v="626172868"/>
    <n v="241230596.7300000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en blanco)"/>
    <n v="350641113"/>
    <n v="84525452.36999999"/>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2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75635798"/>
    <n v="36506020.269999996"/>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99 - MULTIPROVINCIAL"/>
    <s v="(en blanco)"/>
    <n v="20600000"/>
    <n v="8454737.9700000007"/>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99 - MULTIPROVINCIAL"/>
    <s v="(en blanco)"/>
    <n v="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en blanco)"/>
    <n v="6068915"/>
    <n v="284651.4000000000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99 - MULTIPROVINCIAL"/>
    <s v="(en blanco)"/>
    <n v="10000000"/>
    <n v="3745635.2199999997"/>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en blanco)"/>
    <n v="1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99 - MULTIPROVINCIAL"/>
    <s v="(en blanco)"/>
    <n v="10916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99 - MULTIPROVINCIAL"/>
    <s v="(en blanco)"/>
    <n v="10000000"/>
    <n v="4824238.569999999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99 - MULTIPROVINCIAL"/>
    <s v="(en blanco)"/>
    <n v="6000000"/>
    <n v="132368.1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200000"/>
    <n v="104451.98000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en blanco)"/>
    <n v="0"/>
    <n v="98743.680000000008"/>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462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en blanco)"/>
    <n v="2058005"/>
    <n v="655390.5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3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en blanco)"/>
    <n v="3100000"/>
    <n v="74773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335701"/>
    <n v="307578.1700000000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en blanco)"/>
    <n v="62000"/>
    <n v="369855.8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99 - MULTIPROVINCIAL"/>
    <s v="(en blanco)"/>
    <n v="20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99 - MULTIPROVINCIAL"/>
    <s v="(en blanco)"/>
    <n v="540862"/>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en blanco)"/>
    <n v="2875750"/>
    <n v="1054436.2"/>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en blanco)"/>
    <n v="15000"/>
    <n v="10195.200000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5 - CUERO, CAUCHO Y PLÁSTICO"/>
    <s v="N"/>
    <s v="00 - N/A"/>
    <s v="10 - FONDO GENERAL"/>
    <s v="99 - MULTIPROVINCIAL"/>
    <s v="(en blanco)"/>
    <n v="138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02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en blanco)"/>
    <n v="13200"/>
    <n v="49879.86"/>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7261240"/>
    <n v="397450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en blanco)"/>
    <n v="116100"/>
    <n v="54890.06"/>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892335"/>
    <n v="10755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en blanco)"/>
    <n v="6743030"/>
    <n v="1909689.07"/>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en blanco)"/>
    <n v="321971253"/>
    <n v="133839954.7600000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99 - MULTIPROVINCIAL"/>
    <s v="(en blanco)"/>
    <n v="109409983"/>
    <n v="25138456.94000000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7793702"/>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097074"/>
    <n v="20064339.819999997"/>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en blanco)"/>
    <n v="14861689"/>
    <n v="6596392.5800000019"/>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202500"/>
    <n v="465547.0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99 - MULTIPROVINCIAL"/>
    <s v="(en blanco)"/>
    <n v="1400000"/>
    <n v="1010822.7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99 - MULTIPROVINCIAL"/>
    <s v="(en blanco)"/>
    <n v="740000"/>
    <n v="225898.7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en blanco)"/>
    <n v="23223871"/>
    <n v="2963658.6399999997"/>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99 - MULTIPROVINCIAL"/>
    <s v="(en blanco)"/>
    <n v="13808015"/>
    <n v="5557319.190000000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572200"/>
    <n v="1054424.4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351000"/>
    <n v="1528111.5"/>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1310472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2824501"/>
    <n v="6785415.320000000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89000"/>
    <n v="484860.4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99 - MULTIPROVINCIAL"/>
    <s v="(en blanco)"/>
    <n v="1584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99 - MULTIPROVINCIAL"/>
    <s v="(en blanco)"/>
    <n v="1513000"/>
    <n v="154476.56"/>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99 - MULTIPROVINCIAL"/>
    <s v="(en blanco)"/>
    <n v="1303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99 - MULTIPROVINCIAL"/>
    <s v="(en blanco)"/>
    <n v="260000"/>
    <n v="5994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4600"/>
    <n v="11375.2"/>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947810"/>
    <n v="5366830.480000000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198761"/>
    <n v="1744769.6700000002"/>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en blanco)"/>
    <n v="0"/>
    <n v="13095.75"/>
  </r>
  <r>
    <s v="2026"/>
    <x v="0"/>
    <x v="0"/>
    <x v="0"/>
    <x v="0"/>
    <s v="2 - Poder Ejecutivo"/>
    <s v="0205 - MINISTERIO DE HACIENDA Y ECONOMI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1 - REMUNERACIONES"/>
    <s v="N"/>
    <s v="00 - N/A"/>
    <s v="10 - FONDO GENERAL"/>
    <s v="99 - MULTIPROVINCIAL"/>
    <s v="(en blanco)"/>
    <n v="0"/>
    <n v="135000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2 - SOBRESUELDOS"/>
    <s v="N"/>
    <s v="00 - N/A"/>
    <s v="10 - FONDO GENERAL"/>
    <s v="99 - MULTIPROVINCIAL"/>
    <s v="(en blanco)"/>
    <n v="0"/>
    <n v="27000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5 - CONTRIBUCIONES A LA SEGURIDAD SOCIAL"/>
    <s v="N"/>
    <s v="00 - N/A"/>
    <s v="10 - FONDO GENERAL"/>
    <s v="99 - MULTIPROVINCIAL"/>
    <s v="(en blanco)"/>
    <n v="0"/>
    <n v="204374.05"/>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99 - MULTIPROVINCIAL"/>
    <s v="(en blanco)"/>
    <n v="972500"/>
    <n v="499997.9"/>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99 - MULTIPROVINCIAL"/>
    <s v="(en blanco)"/>
    <n v="500000"/>
    <n v="2596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2 - TEXTILES Y VESTUARIOS"/>
    <s v="N"/>
    <s v="00 - N/A"/>
    <s v="10 - FONDO GENERAL"/>
    <s v="99 - MULTIPROVINCIAL"/>
    <s v="(en blanco)"/>
    <n v="5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9 - PRODUCTOS Y ÚTILES VARIOS"/>
    <s v="N"/>
    <s v="00 - N/A"/>
    <s v="10 - FONDO GENERAL"/>
    <s v="99 - MULTIPROVINCIAL"/>
    <s v="(en blanco)"/>
    <n v="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9 - PRODUCTOS Y ÚTILES VARIOS"/>
    <s v="N"/>
    <s v="00 - N/A"/>
    <s v="70 - DONACION EXTERNA"/>
    <s v="99 - MULTIPROVINCIAL"/>
    <s v="(en blanco)"/>
    <n v="0"/>
    <n v="0"/>
  </r>
  <r>
    <s v="2026"/>
    <x v="0"/>
    <x v="0"/>
    <x v="0"/>
    <x v="0"/>
    <s v="2 - Poder Ejecutivo"/>
    <s v="0205 - MINISTERIO DE HACIENDA Y ECONOMIA"/>
    <s v="0004 - DIRECCION GENERAL DE CONTRATACIONES PUBLICAS"/>
    <s v="4 - SERVICIOS SOCIALES"/>
    <s v="4.6 - Equidad de género"/>
    <s v="4.6.01 - Acciones focalizada en mujeres"/>
    <s v="2.2 - CONTRATACIÓN DE SERVICIOS"/>
    <s v="2.2.9 - OTRAS CONTRATACIONES DE SERVICIOS"/>
    <s v="N"/>
    <s v="00 - N/A"/>
    <s v="10 - FONDO GENERAL"/>
    <s v="99 - MULTIPROVINCIAL"/>
    <s v="(en blanco)"/>
    <n v="50000"/>
    <n v="2301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1 - REMUNERACIONES"/>
    <s v="N"/>
    <s v="00 - N/A"/>
    <s v="10 - FONDO GENERAL"/>
    <s v="99 - MULTIPROVINCIAL"/>
    <s v="(en blanco)"/>
    <n v="217893949"/>
    <n v="88737826"/>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2 - SOBRESUELDOS"/>
    <s v="N"/>
    <s v="00 - N/A"/>
    <s v="10 - FONDO GENERAL"/>
    <s v="99 - MULTIPROVINCIAL"/>
    <s v="(en blanco)"/>
    <n v="83763540"/>
    <n v="15867104.419999998"/>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00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27242735"/>
    <n v="13404982.910000006"/>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1 - SERVICIOS BÁSICOS"/>
    <s v="N"/>
    <s v="00 - N/A"/>
    <s v="10 - FONDO GENERAL"/>
    <s v="99 - MULTIPROVINCIAL"/>
    <s v="(en blanco)"/>
    <n v="17501313"/>
    <n v="6349256.04999999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2550000"/>
    <n v="397683.82"/>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3 - VIÁTICOS"/>
    <s v="N"/>
    <s v="00 - N/A"/>
    <s v="10 - FONDO GENERAL"/>
    <s v="99 - MULTIPROVINCIAL"/>
    <s v="(en blanco)"/>
    <n v="364519"/>
    <n v="70431.240000000005"/>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1034000"/>
    <n v="238499.9799999999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5 - ALQUILERES Y RENTAS"/>
    <s v="N"/>
    <s v="00 - N/A"/>
    <s v="10 - FONDO GENERAL"/>
    <s v="99 - MULTIPROVINCIAL"/>
    <s v="(en blanco)"/>
    <n v="5222360"/>
    <n v="2786632.8"/>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6 - SEGUROS"/>
    <s v="N"/>
    <s v="00 - N/A"/>
    <s v="10 - FONDO GENERAL"/>
    <s v="99 - MULTIPROVINCIAL"/>
    <s v="(en blanco)"/>
    <n v="16848958"/>
    <n v="5173106.8099999996"/>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5941000"/>
    <n v="1353602.1500000001"/>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7694832"/>
    <n v="2688935.29"/>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9592741"/>
    <n v="6201643.5300000003"/>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801000"/>
    <n v="510544.67"/>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2 - TEXTILES Y VESTUARIOS"/>
    <s v="N"/>
    <s v="00 - N/A"/>
    <s v="10 - FONDO GENERAL"/>
    <s v="99 - MULTIPROVINCIAL"/>
    <s v="(en blanco)"/>
    <n v="1250000"/>
    <n v="7327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3 - PAPEL, CARTÓN E IMPRESOS"/>
    <s v="N"/>
    <s v="00 - N/A"/>
    <s v="10 - FONDO GENERAL"/>
    <s v="99 - MULTIPROVINCIAL"/>
    <s v="(en blanco)"/>
    <n v="51901000"/>
    <n v="816304.65"/>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5 - CUERO, CAUCHO Y PLÁSTICO"/>
    <s v="N"/>
    <s v="00 - N/A"/>
    <s v="10 - FONDO GENERAL"/>
    <s v="99 - MULTIPROVINCIAL"/>
    <s v="(en blanco)"/>
    <n v="1250000"/>
    <n v="30877.1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297"/>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7210000"/>
    <n v="2661464.17"/>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500000"/>
    <n v="3428740.419999999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99 - MULTIPROVINCIAL"/>
    <s v="(en blanco)"/>
    <n v="332121508"/>
    <n v="136034926.9300000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99 - MULTIPROVINCIAL"/>
    <s v="(en blanco)"/>
    <n v="129584812"/>
    <n v="27600833.32999999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86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4973096"/>
    <n v="20731430.869999994"/>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99 - MULTIPROVINCIAL"/>
    <s v="(en blanco)"/>
    <n v="11545428"/>
    <n v="3838038.409999999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798436"/>
    <n v="38489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99 - MULTIPROVINCIAL"/>
    <s v="(en blanco)"/>
    <n v="638000"/>
    <n v="743176.5800000000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en blanco)"/>
    <n v="606000"/>
    <n v="166791.9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99 - MULTIPROVINCIAL"/>
    <s v="(en blanco)"/>
    <n v="3050000"/>
    <n v="1197494.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99 - MULTIPROVINCIAL"/>
    <s v="(en blanco)"/>
    <n v="5477110"/>
    <n v="4555159.4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4181882"/>
    <n v="1422881.190000000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4824696"/>
    <n v="647416.5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1580916"/>
    <n v="4677170.3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966970"/>
    <n v="556566.1800000000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99 - MULTIPROVINCIAL"/>
    <s v="(en blanco)"/>
    <n v="315000"/>
    <n v="5863.8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en blanco)"/>
    <n v="1359104"/>
    <n v="413463.3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en blanco)"/>
    <n v="300000"/>
    <n v="126993"/>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en blanco)"/>
    <n v="300000"/>
    <n v="240118.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131500"/>
    <n v="1491.5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8234914"/>
    <n v="3760901.659999999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en blanco)"/>
    <n v="4388138"/>
    <n v="1229544.140000000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99 - MULTIPROVINCIAL"/>
    <s v="(en blanco)"/>
    <n v="390948664"/>
    <n v="163019704.9900000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2 - SOBRESUELDOS"/>
    <s v="N"/>
    <s v="00 - N/A"/>
    <s v="10 - FONDO GENERAL"/>
    <s v="99 - MULTIPROVINCIAL"/>
    <s v="(en blanco)"/>
    <n v="169355531"/>
    <n v="34218328.099999994"/>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6711724"/>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52984081"/>
    <n v="24366344.85000000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99 - MULTIPROVINCIAL"/>
    <s v="(en blanco)"/>
    <n v="13660000"/>
    <n v="5031494.7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750000"/>
    <n v="4826.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3 - VIÁTICOS"/>
    <s v="N"/>
    <s v="00 - N/A"/>
    <s v="10 - FONDO GENERAL"/>
    <s v="99 - MULTIPROVINCIAL"/>
    <s v="(en blanco)"/>
    <n v="650000"/>
    <n v="276250.4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99 - MULTIPROVINCIAL"/>
    <s v="(en blanco)"/>
    <n v="500000"/>
    <n v="12138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99 - MULTIPROVINCIAL"/>
    <s v="(en blanco)"/>
    <n v="7171000"/>
    <n v="1063390.1500000001"/>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6 - SEGUROS"/>
    <s v="N"/>
    <s v="00 - N/A"/>
    <s v="10 - FONDO GENERAL"/>
    <s v="99 - MULTIPROVINCIAL"/>
    <s v="(en blanco)"/>
    <n v="17925596"/>
    <n v="6945024.229999999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350000"/>
    <n v="791583.4999999998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0870000"/>
    <n v="3222374.739999999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22250000"/>
    <n v="5509798.450000000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99 - MULTIPROVINCIAL"/>
    <s v="(en blanco)"/>
    <n v="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250000"/>
    <n v="399461.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99 - MULTIPROVINCIAL"/>
    <s v="(en blanco)"/>
    <n v="1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99 - MULTIPROVINCIAL"/>
    <s v="(en blanco)"/>
    <n v="1250000"/>
    <n v="327610.5399999999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99 - MULTIPROVINCIAL"/>
    <s v="(en blanco)"/>
    <n v="150000"/>
    <n v="71284.800000000003"/>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99 - MULTIPROVINCIAL"/>
    <s v="(en blanco)"/>
    <n v="400000"/>
    <n v="113971.06"/>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355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3265000"/>
    <n v="6152459.3200000003"/>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7265000"/>
    <n v="294025.9799999999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99 - MULTIPROVINCIAL"/>
    <s v="(en blanco)"/>
    <n v="52508676"/>
    <n v="19768931.850000001"/>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99 - MULTIPROVINCIAL"/>
    <s v="(en blanco)"/>
    <n v="25297334"/>
    <n v="6326666.6600000001"/>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1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6861168"/>
    <n v="2917648.520000000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99 - MULTIPROVINCIAL"/>
    <s v="(en blanco)"/>
    <n v="1400000"/>
    <n v="20035.4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37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3 - VIÁTICOS"/>
    <s v="N"/>
    <s v="00 - N/A"/>
    <s v="10 - FONDO GENERAL"/>
    <s v="99 - MULTIPROVINCIAL"/>
    <s v="(en blanco)"/>
    <n v="2400000"/>
    <n v="500342.62"/>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301779.01"/>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99 - MULTIPROVINCIAL"/>
    <s v="(en blanco)"/>
    <n v="42202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6 - SEGUROS"/>
    <s v="N"/>
    <s v="00 - N/A"/>
    <s v="10 - FONDO GENERAL"/>
    <s v="99 - MULTIPROVINCIAL"/>
    <s v="(en blanco)"/>
    <n v="1000000"/>
    <n v="97247.4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11927548"/>
    <n v="198412.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7585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6686310"/>
    <n v="1095649.2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99 - MULTIPROVINCIAL"/>
    <s v="(en blanco)"/>
    <n v="4955666"/>
    <n v="11446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99 - MULTIPROVINCIAL"/>
    <s v="(en blanco)"/>
    <n v="5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99 - MULTIPROVINCIAL"/>
    <s v="(en blanco)"/>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74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3252280"/>
    <n v="14010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6926239"/>
    <n v="5605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99 - MULTIPROVINCIAL"/>
    <s v="(en blanco)"/>
    <n v="375614729"/>
    <n v="133293248.94"/>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99 - MULTIPROVINCIAL"/>
    <s v="(en blanco)"/>
    <n v="156577296"/>
    <n v="37431875.06000000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80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8653337"/>
    <n v="20136207.28000000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99 - MULTIPROVINCIAL"/>
    <s v="(en blanco)"/>
    <n v="14418643"/>
    <n v="6061041.780000000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300000"/>
    <n v="124997.4"/>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99 - MULTIPROVINCIAL"/>
    <s v="(en blanco)"/>
    <n v="1160000"/>
    <n v="434430.2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99 - MULTIPROVINCIAL"/>
    <s v="(en blanco)"/>
    <n v="136862"/>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99 - MULTIPROVINCIAL"/>
    <s v="(en blanco)"/>
    <n v="38212800"/>
    <n v="19617112.7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99 - MULTIPROVINCIAL"/>
    <s v="(en blanco)"/>
    <n v="8440000"/>
    <n v="3493771.84"/>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91000"/>
    <n v="4821331.2600000007"/>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8553811"/>
    <n v="3960561.6799999997"/>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14269686"/>
    <n v="8576757.0900000017"/>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100000"/>
    <n v="162203.3000000000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99 - MULTIPROVINCIAL"/>
    <s v="(en blanco)"/>
    <n v="0"/>
    <n v="62870.400000000001"/>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99 - MULTIPROVINCIAL"/>
    <s v="(en blanco)"/>
    <n v="663752"/>
    <n v="505727.3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99 - MULTIPROVINCIAL"/>
    <s v="(en blanco)"/>
    <n v="115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99 - MULTIPROVINCIAL"/>
    <s v="(en blanco)"/>
    <n v="149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50000"/>
    <n v="37082.89"/>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1748834"/>
    <n v="5624291.240000000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99 - MULTIPROVINCIAL"/>
    <s v="(en blanco)"/>
    <n v="2025000"/>
    <n v="433249.96"/>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10 - FONDO GENERAL"/>
    <s v="99 - MULTIPROVINCIAL"/>
    <s v="(en blanco)"/>
    <n v="400631784"/>
    <n v="151693843.2000000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10 - FONDO GENERAL"/>
    <s v="99 - MULTIPROVINCIAL"/>
    <s v="(en blanco)"/>
    <n v="64475198"/>
    <n v="23261070.749999996"/>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20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6314526"/>
    <n v="21803064.769999996"/>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10 - FONDO GENERAL"/>
    <s v="99 - MULTIPROVINCIAL"/>
    <s v="(en blanco)"/>
    <n v="19178229"/>
    <n v="7315763.7699999986"/>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660000"/>
    <n v="3186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10 - FONDO GENERAL"/>
    <s v="99 - MULTIPROVINCIAL"/>
    <s v="(en blanco)"/>
    <n v="49078685"/>
    <n v="10061022.18999999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8474533"/>
    <n v="312753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5 - ALQUILERES Y RENTAS"/>
    <s v="N"/>
    <s v="00 - N/A"/>
    <s v="10 - FONDO GENERAL"/>
    <s v="99 - MULTIPROVINCIAL"/>
    <s v="(en blanco)"/>
    <n v="17287600"/>
    <n v="1694157"/>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10 - FONDO GENERAL"/>
    <s v="99 - MULTIPROVINCIAL"/>
    <s v="(en blanco)"/>
    <n v="9651000"/>
    <n v="1721705.4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3650000"/>
    <n v="601244.64"/>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9558300"/>
    <n v="1032422.4100000001"/>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414933"/>
    <n v="311980.79000000004"/>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1328925"/>
    <n v="11843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10 - FONDO GENERAL"/>
    <s v="99 - MULTIPROVINCIAL"/>
    <s v="(en blanco)"/>
    <n v="866695"/>
    <n v="65708.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3 - PAPEL, CARTÓN E IMPRESOS"/>
    <s v="N"/>
    <s v="00 - N/A"/>
    <s v="10 - FONDO GENERAL"/>
    <s v="99 - MULTIPROVINCIAL"/>
    <s v="(en blanco)"/>
    <n v="1930950"/>
    <n v="213504.74"/>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10 - FONDO GENERAL"/>
    <s v="99 - MULTIPROVINCIAL"/>
    <s v="(en blanco)"/>
    <n v="70008"/>
    <n v="20862.2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5 - CUERO, CAUCHO Y PLÁSTICO"/>
    <s v="N"/>
    <s v="00 - N/A"/>
    <s v="10 - FONDO GENERAL"/>
    <s v="99 - MULTIPROVINCIAL"/>
    <s v="(en blanco)"/>
    <n v="281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8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0732544"/>
    <n v="752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57804"/>
    <n v="392153.06"/>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70 - DONACION EXTERNA"/>
    <s v="99 - MULTIPROVINCIAL"/>
    <s v="(en blanco)"/>
    <n v="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en blanco)"/>
    <n v="0"/>
    <n v="3832.59"/>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80000"/>
    <n v="13865"/>
  </r>
  <r>
    <s v="2026"/>
    <x v="0"/>
    <x v="0"/>
    <x v="0"/>
    <x v="0"/>
    <s v="2 - Poder Ejecutivo"/>
    <s v="0205 - MINISTERIO DE HACIENDA Y ECONOMIA"/>
    <s v="0014 - SISTEMA ÚNICO DE BENEFICIARIOS"/>
    <s v="4 - SERVICIOS SOCIALES"/>
    <s v="4.5 - Protección social"/>
    <s v="4.5.10 - Asistencia social"/>
    <s v="2.1 - REMUNERACIONES Y CONTRIBUCIONES"/>
    <s v="2.1.1 - REMUNERACIONES"/>
    <s v="N"/>
    <s v="00 - N/A"/>
    <s v="10 - FONDO GENERAL"/>
    <s v="99 - MULTIPROVINCIAL"/>
    <s v="(en blanco)"/>
    <n v="177394707"/>
    <n v="72281475.939999998"/>
  </r>
  <r>
    <s v="2026"/>
    <x v="0"/>
    <x v="0"/>
    <x v="0"/>
    <x v="0"/>
    <s v="2 - Poder Ejecutivo"/>
    <s v="0205 - MINISTERIO DE HACIENDA Y ECONOMIA"/>
    <s v="0014 - SISTEMA ÚNICO DE BENEFICIARIOS"/>
    <s v="4 - SERVICIOS SOCIALES"/>
    <s v="4.5 - Protección social"/>
    <s v="4.5.10 - Asistencia social"/>
    <s v="2.1 - REMUNERACIONES Y CONTRIBUCIONES"/>
    <s v="2.1.2 - SOBRESUELDOS"/>
    <s v="N"/>
    <s v="00 - N/A"/>
    <s v="10 - FONDO GENERAL"/>
    <s v="99 - MULTIPROVINCIAL"/>
    <s v="(en blanco)"/>
    <n v="30738762"/>
    <n v="15489768.859999999"/>
  </r>
  <r>
    <s v="2026"/>
    <x v="0"/>
    <x v="0"/>
    <x v="0"/>
    <x v="0"/>
    <s v="2 - Poder Ejecutivo"/>
    <s v="0205 - MINISTERIO DE HACIENDA Y ECONOMIA"/>
    <s v="0014 - SISTEMA ÚNICO DE BENEFICIARIOS"/>
    <s v="4 - SERVICIOS SOCIALES"/>
    <s v="4.5 - Protección social"/>
    <s v="4.5.10 - Asistencia social"/>
    <s v="2.1 - REMUNERACIONES Y CONTRIBUCIONES"/>
    <s v="2.1.5 - CONTRIBUCIONES A LA SEGURIDAD SOCIAL"/>
    <s v="N"/>
    <s v="00 - N/A"/>
    <s v="10 - FONDO GENERAL"/>
    <s v="99 - MULTIPROVINCIAL"/>
    <s v="(en blanco)"/>
    <n v="24877631"/>
    <n v="10124254.929999998"/>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10 - FONDO GENERAL"/>
    <s v="99 - MULTIPROVINCIAL"/>
    <s v="(en blanco)"/>
    <n v="27452090"/>
    <n v="13840705.02"/>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70 - DONACION EXTERNA"/>
    <s v="99 - MULTIPROVINCIAL"/>
    <s v="(en blanco)"/>
    <n v="0"/>
    <n v="67567.5"/>
  </r>
  <r>
    <s v="2026"/>
    <x v="0"/>
    <x v="0"/>
    <x v="0"/>
    <x v="0"/>
    <s v="2 - Poder Ejecutivo"/>
    <s v="0205 - MINISTERIO DE HACIENDA Y ECONOMIA"/>
    <s v="0014 - SISTEMA ÚNICO DE BENEFICIARIOS"/>
    <s v="4 - SERVICIOS SOCIALES"/>
    <s v="4.5 - Protección social"/>
    <s v="4.5.10 - Asistencia social"/>
    <s v="2.2 - CONTRATACIÓN DE SERVICIOS"/>
    <s v="2.2.2 - PUBLICIDAD, IMPRESIÓN Y ENCUADERNACIÓN"/>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10 - FONDO GENERAL"/>
    <s v="99 - MULTIPROVINCIAL"/>
    <s v="(en blanco)"/>
    <n v="0"/>
    <n v="866686.5"/>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70 - DONACION EXTERNA"/>
    <s v="99 - MULTIPROVINCIAL"/>
    <s v="(en blanco)"/>
    <n v="0"/>
    <n v="3289652.5"/>
  </r>
  <r>
    <s v="2026"/>
    <x v="0"/>
    <x v="0"/>
    <x v="0"/>
    <x v="0"/>
    <s v="2 - Poder Ejecutivo"/>
    <s v="0205 - MINISTERIO DE HACIENDA Y ECONOMIA"/>
    <s v="0014 - SISTEMA ÚNICO DE BENEFICIARIOS"/>
    <s v="4 - SERVICIOS SOCIALES"/>
    <s v="4.5 - Protección social"/>
    <s v="4.5.10 - Asistencia social"/>
    <s v="2.2 - CONTRATACIÓN DE SERVICIOS"/>
    <s v="2.2.4 - TRANSPORTE Y ALMACENAJE"/>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10 - FONDO GENERAL"/>
    <s v="99 - MULTIPROVINCIAL"/>
    <s v="(en blanco)"/>
    <n v="23254000"/>
    <n v="1354676.709999999"/>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70 - DONACION EXTERNA"/>
    <s v="99 - MULTIPROVINCIAL"/>
    <s v="(en blanco)"/>
    <n v="0"/>
    <n v="808481.06"/>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10 - FONDO GENERAL"/>
    <s v="99 - MULTIPROVINCIAL"/>
    <s v="(en blanco)"/>
    <n v="15670782"/>
    <n v="5607830.9700000007"/>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70 - DONACION EXTERNA"/>
    <s v="99 - MULTIPROVINCIAL"/>
    <s v="(en blanco)"/>
    <n v="0"/>
    <n v="22976.9"/>
  </r>
  <r>
    <s v="2026"/>
    <x v="0"/>
    <x v="0"/>
    <x v="0"/>
    <x v="0"/>
    <s v="2 - Poder Ejecutivo"/>
    <s v="0205 - MINISTERIO DE HACIENDA Y ECONOMIA"/>
    <s v="0014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en blanco)"/>
    <n v="5253375"/>
    <n v="1842347.7599999998"/>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10 - FONDO GENERAL"/>
    <s v="99 - MULTIPROVINCIAL"/>
    <s v="(en blanco)"/>
    <n v="0"/>
    <n v="361467"/>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70 - DONACION EXTERNA"/>
    <s v="99 - MULTIPROVINCIAL"/>
    <s v="(en blanco)"/>
    <n v="6536807"/>
    <n v="1280862.42"/>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10 - FONDO GENERAL"/>
    <s v="99 - MULTIPROVINCIAL"/>
    <s v="(en blanco)"/>
    <n v="3948000"/>
    <n v="747139.47999999986"/>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70 - DONACION EXTERNA"/>
    <s v="99 - MULTIPROVINCIAL"/>
    <s v="(en blanco)"/>
    <n v="0"/>
    <n v="510525.82"/>
  </r>
  <r>
    <s v="2026"/>
    <x v="0"/>
    <x v="0"/>
    <x v="0"/>
    <x v="0"/>
    <s v="2 - Poder Ejecutivo"/>
    <s v="0205 - MINISTERIO DE HACIENDA Y ECONOMIA"/>
    <s v="0014 - SISTEMA ÚNICO DE BENEFICIARIOS"/>
    <s v="4 - SERVICIOS SOCIALES"/>
    <s v="4.5 - Protección social"/>
    <s v="4.5.10 - Asistencia social"/>
    <s v="2.3 - MATERIALES Y SUMINISTROS"/>
    <s v="2.3.1 - ALIMENTOS Y PRODUCTOS AGROFORESTALES"/>
    <s v="N"/>
    <s v="00 - N/A"/>
    <s v="10 - FONDO GENERAL"/>
    <s v="99 - MULTIPROVINCIAL"/>
    <s v="(en blanco)"/>
    <n v="0"/>
    <n v="307319.51"/>
  </r>
  <r>
    <s v="2026"/>
    <x v="0"/>
    <x v="0"/>
    <x v="0"/>
    <x v="0"/>
    <s v="2 - Poder Ejecutivo"/>
    <s v="0205 - MINISTERIO DE HACIENDA Y ECONOMIA"/>
    <s v="0014 - SISTEMA ÚNICO DE BENEFICIARIOS"/>
    <s v="4 - SERVICIOS SOCIALES"/>
    <s v="4.5 - Protección social"/>
    <s v="4.5.10 - Asistencia social"/>
    <s v="2.3 - MATERIALES Y SUMINISTROS"/>
    <s v="2.3.2 - TEXTILES Y VESTUARI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10 - FONDO GENERAL"/>
    <s v="99 - MULTIPROVINCIAL"/>
    <s v="(en blanco)"/>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70 - DONACION EXTERNA"/>
    <s v="99 - MULTIPROVINCIAL"/>
    <s v="(en blanco)"/>
    <n v="0"/>
    <n v="29405.599999999999"/>
  </r>
  <r>
    <s v="2026"/>
    <x v="0"/>
    <x v="0"/>
    <x v="0"/>
    <x v="0"/>
    <s v="2 - Poder Ejecutivo"/>
    <s v="0205 - MINISTERIO DE HACIENDA Y ECONOMIA"/>
    <s v="0014 - SISTEMA ÚNICO DE BENEFICIARIOS"/>
    <s v="4 - SERVICIOS SOCIALES"/>
    <s v="4.5 - Protección social"/>
    <s v="4.5.10 - Asistencia social"/>
    <s v="2.3 - MATERIALES Y SUMINISTROS"/>
    <s v="2.3.5 - CUERO, CAUCHO Y PLÁSTICO"/>
    <s v="N"/>
    <s v="00 - N/A"/>
    <s v="10 - FONDO GENERAL"/>
    <s v="99 - MULTIPROVINCIAL"/>
    <s v="(en blanco)"/>
    <n v="4120551"/>
    <n v="0"/>
  </r>
  <r>
    <s v="2026"/>
    <x v="0"/>
    <x v="0"/>
    <x v="0"/>
    <x v="0"/>
    <s v="2 - Poder Ejecutivo"/>
    <s v="0205 - MINISTERIO DE HACIENDA Y ECONOMIA"/>
    <s v="0014 - SISTEMA ÚNICO DE BENEFICIARIOS"/>
    <s v="4 - SERVICIOS SOCIALES"/>
    <s v="4.5 - Protección social"/>
    <s v="4.5.10 - Asistencia social"/>
    <s v="2.3 - MATERIALES Y SUMINISTROS"/>
    <s v="2.3.6 - PRODUCTOS DE MINERALES, METÁLICOS Y NO METÁLICOS"/>
    <s v="N"/>
    <s v="00 - N/A"/>
    <s v="10 - FONDO GENERAL"/>
    <s v="99 - MULTIPROVINCIAL"/>
    <s v="(en blanco)"/>
    <n v="0"/>
    <n v="9544.77"/>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10 - FONDO GENERAL"/>
    <s v="99 - MULTIPROVINCIAL"/>
    <s v="(en blanco)"/>
    <n v="9000000"/>
    <n v="2513925.61"/>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70 - DONACION EXTERNA"/>
    <s v="99 - MULTIPROVINCIAL"/>
    <s v="(en blanco)"/>
    <n v="0"/>
    <n v="649"/>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10 - FONDO GENERAL"/>
    <s v="99 - MULTIPROVINCIAL"/>
    <s v="(en blanco)"/>
    <n v="0"/>
    <n v="124205.73000000001"/>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70 - DONACION EXTERNA"/>
    <s v="99 - MULTIPROVINCIAL"/>
    <s v="(en blanco)"/>
    <n v="0"/>
    <n v="63256.259999999995"/>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99 - MULTIPROVINCIAL"/>
    <s v="(en blanco)"/>
    <n v="75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99 - MULTIPROVINCIAL"/>
    <s v="(en blanco)"/>
    <n v="609875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99 - MULTIPROVINCIAL"/>
    <s v="(en blanco)"/>
    <n v="697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269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99 - MULTIPROVINCIAL"/>
    <s v="(en blanco)"/>
    <n v="3515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99 - MULTIPROVINCIAL"/>
    <s v="(en blanco)"/>
    <n v="16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99 - MULTIPROVINCIAL"/>
    <s v="(en blanco)"/>
    <n v="450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99 - MULTIPROVINCIAL"/>
    <s v="(en blanco)"/>
    <n v="549324"/>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en blanco)"/>
    <n v="22310"/>
    <n v="0"/>
  </r>
  <r>
    <s v="2026"/>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99 - MULTIPROVINCIAL"/>
    <s v="(en blanco)"/>
    <n v="867355453"/>
    <n v="379648228.68000007"/>
  </r>
  <r>
    <s v="2026"/>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99 - MULTIPROVINCIAL"/>
    <s v="(en blanco)"/>
    <n v="136239172"/>
    <n v="64565834.109999999"/>
  </r>
  <r>
    <s v="2026"/>
    <x v="0"/>
    <x v="0"/>
    <x v="0"/>
    <x v="0"/>
    <s v="2 - Poder Ejecutivo"/>
    <s v="0206 - MINISTERIO DE EDUCACIÓN"/>
    <s v="0001 - MINISTERIO DE EDUCACION"/>
    <s v="4 - SERVICIOS SOCIALES"/>
    <s v="4.4 - Educación"/>
    <s v="4.4.01 - Educación inicial"/>
    <s v="2.2 - CONTRATACIÓN DE SERVICIOS"/>
    <s v="2.2.1 - SERVICIOS BÁSICOS"/>
    <s v="N"/>
    <s v="00 - N/A"/>
    <s v="10 - FONDO GENERAL"/>
    <s v="99 - MULTIPROVINCIAL"/>
    <s v="(en blanco)"/>
    <n v="375000"/>
    <n v="0"/>
  </r>
  <r>
    <s v="2026"/>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99 - MULTIPROVINCIAL"/>
    <s v="(en blanco)"/>
    <n v="89430915"/>
    <n v="5630338"/>
  </r>
  <r>
    <s v="2026"/>
    <x v="0"/>
    <x v="0"/>
    <x v="0"/>
    <x v="0"/>
    <s v="2 - Poder Ejecutivo"/>
    <s v="0206 - MINISTERIO DE EDUCACIÓN"/>
    <s v="0001 - MINISTERIO DE EDUCACION"/>
    <s v="4 - SERVICIOS SOCIALES"/>
    <s v="4.4 - Educación"/>
    <s v="4.4.01 - Educación inicial"/>
    <s v="2.2 - CONTRATACIÓN DE SERVICIOS"/>
    <s v="2.2.3 - VIÁTICOS"/>
    <s v="N"/>
    <s v="00 - N/A"/>
    <s v="10 - FONDO GENERAL"/>
    <s v="99 - MULTIPROVINCIAL"/>
    <s v="(en blanco)"/>
    <n v="8169450"/>
    <n v="151116.53"/>
  </r>
  <r>
    <s v="2026"/>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99 - MULTIPROVINCIAL"/>
    <s v="(en blanco)"/>
    <n v="7156500"/>
    <n v="35805"/>
  </r>
  <r>
    <s v="2026"/>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99 - MULTIPROVINCIAL"/>
    <s v="(en blanco)"/>
    <n v="1079000"/>
    <n v="4000000"/>
  </r>
  <r>
    <s v="2026"/>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99 - MULTIPROVINCIAL"/>
    <s v="(en blanco)"/>
    <n v="75000"/>
    <n v="0"/>
  </r>
  <r>
    <s v="2026"/>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en blanco)"/>
    <n v="2327800"/>
    <n v="0"/>
  </r>
  <r>
    <s v="2026"/>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99 - MULTIPROVINCIAL"/>
    <s v="(en blanco)"/>
    <n v="6578500"/>
    <n v="463504"/>
  </r>
  <r>
    <s v="2026"/>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99 - MULTIPROVINCIAL"/>
    <s v="(en blanco)"/>
    <n v="2287775"/>
    <n v="0"/>
  </r>
  <r>
    <s v="2026"/>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99 - MULTIPROVINCIAL"/>
    <s v="(en blanco)"/>
    <n v="435850685"/>
    <n v="27384386.5"/>
  </r>
  <r>
    <s v="2026"/>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99 - MULTIPROVINCIAL"/>
    <s v="(en blanco)"/>
    <n v="6250"/>
    <n v="0"/>
  </r>
  <r>
    <s v="2026"/>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99 - MULTIPROVINCIAL"/>
    <s v="(en blanco)"/>
    <n v="3079111"/>
    <n v="4002134.53"/>
  </r>
  <r>
    <s v="2026"/>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en blanco)"/>
    <n v="116239940"/>
    <n v="31209453.02"/>
  </r>
  <r>
    <s v="2026"/>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99 - MULTIPROVINCIAL"/>
    <s v="(en blanco)"/>
    <n v="88433920575"/>
    <n v="37447612809.050011"/>
  </r>
  <r>
    <s v="2026"/>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99 - MULTIPROVINCIAL"/>
    <s v="(en blanco)"/>
    <n v="13936590495"/>
    <n v="6249489911.5299978"/>
  </r>
  <r>
    <s v="2026"/>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99 - MULTIPROVINCIAL"/>
    <s v="(en blanco)"/>
    <n v="1106103675"/>
    <n v="161308203.57000002"/>
  </r>
  <r>
    <s v="2026"/>
    <x v="0"/>
    <x v="0"/>
    <x v="0"/>
    <x v="0"/>
    <s v="2 - Poder Ejecutivo"/>
    <s v="0206 - MINISTERIO DE EDUCACIÓN"/>
    <s v="0001 - MINISTERIO DE EDUCACION"/>
    <s v="4 - SERVICIOS SOCIALES"/>
    <s v="4.4 - Educación"/>
    <s v="4.4.02 - Educación primaria"/>
    <s v="2.2 - CONTRATACIÓN DE SERVICIOS"/>
    <s v="2.2.3 - VIÁTICOS"/>
    <s v="N"/>
    <s v="00 - N/A"/>
    <s v="10 - FONDO GENERAL"/>
    <s v="99 - MULTIPROVINCIAL"/>
    <s v="(en blanco)"/>
    <n v="108113621"/>
    <n v="2402047.56"/>
  </r>
  <r>
    <s v="2026"/>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99 - MULTIPROVINCIAL"/>
    <s v="(en blanco)"/>
    <n v="1953887"/>
    <n v="263380"/>
  </r>
  <r>
    <s v="2026"/>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99 - MULTIPROVINCIAL"/>
    <s v="(en blanco)"/>
    <n v="6864650"/>
    <n v="16070662.239999998"/>
  </r>
  <r>
    <s v="2026"/>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99 - MULTIPROVINCIAL"/>
    <s v="(en blanco)"/>
    <n v="40219060"/>
    <n v="10428832.780000001"/>
  </r>
  <r>
    <s v="2026"/>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99 - MULTIPROVINCIAL"/>
    <s v="(en blanco)"/>
    <n v="66459120"/>
    <n v="0"/>
  </r>
  <r>
    <s v="2026"/>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99 - MULTIPROVINCIAL"/>
    <s v="(en blanco)"/>
    <n v="115000"/>
    <n v="0"/>
  </r>
  <r>
    <s v="2026"/>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99 - MULTIPROVINCIAL"/>
    <s v="(en blanco)"/>
    <n v="618772292"/>
    <n v="27851113.399999999"/>
  </r>
  <r>
    <s v="2026"/>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99 - MULTIPROVINCIAL"/>
    <s v="(en blanco)"/>
    <n v="4000000"/>
    <n v="0"/>
  </r>
  <r>
    <s v="2026"/>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99 - MULTIPROVINCIAL"/>
    <s v="(en blanco)"/>
    <n v="624000"/>
    <n v="20768"/>
  </r>
  <r>
    <s v="2026"/>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99 - MULTIPROVINCIAL"/>
    <s v="(en blanco)"/>
    <n v="353027469"/>
    <n v="213890151.66"/>
  </r>
  <r>
    <s v="2026"/>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99 - MULTIPROVINCIAL"/>
    <s v="(en blanco)"/>
    <n v="23514066145"/>
    <n v="9042637848.3599987"/>
  </r>
  <r>
    <s v="2026"/>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99 - MULTIPROVINCIAL"/>
    <s v="(en blanco)"/>
    <n v="3708354018"/>
    <n v="1542437093.5300002"/>
  </r>
  <r>
    <s v="2026"/>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99 - MULTIPROVINCIAL"/>
    <s v="(en blanco)"/>
    <n v="119374650"/>
    <n v="482551466.29000002"/>
  </r>
  <r>
    <s v="2026"/>
    <x v="0"/>
    <x v="0"/>
    <x v="0"/>
    <x v="0"/>
    <s v="2 - Poder Ejecutivo"/>
    <s v="0206 - MINISTERIO DE EDUCACIÓN"/>
    <s v="0001 - MINISTERIO DE EDUCACION"/>
    <s v="4 - SERVICIOS SOCIALES"/>
    <s v="4.4 - Educación"/>
    <s v="4.4.03 - Educación secundaria"/>
    <s v="2.2 - CONTRATACIÓN DE SERVICIOS"/>
    <s v="2.2.3 - VIÁTICOS"/>
    <s v="N"/>
    <s v="00 - N/A"/>
    <s v="10 - FONDO GENERAL"/>
    <s v="99 - MULTIPROVINCIAL"/>
    <s v="(en blanco)"/>
    <n v="30186250"/>
    <n v="2461341.1900000004"/>
  </r>
  <r>
    <s v="2026"/>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99 - MULTIPROVINCIAL"/>
    <s v="(en blanco)"/>
    <n v="35772950"/>
    <n v="274290"/>
  </r>
  <r>
    <s v="2026"/>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99 - MULTIPROVINCIAL"/>
    <s v="(en blanco)"/>
    <n v="0"/>
    <n v="9158804.5899999999"/>
  </r>
  <r>
    <s v="2026"/>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99 - MULTIPROVINCIAL"/>
    <s v="(en blanco)"/>
    <n v="268801133"/>
    <n v="26346697.210000001"/>
  </r>
  <r>
    <s v="2026"/>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99 - MULTIPROVINCIAL"/>
    <s v="(en blanco)"/>
    <n v="224693250"/>
    <n v="353704.8"/>
  </r>
  <r>
    <s v="2026"/>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99 - MULTIPROVINCIAL"/>
    <s v="(en blanco)"/>
    <n v="0"/>
    <n v="0"/>
  </r>
  <r>
    <s v="2026"/>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99 - MULTIPROVINCIAL"/>
    <s v="(en blanco)"/>
    <n v="299384650"/>
    <n v="836325"/>
  </r>
  <r>
    <s v="2026"/>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99 - MULTIPROVINCIAL"/>
    <s v="(en blanco)"/>
    <n v="5053000"/>
    <n v="7508785.669999999"/>
  </r>
  <r>
    <s v="2026"/>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99 - MULTIPROVINCIAL"/>
    <s v="(en blanco)"/>
    <n v="25000"/>
    <n v="0"/>
  </r>
  <r>
    <s v="2026"/>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en blanco)"/>
    <n v="14708715"/>
    <n v="42705975.529999986"/>
  </r>
  <r>
    <s v="2026"/>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99 - MULTIPROVINCIAL"/>
    <s v="(en blanco)"/>
    <n v="1857581442"/>
    <n v="1151427901.6700001"/>
  </r>
  <r>
    <s v="2026"/>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99 - MULTIPROVINCIAL"/>
    <s v="(en blanco)"/>
    <n v="288677782"/>
    <n v="196068051.46000001"/>
  </r>
  <r>
    <s v="2026"/>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99 - MULTIPROVINCIAL"/>
    <s v="(en blanco)"/>
    <n v="25032674"/>
    <n v="30582661.800000001"/>
  </r>
  <r>
    <s v="2026"/>
    <x v="0"/>
    <x v="0"/>
    <x v="0"/>
    <x v="0"/>
    <s v="2 - Poder Ejecutivo"/>
    <s v="0206 - MINISTERIO DE EDUCACIÓN"/>
    <s v="0001 - MINISTERIO DE EDUCACION"/>
    <s v="4 - SERVICIOS SOCIALES"/>
    <s v="4.4 - Educación"/>
    <s v="4.4.05 - Educación de adultos"/>
    <s v="2.2 - CONTRATACIÓN DE SERVICIOS"/>
    <s v="2.2.3 - VIÁTICOS"/>
    <s v="N"/>
    <s v="00 - N/A"/>
    <s v="10 - FONDO GENERAL"/>
    <s v="99 - MULTIPROVINCIAL"/>
    <s v="(en blanco)"/>
    <n v="29162000"/>
    <n v="3466234.15"/>
  </r>
  <r>
    <s v="2026"/>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99 - MULTIPROVINCIAL"/>
    <s v="(en blanco)"/>
    <n v="42544060"/>
    <n v="0"/>
  </r>
  <r>
    <s v="2026"/>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99 - MULTIPROVINCIAL"/>
    <s v="(en blanco)"/>
    <n v="23400000"/>
    <n v="1146926.6000000001"/>
  </r>
  <r>
    <s v="2026"/>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en blanco)"/>
    <n v="362630000"/>
    <n v="14795435"/>
  </r>
  <r>
    <s v="2026"/>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99 - MULTIPROVINCIAL"/>
    <s v="(en blanco)"/>
    <n v="72281400"/>
    <n v="0"/>
  </r>
  <r>
    <s v="2026"/>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99 - MULTIPROVINCIAL"/>
    <s v="(en blanco)"/>
    <n v="97408250"/>
    <n v="0"/>
  </r>
  <r>
    <s v="2026"/>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99 - MULTIPROVINCIAL"/>
    <s v="(en blanco)"/>
    <n v="284309409"/>
    <n v="0"/>
  </r>
  <r>
    <s v="2026"/>
    <x v="0"/>
    <x v="0"/>
    <x v="0"/>
    <x v="0"/>
    <s v="2 - Poder Ejecutivo"/>
    <s v="0206 - MINISTERIO DE EDUCACIÓN"/>
    <s v="0001 - MINISTERIO DE EDUCACION"/>
    <s v="4 - SERVICIOS SOCIALES"/>
    <s v="4.4 - Educación"/>
    <s v="4.4.05 - Educación de adultos"/>
    <s v="2.3 - MATERIALES Y SUMINISTROS"/>
    <s v="2.3.6 - PRODUCTOS DE MINERALES, METÁLICOS Y NO METÁLICOS"/>
    <s v="N"/>
    <s v="00 - N/A"/>
    <s v="10 - FONDO GENERAL"/>
    <s v="99 - MULTIPROVINCIAL"/>
    <s v="(en blanco)"/>
    <n v="17297500"/>
    <n v="0"/>
  </r>
  <r>
    <s v="2026"/>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99 - MULTIPROVINCIAL"/>
    <s v="(en blanco)"/>
    <n v="6815134"/>
    <n v="0"/>
  </r>
  <r>
    <s v="2026"/>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en blanco)"/>
    <n v="1451573"/>
    <n v="0"/>
  </r>
  <r>
    <s v="2026"/>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99 - MULTIPROVINCIAL"/>
    <s v="(en blanco)"/>
    <n v="9577219936"/>
    <n v="3938904875.2999997"/>
  </r>
  <r>
    <s v="2026"/>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99 - MULTIPROVINCIAL"/>
    <s v="(en blanco)"/>
    <n v="1510376756"/>
    <n v="672871152.29999995"/>
  </r>
  <r>
    <s v="2026"/>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99 - MULTIPROVINCIAL"/>
    <s v="(en blanco)"/>
    <n v="2114248"/>
    <n v="848750"/>
  </r>
  <r>
    <s v="2026"/>
    <x v="0"/>
    <x v="0"/>
    <x v="0"/>
    <x v="0"/>
    <s v="2 - Poder Ejecutivo"/>
    <s v="0206 - MINISTERIO DE EDUCACIÓN"/>
    <s v="0001 - MINISTERIO DE EDUCACION"/>
    <s v="4 - SERVICIOS SOCIALES"/>
    <s v="4.4 - Educación"/>
    <s v="4.4.06 - Educación técnica"/>
    <s v="2.2 - CONTRATACIÓN DE SERVICIOS"/>
    <s v="2.2.3 - VIÁTICOS"/>
    <s v="N"/>
    <s v="00 - N/A"/>
    <s v="10 - FONDO GENERAL"/>
    <s v="99 - MULTIPROVINCIAL"/>
    <s v="(en blanco)"/>
    <n v="16779450"/>
    <n v="1019250.5800000002"/>
  </r>
  <r>
    <s v="2026"/>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99 - MULTIPROVINCIAL"/>
    <s v="(en blanco)"/>
    <n v="21067500"/>
    <n v="213305"/>
  </r>
  <r>
    <s v="2026"/>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99 - MULTIPROVINCIAL"/>
    <s v="(en blanco)"/>
    <n v="19094400"/>
    <n v="6124832"/>
  </r>
  <r>
    <s v="2026"/>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99 - MULTIPROVINCIAL"/>
    <s v="(en blanco)"/>
    <n v="2200005"/>
    <n v="0"/>
  </r>
  <r>
    <s v="2026"/>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99 - MULTIPROVINCIAL"/>
    <s v="(en blanco)"/>
    <n v="32535004"/>
    <n v="4984916.8600000003"/>
  </r>
  <r>
    <s v="2026"/>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99 - MULTIPROVINCIAL"/>
    <s v="(en blanco)"/>
    <n v="25748644"/>
    <n v="2920235.46"/>
  </r>
  <r>
    <s v="2026"/>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99 - MULTIPROVINCIAL"/>
    <s v="(en blanco)"/>
    <n v="15000"/>
    <n v="0"/>
  </r>
  <r>
    <s v="2026"/>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99 - MULTIPROVINCIAL"/>
    <s v="(en blanco)"/>
    <n v="2066790"/>
    <n v="436600"/>
  </r>
  <r>
    <s v="2026"/>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99 - MULTIPROVINCIAL"/>
    <s v="(en blanco)"/>
    <n v="46480100"/>
    <n v="0"/>
  </r>
  <r>
    <s v="2026"/>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99 - MULTIPROVINCIAL"/>
    <s v="(en blanco)"/>
    <n v="264000"/>
    <n v="0"/>
  </r>
  <r>
    <s v="2026"/>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99 - MULTIPROVINCIAL"/>
    <s v="(en blanco)"/>
    <n v="8580"/>
    <n v="0"/>
  </r>
  <r>
    <s v="2026"/>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99 - MULTIPROVINCIAL"/>
    <s v="(en blanco)"/>
    <n v="367016"/>
    <n v="0"/>
  </r>
  <r>
    <s v="2026"/>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en blanco)"/>
    <n v="64148173"/>
    <n v="826000"/>
  </r>
  <r>
    <s v="2026"/>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99 - MULTIPROVINCIAL"/>
    <s v="(en blanco)"/>
    <n v="366030150"/>
    <n v="153759227.83999997"/>
  </r>
  <r>
    <s v="2026"/>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99 - MULTIPROVINCIAL"/>
    <s v="(en blanco)"/>
    <n v="56988667"/>
    <n v="25878353.920000006"/>
  </r>
  <r>
    <s v="2026"/>
    <x v="0"/>
    <x v="0"/>
    <x v="0"/>
    <x v="0"/>
    <s v="2 - Poder Ejecutivo"/>
    <s v="0206 - MINISTERIO DE EDUCACIÓN"/>
    <s v="0001 - MINISTERIO DE EDUCACION"/>
    <s v="4 - SERVICIOS SOCIALES"/>
    <s v="4.4 - Educación"/>
    <s v="4.4.07 - Educación vocacional"/>
    <s v="2.2 - CONTRATACIÓN DE SERVICIOS"/>
    <s v="2.2.1 - SERVICIOS BÁSICOS"/>
    <s v="N"/>
    <s v="00 - N/A"/>
    <s v="10 - FONDO GENERAL"/>
    <s v="99 - MULTIPROVINCIAL"/>
    <s v="(en blanco)"/>
    <n v="0"/>
    <n v="0"/>
  </r>
  <r>
    <s v="2026"/>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99 - MULTIPROVINCIAL"/>
    <s v="(en blanco)"/>
    <n v="40110260"/>
    <n v="69915"/>
  </r>
  <r>
    <s v="2026"/>
    <x v="0"/>
    <x v="0"/>
    <x v="0"/>
    <x v="0"/>
    <s v="2 - Poder Ejecutivo"/>
    <s v="0206 - MINISTERIO DE EDUCACIÓN"/>
    <s v="0001 - MINISTERIO DE EDUCACION"/>
    <s v="4 - SERVICIOS SOCIALES"/>
    <s v="4.4 - Educación"/>
    <s v="4.4.07 - Educación vocacional"/>
    <s v="2.2 - CONTRATACIÓN DE SERVICIOS"/>
    <s v="2.2.3 - VIÁTICOS"/>
    <s v="N"/>
    <s v="00 - N/A"/>
    <s v="10 - FONDO GENERAL"/>
    <s v="99 - MULTIPROVINCIAL"/>
    <s v="(en blanco)"/>
    <n v="13147750"/>
    <n v="1300764.1600000001"/>
  </r>
  <r>
    <s v="2026"/>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99 - MULTIPROVINCIAL"/>
    <s v="(en blanco)"/>
    <n v="14565940"/>
    <n v="1035814.4"/>
  </r>
  <r>
    <s v="2026"/>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99 - MULTIPROVINCIAL"/>
    <s v="(en blanco)"/>
    <n v="11365000"/>
    <n v="3435299.8"/>
  </r>
  <r>
    <s v="2026"/>
    <x v="0"/>
    <x v="0"/>
    <x v="0"/>
    <x v="0"/>
    <s v="2 - Poder Ejecutivo"/>
    <s v="0206 - MINISTERIO DE EDUCACIÓN"/>
    <s v="0001 - MINISTERIO DE EDUCACION"/>
    <s v="4 - SERVICIOS SOCIALES"/>
    <s v="4.4 - Educación"/>
    <s v="4.4.07 - Educación vocacional"/>
    <s v="2.2 - CONTRATACIÓN DE SERVICIOS"/>
    <s v="2.2.6 - SEGUROS"/>
    <s v="N"/>
    <s v="00 - N/A"/>
    <s v="10 - FONDO GENERAL"/>
    <s v="99 - MULTIPROVINCIAL"/>
    <s v="(en blanco)"/>
    <n v="0"/>
    <n v="73920"/>
  </r>
  <r>
    <s v="2026"/>
    <x v="0"/>
    <x v="0"/>
    <x v="0"/>
    <x v="0"/>
    <s v="2 - Poder Ejecutivo"/>
    <s v="0206 - MINISTERIO DE EDUCACIÓN"/>
    <s v="0001 - MINISTERIO DE EDUCACION"/>
    <s v="4 - SERVICIOS SOCIALES"/>
    <s v="4.4 - Educación"/>
    <s v="4.4.07 - Educación vocacional"/>
    <s v="2.2 - CONTRATACIÓN DE SERVICIOS"/>
    <s v="2.2.7 - SERVICIOS DE CONSERVACIÓN, REPARACIONES MENORES E INSTALACIONES TEMPORALES"/>
    <s v="N"/>
    <s v="00 - N/A"/>
    <s v="10 - FONDO GENERAL"/>
    <s v="99 - MULTIPROVINCIAL"/>
    <s v="(en blanco)"/>
    <n v="18000000"/>
    <n v="0"/>
  </r>
  <r>
    <s v="2026"/>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99 - MULTIPROVINCIAL"/>
    <s v="(en blanco)"/>
    <n v="105015000"/>
    <n v="12949274"/>
  </r>
  <r>
    <s v="2026"/>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99 - MULTIPROVINCIAL"/>
    <s v="(en blanco)"/>
    <n v="17559500"/>
    <n v="8240048.1299999999"/>
  </r>
  <r>
    <s v="2026"/>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99 - MULTIPROVINCIAL"/>
    <s v="(en blanco)"/>
    <n v="775000"/>
    <n v="0"/>
  </r>
  <r>
    <s v="2026"/>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99 - MULTIPROVINCIAL"/>
    <s v="(en blanco)"/>
    <n v="24620000"/>
    <n v="84842"/>
  </r>
  <r>
    <s v="2026"/>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99 - MULTIPROVINCIAL"/>
    <s v="(en blanco)"/>
    <n v="28538410"/>
    <n v="700712.1"/>
  </r>
  <r>
    <s v="2026"/>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en blanco)"/>
    <n v="1608750"/>
    <n v="8280.06"/>
  </r>
  <r>
    <s v="2026"/>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99 - MULTIPROVINCIAL"/>
    <s v="(en blanco)"/>
    <n v="7019329"/>
    <n v="114790.39999999999"/>
  </r>
  <r>
    <s v="2026"/>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en blanco)"/>
    <n v="11868264"/>
    <n v="3156118.6399999997"/>
  </r>
  <r>
    <s v="2026"/>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99 - MULTIPROVINCIAL"/>
    <s v="(en blanco)"/>
    <n v="26205820"/>
    <n v="0"/>
  </r>
  <r>
    <s v="2026"/>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99 - MULTIPROVINCIAL"/>
    <s v="(en blanco)"/>
    <n v="22338000"/>
    <n v="0"/>
  </r>
  <r>
    <s v="2026"/>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99 - MULTIPROVINCIAL"/>
    <s v="(en blanco)"/>
    <n v="382000"/>
    <n v="0"/>
  </r>
  <r>
    <s v="2026"/>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99 - MULTIPROVINCIAL"/>
    <s v="(en blanco)"/>
    <n v="43260000"/>
    <n v="340376.89"/>
  </r>
  <r>
    <s v="2026"/>
    <x v="0"/>
    <x v="0"/>
    <x v="0"/>
    <x v="0"/>
    <s v="2 - Poder Ejecutivo"/>
    <s v="0206 - MINISTERIO DE EDUCACIÓN"/>
    <s v="0001 - MINISTERIO DE EDUCACION"/>
    <s v="4 - SERVICIOS SOCIALES"/>
    <s v="4.4 - Educación"/>
    <s v="4.4.09 - Enseñanza no atribuible a ningún nivel"/>
    <s v="2.3 - MATERIALES Y SUMINISTROS"/>
    <s v="2.3.2 - TEXTILES Y VESTUARIOS"/>
    <s v="N"/>
    <s v="00 - N/A"/>
    <s v="10 - FONDO GENERAL"/>
    <s v="99 - MULTIPROVINCIAL"/>
    <s v="(en blanco)"/>
    <n v="0"/>
    <n v="93515"/>
  </r>
  <r>
    <s v="2026"/>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99 - MULTIPROVINCIAL"/>
    <s v="(en blanco)"/>
    <n v="5497460"/>
    <n v="0"/>
  </r>
  <r>
    <s v="2026"/>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99 - MULTIPROVINCIAL"/>
    <s v="(en blanco)"/>
    <n v="0"/>
    <n v="0"/>
  </r>
  <r>
    <s v="2026"/>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99 - MULTIPROVINCIAL"/>
    <s v="(en blanco)"/>
    <n v="1316810"/>
    <n v="0"/>
  </r>
  <r>
    <s v="2026"/>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99 - MULTIPROVINCIAL"/>
    <s v="(en blanco)"/>
    <n v="1310000"/>
    <n v="63666.78"/>
  </r>
  <r>
    <s v="2026"/>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en blanco)"/>
    <n v="27062520881"/>
    <n v="6555943856.0900002"/>
  </r>
  <r>
    <s v="2026"/>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en blanco)"/>
    <n v="3941924886"/>
    <n v="1525788729.5599999"/>
  </r>
  <r>
    <s v="2026"/>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99 - MULTIPROVINCIAL"/>
    <s v="(en blanco)"/>
    <n v="1680000"/>
    <n v="72000"/>
  </r>
  <r>
    <s v="2026"/>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99 - MULTIPROVINCIAL"/>
    <s v="(en blanco)"/>
    <n v="2484223436"/>
    <n v="1059863265.4000001"/>
  </r>
  <r>
    <s v="2026"/>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en blanco)"/>
    <n v="2990828690"/>
    <n v="2086877210.0799997"/>
  </r>
  <r>
    <s v="2026"/>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99 - MULTIPROVINCIAL"/>
    <s v="(en blanco)"/>
    <n v="927087711"/>
    <n v="277100712.25999999"/>
  </r>
  <r>
    <s v="2026"/>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99 - MULTIPROVINCIAL"/>
    <s v="(en blanco)"/>
    <n v="1094666091"/>
    <n v="213848258.55000001"/>
  </r>
  <r>
    <s v="2026"/>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99 - MULTIPROVINCIAL"/>
    <s v="(en blanco)"/>
    <n v="1682283148"/>
    <n v="388620168.38999999"/>
  </r>
  <r>
    <s v="2026"/>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en blanco)"/>
    <n v="882344297"/>
    <n v="1088786796.6100004"/>
  </r>
  <r>
    <s v="2026"/>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99 - MULTIPROVINCIAL"/>
    <s v="(en blanco)"/>
    <n v="794514101"/>
    <n v="242360027.85999998"/>
  </r>
  <r>
    <s v="2026"/>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00210287"/>
    <n v="33880339.57"/>
  </r>
  <r>
    <s v="2026"/>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4521584275"/>
    <n v="598502782.66000021"/>
  </r>
  <r>
    <s v="2026"/>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99 - MULTIPROVINCIAL"/>
    <s v="(en blanco)"/>
    <n v="450389647"/>
    <n v="117479552.35999997"/>
  </r>
  <r>
    <s v="2026"/>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99 - MULTIPROVINCIAL"/>
    <s v="(en blanco)"/>
    <n v="2356575"/>
    <n v="2454652.12"/>
  </r>
  <r>
    <s v="2026"/>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99 - MULTIPROVINCIAL"/>
    <s v="(en blanco)"/>
    <n v="158910486"/>
    <n v="3261047.7600000002"/>
  </r>
  <r>
    <s v="2026"/>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99 - MULTIPROVINCIAL"/>
    <s v="(en blanco)"/>
    <n v="124487769"/>
    <n v="7844189.120000001"/>
  </r>
  <r>
    <s v="2026"/>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99 - MULTIPROVINCIAL"/>
    <s v="(en blanco)"/>
    <n v="0"/>
    <n v="0"/>
  </r>
  <r>
    <s v="2026"/>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99 - MULTIPROVINCIAL"/>
    <s v="(en blanco)"/>
    <n v="34710524"/>
    <n v="3172958.5300000003"/>
  </r>
  <r>
    <s v="2026"/>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en blanco)"/>
    <n v="3837204"/>
    <n v="2175838.2600000002"/>
  </r>
  <r>
    <s v="2026"/>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en blanco)"/>
    <n v="666216091"/>
    <n v="18669219.890000001"/>
  </r>
  <r>
    <s v="2026"/>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en blanco)"/>
    <n v="181646908"/>
    <n v="22773070.520000003"/>
  </r>
  <r>
    <s v="2026"/>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99 - MULTIPROVINCIAL"/>
    <s v="(en blanco)"/>
    <n v="25217145"/>
    <n v="9438062.0500000007"/>
  </r>
  <r>
    <s v="2026"/>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99 - MULTIPROVINCIAL"/>
    <s v="(en blanco)"/>
    <n v="3809016"/>
    <n v="1549925.8399999999"/>
  </r>
  <r>
    <s v="2026"/>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99 - MULTIPROVINCIAL"/>
    <s v="(en blanco)"/>
    <n v="10430000"/>
    <n v="0"/>
  </r>
  <r>
    <s v="2026"/>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99 - MULTIPROVINCIAL"/>
    <s v="(en blanco)"/>
    <n v="2798300"/>
    <n v="119923.75"/>
  </r>
  <r>
    <s v="2026"/>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99 - MULTIPROVINCIAL"/>
    <s v="(en blanco)"/>
    <n v="7162840"/>
    <n v="0"/>
  </r>
  <r>
    <s v="2026"/>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99 - MULTIPROVINCIAL"/>
    <s v="(en blanco)"/>
    <n v="972800"/>
    <n v="0"/>
  </r>
  <r>
    <s v="2026"/>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4100000"/>
    <n v="2783083.92"/>
  </r>
  <r>
    <s v="2026"/>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99 - MULTIPROVINCIAL"/>
    <s v="(en blanco)"/>
    <n v="14559000"/>
    <n v="1325707.6000000001"/>
  </r>
  <r>
    <s v="2026"/>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99 - MULTIPROVINCIAL"/>
    <s v="(en blanco)"/>
    <n v="5720000"/>
    <n v="0"/>
  </r>
  <r>
    <s v="2026"/>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99 - MULTIPROVINCIAL"/>
    <s v="(en blanco)"/>
    <n v="169250"/>
    <n v="0"/>
  </r>
  <r>
    <s v="2026"/>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99 - MULTIPROVINCIAL"/>
    <s v="(en blanco)"/>
    <n v="25000"/>
    <n v="0"/>
  </r>
  <r>
    <s v="2026"/>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987000"/>
    <n v="0"/>
  </r>
  <r>
    <s v="2026"/>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en blanco)"/>
    <n v="2262584"/>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26847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99 - MULTIPROVINCIAL"/>
    <s v="(en blanco)"/>
    <n v="1590200"/>
    <n v="491852"/>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99 - MULTIPROVINCIAL"/>
    <s v="(en blanco)"/>
    <n v="600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99 - MULTIPROVINCIAL"/>
    <s v="(en blanco)"/>
    <n v="8224000"/>
    <n v="490000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75596500"/>
    <n v="2842017.64"/>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99 - MULTIPROVINCIAL"/>
    <s v="(en blanco)"/>
    <n v="66392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99 - MULTIPROVINCIAL"/>
    <s v="(en blanco)"/>
    <n v="500000"/>
    <n v="46728.000000000029"/>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6 - PRODUCTOS DE MINERALES, METÁLICOS Y NO METÁLICOS"/>
    <s v="N"/>
    <s v="00 - N/A"/>
    <s v="10 - FONDO GENERAL"/>
    <s v="99 - MULTIPROVINCIAL"/>
    <s v="(en blanco)"/>
    <n v="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99 - MULTIPROVINCIAL"/>
    <s v="(en blanco)"/>
    <n v="36100057"/>
    <n v="2693098.0799999996"/>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en blanco)"/>
    <n v="443499615"/>
    <n v="182272284.79999998"/>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99 - MULTIPROVINCIAL"/>
    <s v="(en blanco)"/>
    <n v="60179540"/>
    <n v="25170909.109999999"/>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99 - MULTIPROVINCIAL"/>
    <s v="(en blanco)"/>
    <n v="66350214"/>
    <n v="28565076.150000006"/>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99 - MULTIPROVINCIAL"/>
    <s v="(en blanco)"/>
    <n v="7000000"/>
    <n v="4448611.6899999995"/>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99 - MULTIPROVINCIAL"/>
    <s v="(en blanco)"/>
    <n v="4800000"/>
    <n v="6316650.840000000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99 - MULTIPROVINCIAL"/>
    <s v="(en blanco)"/>
    <n v="4417000"/>
    <n v="5273321.51"/>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99 - MULTIPROVINCIAL"/>
    <s v="(en blanco)"/>
    <n v="1540000"/>
    <n v="1652405.64"/>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99 - MULTIPROVINCIAL"/>
    <s v="(en blanco)"/>
    <n v="12214396"/>
    <n v="5771919.1999999993"/>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99 - MULTIPROVINCIAL"/>
    <s v="(en blanco)"/>
    <n v="6120000"/>
    <n v="3445255.64"/>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9514615"/>
    <n v="49559663.890000001"/>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31818917"/>
    <n v="19035162.780000001"/>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99 - MULTIPROVINCIAL"/>
    <s v="(en blanco)"/>
    <n v="19600000"/>
    <n v="9728573.7200000007"/>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99 - MULTIPROVINCIAL"/>
    <s v="(en blanco)"/>
    <n v="1291000"/>
    <n v="452248.16000000003"/>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99 - MULTIPROVINCIAL"/>
    <s v="(en blanco)"/>
    <n v="1000000"/>
    <n v="2915"/>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99 - MULTIPROVINCIAL"/>
    <s v="(en blanco)"/>
    <n v="0"/>
    <n v="3430.3"/>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99 - MULTIPROVINCIAL"/>
    <s v="(en blanco)"/>
    <n v="300000"/>
    <n v="1268.0999999999999"/>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en blanco)"/>
    <n v="0"/>
    <n v="23352.15"/>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9230896"/>
    <n v="5002050.4799999995"/>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en blanco)"/>
    <n v="1836248"/>
    <n v="312812.56999999995"/>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en blanco)"/>
    <n v="150838079"/>
    <n v="54571144.250000007"/>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99 - MULTIPROVINCIAL"/>
    <s v="(en blanco)"/>
    <n v="104402746"/>
    <n v="39163288.369999997"/>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99 - MULTIPROVINCIAL"/>
    <s v="(en blanco)"/>
    <n v="34125711"/>
    <n v="9740702.5199999996"/>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99 - MULTIPROVINCIAL"/>
    <s v="(en blanco)"/>
    <n v="35130588"/>
    <n v="10667627.290000001"/>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21155531"/>
    <n v="8063307.0100000007"/>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99 - MULTIPROVINCIAL"/>
    <s v="(en blanco)"/>
    <n v="14501072"/>
    <n v="5323167.4900000012"/>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en blanco)"/>
    <n v="10106376"/>
    <n v="3555708.1700000009"/>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99 - MULTIPROVINCIAL"/>
    <s v="(en blanco)"/>
    <n v="4474750"/>
    <n v="184493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99 - MULTIPROVINCIAL"/>
    <s v="(en blanco)"/>
    <n v="120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99 - MULTIPROVINCIAL"/>
    <s v="(en blanco)"/>
    <n v="525000"/>
    <n v="7000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99 - MULTIPROVINCIAL"/>
    <s v="(en blanco)"/>
    <n v="2814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99 - MULTIPROVINCIAL"/>
    <s v="(en blanco)"/>
    <n v="11602000"/>
    <n v="2829381.24"/>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99 - MULTIPROVINCIAL"/>
    <s v="(en blanco)"/>
    <n v="7239562"/>
    <n v="1911878.6600000001"/>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99 - MULTIPROVINCIAL"/>
    <s v="(en blanco)"/>
    <n v="5575000"/>
    <n v="1499341.94"/>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814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99 - MULTIPROVINCIAL"/>
    <s v="(en blanco)"/>
    <n v="196128956"/>
    <n v="59944189.630000003"/>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99 - MULTIPROVINCIAL"/>
    <s v="(en blanco)"/>
    <n v="12411000"/>
    <n v="1295534.48"/>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99 - MULTIPROVINCIAL"/>
    <s v="(en blanco)"/>
    <n v="821000"/>
    <n v="699642.5"/>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99 - MULTIPROVINCIAL"/>
    <s v="(en blanco)"/>
    <n v="1633000"/>
    <n v="3068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99 - MULTIPROVINCIAL"/>
    <s v="(en blanco)"/>
    <n v="3917880"/>
    <n v="74192.709999999992"/>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99 - MULTIPROVINCIAL"/>
    <s v="(en blanco)"/>
    <n v="104188"/>
    <n v="37433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9300000"/>
    <n v="406020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99 - MULTIPROVINCIAL"/>
    <s v="(en blanco)"/>
    <n v="1252920"/>
    <n v="87445.440000000002"/>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99 - MULTIPROVINCIAL"/>
    <s v="(en blanco)"/>
    <n v="8325680"/>
    <n v="1717794.91"/>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1 - SERVICIOS BÁS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2 - PUBLICIDAD, IMPRESIÓN Y ENCUADERNACIÓN"/>
    <s v="N"/>
    <s v="00 - N/A"/>
    <s v="20 - FONDOS CON DESTINO ESPECÍFICO"/>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5 - ALQUILERES Y RENTAS"/>
    <s v="N"/>
    <s v="00 - N/A"/>
    <s v="20 - FONDOS CON DESTINO ESPECÍFICO"/>
    <s v="99 - MULTIPROVINCIAL"/>
    <s v="(en blanco)"/>
    <n v="11468008"/>
    <n v="1647459.6800000002"/>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6 - SEGUROS"/>
    <s v="N"/>
    <s v="00 - N/A"/>
    <s v="10 - FONDO GENERAL"/>
    <s v="99 - MULTIPROVINCIAL"/>
    <s v="(en blanco)"/>
    <n v="698534397"/>
    <n v="538257385.23000002"/>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7 - SERVICIOS DE CONSERVACIÓN, REPARACIONES MENORES E INSTALACIONES TEMPORALES"/>
    <s v="N"/>
    <s v="00 - N/A"/>
    <s v="20 - FONDOS CON DESTINO ESPECÍFICO"/>
    <s v="99 - MULTIPROVINCIAL"/>
    <s v="(en blanco)"/>
    <n v="1120000"/>
    <n v="5760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8 - OTROS SERVICIOS NO INCLUIDOS EN CONCEPTOS ANTERIORES"/>
    <s v="N"/>
    <s v="00 - N/A"/>
    <s v="20 - FONDOS CON DESTINO ESPECÍFICO"/>
    <s v="99 - MULTIPROVINCIAL"/>
    <s v="(en blanco)"/>
    <n v="24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1 - ALIMENTOS Y PRODUCTOS AGROFORESTALE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2 - TEXTILES Y VESTUARIOS"/>
    <s v="N"/>
    <s v="00 - N/A"/>
    <s v="10 - FONDO GENERAL"/>
    <s v="99 - MULTIPROVINCIAL"/>
    <s v="(en blanco)"/>
    <n v="87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3 - PAPEL, CARTÓN E IMPRESOS"/>
    <s v="N"/>
    <s v="00 - N/A"/>
    <s v="10 - FONDO GENERAL"/>
    <s v="99 - MULTIPROVINCIAL"/>
    <s v="(en blanco)"/>
    <n v="65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10 - FONDO GENERAL"/>
    <s v="99 - MULTIPROVINCIAL"/>
    <s v="(en blanco)"/>
    <n v="180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20 - FONDOS CON DESTINO ESPECÍFICO"/>
    <s v="99 - MULTIPROVINCIAL"/>
    <s v="(en blanco)"/>
    <n v="11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6 - PRODUCTOS DE MINERALES, METÁLICOS Y NO METÁLICOS"/>
    <s v="N"/>
    <s v="00 - N/A"/>
    <s v="10 - FONDO GENERAL"/>
    <s v="99 - MULTIPROVINCIAL"/>
    <s v="(en blanco)"/>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7 - COMBUSTIBLES, LUBRICANTES, PRODUCTOS QUÍMICOS Y CONEXOS"/>
    <s v="N"/>
    <s v="00 - N/A"/>
    <s v="10 - FONDO GENERAL"/>
    <s v="99 - MULTIPROVINCIAL"/>
    <s v="(en blanco)"/>
    <n v="108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10 - FONDO GENERAL"/>
    <s v="99 - MULTIPROVINCIAL"/>
    <s v="(en blanco)"/>
    <n v="8674500"/>
    <n v="120109.4"/>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20 - FONDOS CON DESTINO ESPECÍFICO"/>
    <s v="99 - MULTIPROVINCIAL"/>
    <s v="(en blanco)"/>
    <n v="122903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en blanco)"/>
    <n v="201006455"/>
    <n v="72086735.6199999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99 - MULTIPROVINCIAL"/>
    <s v="(en blanco)"/>
    <n v="47503085"/>
    <n v="13465813.7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99 - MULTIPROVINCIAL"/>
    <s v="(en blanco)"/>
    <n v="29708207"/>
    <n v="10422297.49000000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99 - MULTIPROVINCIAL"/>
    <s v="(en blanco)"/>
    <n v="4796800"/>
    <n v="1961635.170000000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99 - MULTIPROVINCIAL"/>
    <s v="(en blanco)"/>
    <n v="12597470"/>
    <n v="3621161.0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99 - MULTIPROVINCIAL"/>
    <s v="(en blanco)"/>
    <n v="10265110"/>
    <n v="2180802.6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99 - MULTIPROVINCIAL"/>
    <s v="(en blanco)"/>
    <n v="2170200"/>
    <n v="8500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99 - MULTIPROVINCIAL"/>
    <s v="(en blanco)"/>
    <n v="3625000"/>
    <n v="4252262.440000000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99 - MULTIPROVINCIAL"/>
    <s v="(en blanco)"/>
    <n v="5784440"/>
    <n v="2188436.5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en blanco)"/>
    <n v="6200000"/>
    <n v="410409.5400000000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en blanco)"/>
    <n v="45191100"/>
    <n v="11431980.969999999"/>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99 - MULTIPROVINCIAL"/>
    <s v="(en blanco)"/>
    <n v="23455156"/>
    <n v="7571423.9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99 - MULTIPROVINCIAL"/>
    <s v="(en blanco)"/>
    <n v="752000"/>
    <n v="308063.8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99 - MULTIPROVINCIAL"/>
    <s v="(en blanco)"/>
    <n v="1999410"/>
    <n v="6938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99 - MULTIPROVINCIAL"/>
    <s v="(en blanco)"/>
    <n v="1495760"/>
    <n v="513742.8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99 - MULTIPROVINCIAL"/>
    <s v="(en blanco)"/>
    <n v="45000"/>
    <n v="39995.5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99 - MULTIPROVINCIAL"/>
    <s v="(en blanco)"/>
    <n v="458000"/>
    <n v="61922.5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99 - MULTIPROVINCIAL"/>
    <s v="(en blanco)"/>
    <n v="343502"/>
    <n v="10998.5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en blanco)"/>
    <n v="10151600"/>
    <n v="117746.8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en blanco)"/>
    <n v="6261780"/>
    <n v="1431107.6199999999"/>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5600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6910000"/>
    <n v="342520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21528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99 - MULTIPROVINCIAL"/>
    <s v="(en blanco)"/>
    <n v="45000"/>
    <n v="0"/>
  </r>
  <r>
    <s v="2026"/>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99 - MULTIPROVINCIAL"/>
    <s v="(en blanco)"/>
    <n v="449953272"/>
    <n v="465234831.98000002"/>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en blanco)"/>
    <n v="328892392"/>
    <n v="134144356.52999997"/>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99 - MULTIPROVINCIAL"/>
    <s v="(en blanco)"/>
    <n v="70997916"/>
    <n v="24078369.699999999"/>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99 - MULTIPROVINCIAL"/>
    <s v="(en blanco)"/>
    <n v="650500"/>
    <n v="116369.20000000001"/>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99 - MULTIPROVINCIAL"/>
    <s v="(en blanco)"/>
    <n v="1752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99 - MULTIPROVINCIAL"/>
    <s v="(en blanco)"/>
    <n v="43746049"/>
    <n v="20561989.900000002"/>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99 - MULTIPROVINCIAL"/>
    <s v="(en blanco)"/>
    <n v="8460000"/>
    <n v="4086633.4299999997"/>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99 - MULTIPROVINCIAL"/>
    <s v="(en blanco)"/>
    <n v="28961840"/>
    <n v="1014949.96"/>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99 - MULTIPROVINCIAL"/>
    <s v="(en blanco)"/>
    <n v="22938500"/>
    <n v="3233264.2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99 - MULTIPROVINCIAL"/>
    <s v="(en blanco)"/>
    <n v="16100000"/>
    <n v="60000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99 - MULTIPROVINCIAL"/>
    <s v="(en blanco)"/>
    <n v="36010760"/>
    <n v="2996027.239999999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99 - MULTIPROVINCIAL"/>
    <s v="(en blanco)"/>
    <n v="57680000"/>
    <n v="22382052.28000000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19084000"/>
    <n v="1826800.8200000003"/>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en blanco)"/>
    <n v="1976002349"/>
    <n v="899643699.43000042"/>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99 - MULTIPROVINCIAL"/>
    <s v="(en blanco)"/>
    <n v="33169280"/>
    <n v="15293633.43"/>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99 - MULTIPROVINCIAL"/>
    <s v="(en blanco)"/>
    <n v="1987026"/>
    <n v="535106.06999999995"/>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99 - MULTIPROVINCIAL"/>
    <s v="(en blanco)"/>
    <n v="2441796"/>
    <n v="363398.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99 - MULTIPROVINCIAL"/>
    <s v="(en blanco)"/>
    <n v="2181540"/>
    <n v="632731.08000000007"/>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99 - MULTIPROVINCIAL"/>
    <s v="(en blanco)"/>
    <n v="423852"/>
    <n v="153933.78"/>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99 - MULTIPROVINCIAL"/>
    <s v="(en blanco)"/>
    <n v="655000"/>
    <n v="229864"/>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99 - MULTIPROVINCIAL"/>
    <s v="(en blanco)"/>
    <n v="823405"/>
    <n v="247221.2"/>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en blanco)"/>
    <n v="15069040"/>
    <n v="4410219.3600000003"/>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en blanco)"/>
    <n v="15499695"/>
    <n v="6155898.4799999986"/>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99 - MULTIPROVINCIAL"/>
    <s v="(en blanco)"/>
    <n v="280800"/>
    <n v="0"/>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1637200"/>
    <n v="175560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28573"/>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19156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6772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99 - MULTIPROVINCIAL"/>
    <s v="(en blanco)"/>
    <n v="114728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99 - MULTIPROVINCIAL"/>
    <s v="(en blanco)"/>
    <n v="600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en blanco)"/>
    <n v="12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99 - MULTIPROVINCIAL"/>
    <s v="(en blanco)"/>
    <n v="2220300"/>
    <n v="127440"/>
  </r>
  <r>
    <s v="2026"/>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en blanco)"/>
    <n v="1294314163"/>
    <n v="533760060.21000016"/>
  </r>
  <r>
    <s v="2026"/>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en blanco)"/>
    <n v="249110722"/>
    <n v="88016915.38000001"/>
  </r>
  <r>
    <s v="2026"/>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99 - MULTIPROVINCIAL"/>
    <s v="(en blanco)"/>
    <n v="300000"/>
    <n v="0"/>
  </r>
  <r>
    <s v="2026"/>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99 - MULTIPROVINCIAL"/>
    <s v="(en blanco)"/>
    <n v="188520668"/>
    <n v="82564162.889999986"/>
  </r>
  <r>
    <s v="2026"/>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99 - MULTIPROVINCIAL"/>
    <s v="(en blanco)"/>
    <n v="34900000"/>
    <n v="13344276.309999999"/>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99 - MULTIPROVINCIAL"/>
    <s v="(en blanco)"/>
    <n v="25169627"/>
    <n v="1668380.1700000004"/>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20 - FONDOS CON DESTINO ESPECÍFICO"/>
    <s v="99 - MULTIPROVINCIAL"/>
    <s v="(en blanco)"/>
    <n v="0"/>
    <n v="100890"/>
  </r>
  <r>
    <s v="2026"/>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99 - MULTIPROVINCIAL"/>
    <s v="(en blanco)"/>
    <n v="6571782"/>
    <n v="3568889.5"/>
  </r>
  <r>
    <s v="2026"/>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99 - MULTIPROVINCIAL"/>
    <s v="(en blanco)"/>
    <n v="16127828"/>
    <n v="2047031.9"/>
  </r>
  <r>
    <s v="2026"/>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99 - MULTIPROVINCIAL"/>
    <s v="(en blanco)"/>
    <n v="131701284"/>
    <n v="4500826.21"/>
  </r>
  <r>
    <s v="2026"/>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99 - MULTIPROVINCIAL"/>
    <s v="(en blanco)"/>
    <n v="42000000"/>
    <n v="17232342.430000003"/>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en blanco)"/>
    <n v="77176443"/>
    <n v="8537211.0899999999"/>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0"/>
    <n v="286761.09999999998"/>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en blanco)"/>
    <n v="329272159"/>
    <n v="26958068.840000004"/>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99 - MULTIPROVINCIAL"/>
    <s v="(en blanco)"/>
    <n v="2000000"/>
    <n v="408649.91000000003"/>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99 - MULTIPROVINCIAL"/>
    <s v="(en blanco)"/>
    <n v="40590116"/>
    <n v="8770231.8899999987"/>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99 - MULTIPROVINCIAL"/>
    <s v="(en blanco)"/>
    <n v="4000000"/>
    <n v="1710231.21"/>
  </r>
  <r>
    <s v="2026"/>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99 - MULTIPROVINCIAL"/>
    <s v="(en blanco)"/>
    <n v="119978717"/>
    <n v="29803973.140000001"/>
  </r>
  <r>
    <s v="2026"/>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99 - MULTIPROVINCIAL"/>
    <s v="(en blanco)"/>
    <n v="14653666"/>
    <n v="3324143.6899999995"/>
  </r>
  <r>
    <s v="2026"/>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99 - MULTIPROVINCIAL"/>
    <s v="(en blanco)"/>
    <n v="18416052"/>
    <n v="2516620.2499999995"/>
  </r>
  <r>
    <s v="2026"/>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99 - MULTIPROVINCIAL"/>
    <s v="(en blanco)"/>
    <n v="1273380"/>
    <n v="6500"/>
  </r>
  <r>
    <s v="2026"/>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99 - MULTIPROVINCIAL"/>
    <s v="(en blanco)"/>
    <n v="1632947"/>
    <n v="3280.37"/>
  </r>
  <r>
    <s v="2026"/>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en blanco)"/>
    <n v="1005196"/>
    <n v="163776.85"/>
  </r>
  <r>
    <s v="2026"/>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en blanco)"/>
    <n v="32784861"/>
    <n v="9291585.459999999"/>
  </r>
  <r>
    <s v="2026"/>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en blanco)"/>
    <n v="54722331"/>
    <n v="15748393.029999999"/>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99 - MULTIPROVINCIAL"/>
    <s v="(en blanco)"/>
    <n v="616200"/>
    <n v="141305"/>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882400"/>
    <n v="9910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99 - MULTIPROVINCIAL"/>
    <s v="(en blanco)"/>
    <n v="356680"/>
    <n v="23222.400000000001"/>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99 - MULTIPROVINCIAL"/>
    <s v="(en blanco)"/>
    <n v="9200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99 - MULTIPROVINCIAL"/>
    <s v="(en blanco)"/>
    <n v="437030"/>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99 - MULTIPROVINCIAL"/>
    <s v="(en blanco)"/>
    <n v="147783581"/>
    <n v="1816640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2 - SOBRESUELDOS"/>
    <s v="N"/>
    <s v="00 - N/A"/>
    <s v="10 - FONDO GENERAL"/>
    <s v="99 - MULTIPROVINCIAL"/>
    <s v="(en blanco)"/>
    <n v="22735935"/>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4 - GRATIFICACIONES Y BONIFICACIONES"/>
    <s v="N"/>
    <s v="00 - N/A"/>
    <s v="10 - FONDO GENERAL"/>
    <s v="99 - MULTIPROVINCIAL"/>
    <s v="(en blanco)"/>
    <n v="0"/>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99 - MULTIPROVINCIAL"/>
    <s v="(en blanco)"/>
    <n v="20994362"/>
    <n v="2786725.76"/>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99 - MULTIPROVINCIAL"/>
    <s v="(en blanco)"/>
    <n v="438375"/>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99 - MULTIPROVINCIAL"/>
    <s v="(en blanco)"/>
    <n v="634620"/>
    <n v="241065.74"/>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99 - MULTIPROVINCIAL"/>
    <s v="(en blanco)"/>
    <n v="968310"/>
    <n v="96467.5"/>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99 - MULTIPROVINCIAL"/>
    <s v="(en blanco)"/>
    <n v="49555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6 - SEGUROS"/>
    <s v="N"/>
    <s v="00 - N/A"/>
    <s v="10 - FONDO GENERAL"/>
    <s v="99 - MULTIPROVINCIAL"/>
    <s v="(en blanco)"/>
    <n v="982287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412816"/>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8 - OTROS SERVICIOS NO INCLUIDOS EN CONCEPTOS ANTERIORES"/>
    <s v="N"/>
    <s v="00 - N/A"/>
    <s v="10 - FONDO GENERAL"/>
    <s v="99 - MULTIPROVINCIAL"/>
    <s v="(en blanco)"/>
    <n v="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99 - MULTIPROVINCIAL"/>
    <s v="(en blanco)"/>
    <n v="4485391"/>
    <n v="49501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99 - MULTIPROVINCIAL"/>
    <s v="(en blanco)"/>
    <n v="909846"/>
    <n v="175784.6"/>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99 - MULTIPROVINCIAL"/>
    <s v="(en blanco)"/>
    <n v="1282764"/>
    <n v="375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99 - MULTIPROVINCIAL"/>
    <s v="(en blanco)"/>
    <n v="10955033"/>
    <n v="7810811"/>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99 - MULTIPROVINCIAL"/>
    <s v="(en blanco)"/>
    <n v="149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99 - MULTIPROVINCIAL"/>
    <s v="(en blanco)"/>
    <n v="3936031"/>
    <n v="13452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99 - MULTIPROVINCIAL"/>
    <s v="(en blanco)"/>
    <n v="3752712"/>
    <n v="50000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99 - MULTIPROVINCIAL"/>
    <s v="(en blanco)"/>
    <n v="218404175"/>
    <n v="34743571.729999997"/>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en blanco)"/>
    <n v="1271156869"/>
    <n v="461775030.53000003"/>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99 - MULTIPROVINCIAL"/>
    <s v="(en blanco)"/>
    <n v="305632033"/>
    <n v="101609934.91"/>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99 - MULTIPROVINCIAL"/>
    <s v="(en blanco)"/>
    <n v="12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99 - MULTIPROVINCIAL"/>
    <s v="(en blanco)"/>
    <n v="804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99 - MULTIPROVINCIAL"/>
    <s v="(en blanco)"/>
    <n v="196086405"/>
    <n v="70001975.909999982"/>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99 - MULTIPROVINCIAL"/>
    <s v="(en blanco)"/>
    <n v="62978967"/>
    <n v="24991835.800000004"/>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99 - MULTIPROVINCIAL"/>
    <s v="(en blanco)"/>
    <n v="114867772"/>
    <n v="6622937.3200000003"/>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99 - MULTIPROVINCIAL"/>
    <s v="(en blanco)"/>
    <n v="126534715"/>
    <n v="22065788.720000003"/>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99 - MULTIPROVINCIAL"/>
    <s v="(en blanco)"/>
    <n v="42619609"/>
    <n v="12618887.34"/>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99 - MULTIPROVINCIAL"/>
    <s v="(en blanco)"/>
    <n v="175615000"/>
    <n v="41001969.430000007"/>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99 - MULTIPROVINCIAL"/>
    <s v="(en blanco)"/>
    <n v="66934601"/>
    <n v="23666073.319999997"/>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83285178"/>
    <n v="9041656.1300000008"/>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15756000"/>
    <n v="142117766.15999997"/>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99 - MULTIPROVINCIAL"/>
    <s v="(en blanco)"/>
    <n v="25034797116"/>
    <n v="13720821973.189999"/>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99 - MULTIPROVINCIAL"/>
    <s v="(en blanco)"/>
    <n v="54215400"/>
    <n v="2462065.1"/>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99 - MULTIPROVINCIAL"/>
    <s v="(en blanco)"/>
    <n v="3995752132"/>
    <n v="1624132238.54"/>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99 - MULTIPROVINCIAL"/>
    <s v="(en blanco)"/>
    <n v="180801832"/>
    <n v="788036.1"/>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99 - MULTIPROVINCIAL"/>
    <s v="(en blanco)"/>
    <n v="86577666"/>
    <n v="2357703.86"/>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99 - MULTIPROVINCIAL"/>
    <s v="(en blanco)"/>
    <n v="1923996"/>
    <n v="358200.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en blanco)"/>
    <n v="5625460"/>
    <n v="134901.8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en blanco)"/>
    <n v="72376684"/>
    <n v="30831162.539999999"/>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en blanco)"/>
    <n v="1834849029"/>
    <n v="474495852.42999995"/>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99 - MULTIPROVINCIAL"/>
    <s v="(en blanco)"/>
    <n v="69318072"/>
    <n v="26237537.329999998"/>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99 - MULTIPROVINCIAL"/>
    <s v="(en blanco)"/>
    <n v="10597396"/>
    <n v="4579867.84"/>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99 - MULTIPROVINCIAL"/>
    <s v="(en blanco)"/>
    <n v="9812747"/>
    <n v="4007715.3"/>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4 - TRANSPORTE Y ALMACENAJE"/>
    <s v="N"/>
    <s v="00 - N/A"/>
    <s v="10 - FONDO GENERAL"/>
    <s v="99 - MULTIPROVINCIAL"/>
    <s v="(en blanco)"/>
    <n v="100000"/>
    <n v="82957.33"/>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6 - SEGUROS"/>
    <s v="N"/>
    <s v="00 - N/A"/>
    <s v="10 - FONDO GENERAL"/>
    <s v="99 - MULTIPROVINCIAL"/>
    <s v="(en blanco)"/>
    <n v="650000"/>
    <n v="75874.240000000005"/>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3 - PAPEL, CARTÓN E IMPRESOS"/>
    <s v="N"/>
    <s v="00 - N/A"/>
    <s v="10 - FONDO GENERAL"/>
    <s v="99 - MULTIPROVINCIAL"/>
    <s v="(en blanco)"/>
    <n v="3000000"/>
    <n v="2206320.2399999998"/>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4 - PRODUCTOS FARMACÉUTICOS"/>
    <s v="N"/>
    <s v="00 - N/A"/>
    <s v="10 - FONDO GENERAL"/>
    <s v="99 - MULTIPROVINCIAL"/>
    <s v="(en blanco)"/>
    <n v="500000"/>
    <n v="459907.56999999995"/>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99 - MULTIPROVINCIAL"/>
    <s v="(en blanco)"/>
    <n v="374287516"/>
    <n v="150206181.84"/>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99 - MULTIPROVINCIAL"/>
    <s v="(en blanco)"/>
    <n v="62643546"/>
    <n v="33772585.649999999"/>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99 - MULTIPROVINCIAL"/>
    <s v="(en blanco)"/>
    <n v="360000"/>
    <n v="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99 - MULTIPROVINCIAL"/>
    <s v="(en blanco)"/>
    <n v="61940309"/>
    <n v="22738742.449999996"/>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99 - MULTIPROVINCIAL"/>
    <s v="(en blanco)"/>
    <n v="34604864"/>
    <n v="15444533.149999995"/>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99 - MULTIPROVINCIAL"/>
    <s v="(en blanco)"/>
    <n v="2366000"/>
    <n v="511923.55000000005"/>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99 - MULTIPROVINCIAL"/>
    <s v="(en blanco)"/>
    <n v="1400000"/>
    <n v="28510.049999999988"/>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99 - MULTIPROVINCIAL"/>
    <s v="(en blanco)"/>
    <n v="200000"/>
    <n v="15000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99 - MULTIPROVINCIAL"/>
    <s v="(en blanco)"/>
    <n v="500000"/>
    <n v="6300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99 - MULTIPROVINCIAL"/>
    <s v="(en blanco)"/>
    <n v="5500000"/>
    <n v="997273.8"/>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99 - MULTIPROVINCIAL"/>
    <s v="(en blanco)"/>
    <n v="6150000"/>
    <n v="3559924.1"/>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14550000"/>
    <n v="3512431.31"/>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en blanco)"/>
    <n v="184686478"/>
    <n v="1787658.6500000004"/>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4000000"/>
    <n v="47599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99 - MULTIPROVINCIAL"/>
    <s v="(en blanco)"/>
    <n v="18408209"/>
    <n v="75874"/>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99 - MULTIPROVINCIAL"/>
    <s v="(en blanco)"/>
    <n v="6000000"/>
    <n v="5095974.6399999997"/>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99 - MULTIPROVINCIAL"/>
    <s v="(en blanco)"/>
    <n v="5700000"/>
    <n v="1493149.0699999998"/>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99 - MULTIPROVINCIAL"/>
    <s v="(en blanco)"/>
    <n v="2580673"/>
    <n v="481461.36"/>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99 - MULTIPROVINCIAL"/>
    <s v="(en blanco)"/>
    <n v="610000"/>
    <n v="1917715.9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99 - MULTIPROVINCIAL"/>
    <s v="(en blanco)"/>
    <n v="1100000"/>
    <n v="55257.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99 - MULTIPROVINCIAL"/>
    <s v="(en blanco)"/>
    <n v="2600000"/>
    <n v="1895076.4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en blanco)"/>
    <n v="13294000"/>
    <n v="8370779.3799999999"/>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99 - MULTIPROVINCIAL"/>
    <s v="(en blanco)"/>
    <n v="30608209"/>
    <n v="9589714.25"/>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99 - MULTIPROVINCIAL"/>
    <s v="(en blanco)"/>
    <n v="106135732"/>
    <n v="39129215.810000002"/>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99 - MULTIPROVINCIAL"/>
    <s v="(en blanco)"/>
    <n v="14935458"/>
    <n v="6172481.25"/>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99 - MULTIPROVINCIAL"/>
    <s v="(en blanco)"/>
    <n v="14921455"/>
    <n v="5967126.5500000007"/>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6 - SEGUROS"/>
    <s v="N"/>
    <s v="00 - N/A"/>
    <s v="10 - FONDO GENERAL"/>
    <s v="99 - MULTIPROVINCIAL"/>
    <s v="(en blanco)"/>
    <n v="1000000"/>
    <n v="167812.47999999998"/>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8 - OTROS SERVICIOS NO INCLUIDOS EN CONCEPTOS ANTERIORES"/>
    <s v="N"/>
    <s v="00 - N/A"/>
    <s v="20 - FONDOS CON DESTINO ESPECÍFICO"/>
    <s v="99 - MULTIPROVINCIAL"/>
    <s v="(en blanco)"/>
    <n v="2000000"/>
    <n v="6000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3 - PAPEL, CARTÓN E IMPRESOS"/>
    <s v="N"/>
    <s v="00 - N/A"/>
    <s v="10 - FONDO GENERAL"/>
    <s v="99 - MULTIPROVINCIAL"/>
    <s v="(en blanco)"/>
    <n v="50000"/>
    <n v="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9 - PRODUCTOS Y ÚTILES VARIOS"/>
    <s v="N"/>
    <s v="00 - N/A"/>
    <s v="10 - FONDO GENERAL"/>
    <s v="99 - MULTIPROVINCIAL"/>
    <s v="(en blanco)"/>
    <n v="1000000"/>
    <n v="753226.07000000007"/>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99 - MULTIPROVINCIAL"/>
    <s v="(en blanco)"/>
    <n v="815964010"/>
    <n v="361561416.19999999"/>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99 - MULTIPROVINCIAL"/>
    <s v="(en blanco)"/>
    <n v="124483690"/>
    <n v="36340164.599999994"/>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99 - MULTIPROVINCIAL"/>
    <s v="(en blanco)"/>
    <n v="750000"/>
    <n v="0"/>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99 - MULTIPROVINCIAL"/>
    <s v="(en blanco)"/>
    <n v="108042420"/>
    <n v="50145919.089999996"/>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99 - MULTIPROVINCIAL"/>
    <s v="(en blanco)"/>
    <n v="23937500"/>
    <n v="3518717.320000000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99 - MULTIPROVINCIAL"/>
    <s v="(en blanco)"/>
    <n v="20238100"/>
    <n v="6562068.280000000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99 - MULTIPROVINCIAL"/>
    <s v="(en blanco)"/>
    <n v="44029700"/>
    <n v="7521292.0099999998"/>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99 - MULTIPROVINCIAL"/>
    <s v="(en blanco)"/>
    <n v="12491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99 - MULTIPROVINCIAL"/>
    <s v="(en blanco)"/>
    <n v="126792078"/>
    <n v="37986655.45000000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99 - MULTIPROVINCIAL"/>
    <s v="(en blanco)"/>
    <n v="4050000"/>
    <n v="1638423.1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4197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en blanco)"/>
    <n v="634638039"/>
    <n v="389990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99 - MULTIPROVINCIAL"/>
    <s v="(en blanco)"/>
    <n v="29377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99 - MULTIPROVINCIAL"/>
    <s v="(en blanco)"/>
    <n v="1545200"/>
    <n v="110330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99 - MULTIPROVINCIAL"/>
    <s v="(en blanco)"/>
    <n v="6804351"/>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99 - MULTIPROVINCIAL"/>
    <s v="(en blanco)"/>
    <n v="1299982"/>
    <n v="561722"/>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99 - MULTIPROVINCIAL"/>
    <s v="(en blanco)"/>
    <n v="17325"/>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99 - MULTIPROVINCIAL"/>
    <s v="(en blanco)"/>
    <n v="1312939"/>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99 - MULTIPROVINCIAL"/>
    <s v="(en blanco)"/>
    <n v="4325183"/>
    <n v="17789672.969999999"/>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99 - MULTIPROVINCIAL"/>
    <s v="(en blanco)"/>
    <n v="243863366"/>
    <n v="2581481.2800000003"/>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99 - MULTIPROVINCIAL"/>
    <s v="(en blanco)"/>
    <n v="33396458"/>
    <n v="2134764.34"/>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54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4344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3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6517600"/>
    <n v="498741.75"/>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616000"/>
    <n v="223433"/>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2500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2 - PUBLICIDAD, IMPRESIÓN Y ENCUADERNACIÓN"/>
    <s v="N"/>
    <s v="00 - N/A"/>
    <s v="10 - FONDO GENERAL"/>
    <s v="99 - MULTIPROVINCIAL"/>
    <s v="(en blanco)"/>
    <n v="16632"/>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3 - VIÁTICOS"/>
    <s v="N"/>
    <s v="00 - N/A"/>
    <s v="10 - FONDO GENERAL"/>
    <s v="99 - MULTIPROVINCIAL"/>
    <s v="(en blanco)"/>
    <n v="602067"/>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en blanco)"/>
    <n v="208839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9 - OTRAS CONTRATACIONES DE SERVICIOS"/>
    <s v="N"/>
    <s v="00 - N/A"/>
    <s v="10 - FONDO GENERAL"/>
    <s v="99 - MULTIPROVINCIAL"/>
    <s v="(en blanco)"/>
    <n v="1396395"/>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2 - TEXTILES Y VESTUARIOS"/>
    <s v="N"/>
    <s v="00 - N/A"/>
    <s v="10 - FONDO GENERAL"/>
    <s v="99 - MULTIPROVINCIAL"/>
    <s v="(en blanco)"/>
    <n v="4158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4 - PRODUCTOS FARMACÉUTICOS"/>
    <s v="N"/>
    <s v="00 - N/A"/>
    <s v="10 - FONDO GENERAL"/>
    <s v="99 - MULTIPROVINCIAL"/>
    <s v="(en blanco)"/>
    <n v="3395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9 - PRODUCTOS Y ÚTILES VARIOS"/>
    <s v="N"/>
    <s v="00 - N/A"/>
    <s v="10 - FONDO GENERAL"/>
    <s v="99 - MULTIPROVINCIAL"/>
    <s v="(en blanco)"/>
    <n v="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99 - MULTIPROVINCIAL"/>
    <s v="(en blanco)"/>
    <n v="931212"/>
    <n v="6018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99 - MULTIPROVINCIAL"/>
    <s v="(en blanco)"/>
    <n v="117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99 - MULTIPROVINCIAL"/>
    <s v="(en blanco)"/>
    <n v="11402900"/>
    <n v="763002.9"/>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99 - MULTIPROVINCIAL"/>
    <s v="(en blanco)"/>
    <n v="180376933"/>
    <n v="36429275.140000001"/>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99 - MULTIPROVINCIAL"/>
    <s v="(en blanco)"/>
    <n v="1800000"/>
    <n v="2140139.0099999998"/>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99 - MULTIPROVINCIAL"/>
    <s v="(en blanco)"/>
    <n v="0"/>
    <n v="700417.42999999993"/>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en blanco)"/>
    <n v="1680000"/>
    <n v="4538525.43"/>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99 - MULTIPROVINCIAL"/>
    <s v="(en blanco)"/>
    <n v="239561427"/>
    <n v="18446016.25"/>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99 - MULTIPROVINCIAL"/>
    <s v="(en blanco)"/>
    <n v="640699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99 - MULTIPROVINCIAL"/>
    <s v="(en blanco)"/>
    <n v="26000000"/>
    <n v="4279377.8499999996"/>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99 - MULTIPROVINCIAL"/>
    <s v="(en blanco)"/>
    <n v="8552480"/>
    <n v="200895"/>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99 - MULTIPROVINCIAL"/>
    <s v="(en blanco)"/>
    <n v="335520"/>
    <n v="295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99 - MULTIPROVINCIAL"/>
    <s v="(en blanco)"/>
    <n v="507596925"/>
    <n v="130730424.2"/>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99 - MULTIPROVINCIAL"/>
    <s v="(en blanco)"/>
    <n v="15162785"/>
    <n v="13551268.43"/>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en blanco)"/>
    <n v="122449637"/>
    <n v="359398.7"/>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99 - MULTIPROVINCIAL"/>
    <s v="(en blanco)"/>
    <n v="2318400"/>
    <n v="117175.65"/>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99 - MULTIPROVINCIAL"/>
    <s v="(en blanco)"/>
    <n v="250000"/>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7 - COMBUSTIBLES, LUBRICANTES, PRODUCTOS QUÍMICOS Y CONEXOS"/>
    <s v="N"/>
    <s v="00 - N/A"/>
    <s v="10 - FONDO GENERAL"/>
    <s v="99 - MULTIPROVINCIAL"/>
    <s v="(en blanco)"/>
    <n v="144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en blanco)"/>
    <n v="4685406921"/>
    <n v="1742174538.3999999"/>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en blanco)"/>
    <n v="968808201"/>
    <n v="315974831.63000005"/>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99 - MULTIPROVINCIAL"/>
    <s v="(en blanco)"/>
    <n v="678218824"/>
    <n v="265440035.74000007"/>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en blanco)"/>
    <n v="297266232"/>
    <n v="175394432.9300000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20 - FONDOS CON DESTINO ESPECÍFICO"/>
    <s v="99 - MULTIPROVINCIAL"/>
    <s v="(en blanco)"/>
    <n v="2000000"/>
    <n v="843699.96"/>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99 - MULTIPROVINCIAL"/>
    <s v="(en blanco)"/>
    <n v="161048390"/>
    <n v="35333041.680000007"/>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20 - FONDOS CON DESTINO ESPECÍFICO"/>
    <s v="99 - MULTIPROVINCIAL"/>
    <s v="(en blanco)"/>
    <n v="20447546"/>
    <n v="16702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99 - MULTIPROVINCIAL"/>
    <s v="(en blanco)"/>
    <n v="110626100"/>
    <n v="19619322.91"/>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20 - FONDOS CON DESTINO ESPECÍFICO"/>
    <s v="99 - MULTIPROVINCIAL"/>
    <s v="(en blanco)"/>
    <n v="9027900"/>
    <n v="173432.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99 - MULTIPROVINCIAL"/>
    <s v="(en blanco)"/>
    <n v="73666247"/>
    <n v="21455028.43"/>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99 - MULTIPROVINCIAL"/>
    <s v="(en blanco)"/>
    <n v="75371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en blanco)"/>
    <n v="119710204"/>
    <n v="9240674.12999999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99 - MULTIPROVINCIAL"/>
    <s v="(en blanco)"/>
    <n v="2002550"/>
    <n v="7080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99 - MULTIPROVINCIAL"/>
    <s v="(en blanco)"/>
    <n v="90850004"/>
    <n v="1248560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50259359"/>
    <n v="8908711.989999998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15690000"/>
    <n v="216343.3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224956311"/>
    <n v="18966460.350000016"/>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76303044"/>
    <n v="2218296"/>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99 - MULTIPROVINCIAL"/>
    <s v="(en blanco)"/>
    <n v="107633096"/>
    <n v="14076909.859999998"/>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99 - MULTIPROVINCIAL"/>
    <s v="(en blanco)"/>
    <n v="103764420"/>
    <n v="15425006.0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50 - CRÉDITO INTERNO"/>
    <s v="99 - MULTIPROVINCIAL"/>
    <s v="(en blanco)"/>
    <n v="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en blanco)"/>
    <n v="52569575"/>
    <n v="10516618.370000001"/>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99 - MULTIPROVINCIAL"/>
    <s v="(en blanco)"/>
    <n v="260892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99 - MULTIPROVINCIAL"/>
    <s v="(en blanco)"/>
    <n v="41479170"/>
    <n v="8469016.25"/>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20 - FONDOS CON DESTINO ESPECÍFICO"/>
    <s v="99 - MULTIPROVINCIAL"/>
    <s v="(en blanco)"/>
    <n v="8139880"/>
    <n v="497016"/>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en blanco)"/>
    <n v="13957011"/>
    <n v="2808160.14"/>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20 - FONDOS CON DESTINO ESPECÍFICO"/>
    <s v="99 - MULTIPROVINCIAL"/>
    <s v="(en blanco)"/>
    <n v="936925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99 - MULTIPROVINCIAL"/>
    <s v="(en blanco)"/>
    <n v="1386877094"/>
    <n v="183226041.55999997"/>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99 - MULTIPROVINCIAL"/>
    <s v="(en blanco)"/>
    <n v="545642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99 - MULTIPROVINCIAL"/>
    <s v="(en blanco)"/>
    <n v="16463302"/>
    <n v="3190455.75"/>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99 - MULTIPROVINCIAL"/>
    <s v="(en blanco)"/>
    <n v="559271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50 - CRÉDITO INTERNO"/>
    <s v="99 - MULTIPROVINCIAL"/>
    <s v="(en blanco)"/>
    <n v="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en blanco)"/>
    <n v="8614207"/>
    <n v="2716906.9499999997"/>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62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en blanco)"/>
    <n v="692579008"/>
    <n v="38192066.340000011"/>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26918449"/>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99 - MULTIPROVINCIAL"/>
    <s v="(en blanco)"/>
    <n v="0"/>
    <n v="477900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en blanco)"/>
    <n v="129566601"/>
    <n v="28953830.469999988"/>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99 - MULTIPROVINCIAL"/>
    <s v="(en blanco)"/>
    <n v="24843541"/>
    <n v="662398.9"/>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99 - MULTIPROVINCIAL"/>
    <s v="(en blanco)"/>
    <n v="0"/>
    <n v="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en blanco)"/>
    <n v="116172198"/>
    <n v="51595296.840000004"/>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99 - MULTIPROVINCIAL"/>
    <s v="(en blanco)"/>
    <n v="18918000"/>
    <n v="8705744.8000000007"/>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99 - MULTIPROVINCIAL"/>
    <s v="(en blanco)"/>
    <n v="15562498"/>
    <n v="7644396.2000000002"/>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en blanco)"/>
    <n v="8403000"/>
    <n v="2734663.96"/>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99 - MULTIPROVINCIAL"/>
    <s v="(en blanco)"/>
    <n v="400000"/>
    <n v="220801.6"/>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99 - MULTIPROVINCIAL"/>
    <s v="(en blanco)"/>
    <n v="5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4 - TRANSPORTE Y ALMACENAJE"/>
    <s v="N"/>
    <s v="00 - N/A"/>
    <s v="10 - FONDO GENERAL"/>
    <s v="99 - MULTIPROVINCIAL"/>
    <s v="(en blanco)"/>
    <n v="4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99 - MULTIPROVINCIAL"/>
    <s v="(en blanco)"/>
    <n v="38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99 - MULTIPROVINCIAL"/>
    <s v="(en blanco)"/>
    <n v="2400000"/>
    <n v="2378790.08"/>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3370000"/>
    <n v="497445.56"/>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en blanco)"/>
    <n v="126500092"/>
    <n v="144000.03"/>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99 - MULTIPROVINCIAL"/>
    <s v="(en blanco)"/>
    <n v="2400000"/>
    <n v="54271.65"/>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99 - MULTIPROVINCIAL"/>
    <s v="(en blanco)"/>
    <n v="250000"/>
    <n v="54353.7"/>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99 - MULTIPROVINCIAL"/>
    <s v="(en blanco)"/>
    <n v="25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99 - MULTIPROVINCIAL"/>
    <s v="(en blanco)"/>
    <n v="600000"/>
    <n v="149364.4"/>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99 - MULTIPROVINCIAL"/>
    <s v="(en blanco)"/>
    <n v="70000"/>
    <n v="22378.62"/>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99 - MULTIPROVINCIAL"/>
    <s v="(en blanco)"/>
    <n v="400000"/>
    <n v="199302"/>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99 - MULTIPROVINCIAL"/>
    <s v="(en blanco)"/>
    <n v="10000000"/>
    <n v="250000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99 - MULTIPROVINCIAL"/>
    <s v="(en blanco)"/>
    <n v="2680000"/>
    <n v="349238.02"/>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en blanco)"/>
    <n v="986182840"/>
    <n v="413204100.71000004"/>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en blanco)"/>
    <n v="174701524"/>
    <n v="14616306.390000001"/>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99 - MULTIPROVINCIAL"/>
    <s v="(en blanco)"/>
    <n v="137583730"/>
    <n v="60232492.460000001"/>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en blanco)"/>
    <n v="104650000"/>
    <n v="34942958.120000005"/>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99 - MULTIPROVINCIAL"/>
    <s v="(en blanco)"/>
    <n v="3850000"/>
    <n v="1361547.72"/>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99 - MULTIPROVINCIAL"/>
    <s v="(en blanco)"/>
    <n v="110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99 - MULTIPROVINCIAL"/>
    <s v="(en blanco)"/>
    <n v="3700000"/>
    <n v="134800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en blanco)"/>
    <n v="179270172"/>
    <n v="53523014.659999996"/>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99 - MULTIPROVINCIAL"/>
    <s v="(en blanco)"/>
    <n v="47950460"/>
    <n v="35994786.990000002"/>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en blanco)"/>
    <n v="22230000"/>
    <n v="3648747.0799999996"/>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en blanco)"/>
    <n v="65661983"/>
    <n v="8504776.6799999997"/>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99 - MULTIPROVINCIAL"/>
    <s v="(en blanco)"/>
    <n v="77403065"/>
    <n v="25447908.029999997"/>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99 - MULTIPROVINCIAL"/>
    <s v="(en blanco)"/>
    <n v="4974284"/>
    <n v="1055330.1299999999"/>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99 - MULTIPROVINCIAL"/>
    <s v="(en blanco)"/>
    <n v="355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99 - MULTIPROVINCIAL"/>
    <s v="(en blanco)"/>
    <n v="11951001"/>
    <n v="1922889.06"/>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99 - MULTIPROVINCIAL"/>
    <s v="(en blanco)"/>
    <n v="12482609238"/>
    <n v="1327123824.6299999"/>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99 - MULTIPROVINCIAL"/>
    <s v="(en blanco)"/>
    <n v="318000000"/>
    <n v="1352088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50 - CRÉDITO INTERNO"/>
    <s v="99 - MULTIPROVINCIAL"/>
    <s v="(en blanco)"/>
    <n v="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99 - MULTIPROVINCIAL"/>
    <s v="(en blanco)"/>
    <n v="7074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en blanco)"/>
    <n v="1838711"/>
    <n v="188117.44"/>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en blanco)"/>
    <n v="379303214"/>
    <n v="116556418.09999999"/>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50 - CRÉDITO INTERNO"/>
    <s v="99 - MULTIPROVINCIAL"/>
    <s v="(en blanco)"/>
    <n v="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en blanco)"/>
    <n v="1604606829"/>
    <n v="352330724.25"/>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50 - CRÉDITO INTERNO"/>
    <s v="99 - MULTIPROVINCIAL"/>
    <s v="(en blanco)"/>
    <n v="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99 - MULTIPROVINCIAL"/>
    <s v="(en blanco)"/>
    <n v="250040450"/>
    <n v="110101843.3400000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99 - MULTIPROVINCIAL"/>
    <s v="(en blanco)"/>
    <n v="20000000"/>
    <n v="1130658.5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99 - MULTIPROVINCIAL"/>
    <s v="(en blanco)"/>
    <n v="37471777"/>
    <n v="20039752.50000001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99 - MULTIPROVINCIAL"/>
    <s v="(en blanco)"/>
    <n v="33194606"/>
    <n v="16848538.140000015"/>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99 - MULTIPROVINCIAL"/>
    <s v="(en blanco)"/>
    <n v="23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99 - MULTIPROVINCIAL"/>
    <s v="(en blanco)"/>
    <n v="12200000"/>
    <n v="5006748.130000000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99 - MULTIPROVINCIAL"/>
    <s v="(en blanco)"/>
    <n v="13850000"/>
    <n v="900531.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99 - MULTIPROVINCIAL"/>
    <s v="(en blanco)"/>
    <n v="9500000"/>
    <n v="3191862.4999999995"/>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99 - MULTIPROVINCIAL"/>
    <s v="(en blanco)"/>
    <n v="1400000"/>
    <n v="800028.3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99 - MULTIPROVINCIAL"/>
    <s v="(en blanco)"/>
    <n v="39400000"/>
    <n v="25646483.059999999"/>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99 - MULTIPROVINCIAL"/>
    <s v="(en blanco)"/>
    <n v="3700000"/>
    <n v="1994322.2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en blanco)"/>
    <n v="68700000"/>
    <n v="480889.0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99 - MULTIPROVINCIAL"/>
    <s v="(en blanco)"/>
    <n v="56600000"/>
    <n v="9881500.720000000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99 - MULTIPROVINCIAL"/>
    <s v="(en blanco)"/>
    <n v="14200000"/>
    <n v="1504250.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99 - MULTIPROVINCIAL"/>
    <s v="(en blanco)"/>
    <n v="5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99 - MULTIPROVINCIAL"/>
    <s v="(en blanco)"/>
    <n v="4050000"/>
    <n v="3092175.8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99 - MULTIPROVINCIAL"/>
    <s v="(en blanco)"/>
    <n v="4940500"/>
    <n v="29476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99 - MULTIPROVINCIAL"/>
    <s v="(en blanco)"/>
    <n v="1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99 - MULTIPROVINCIAL"/>
    <s v="(en blanco)"/>
    <n v="16705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99 - MULTIPROVINCIAL"/>
    <s v="(en blanco)"/>
    <n v="855000"/>
    <n v="5109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10 - FONDO GENERAL"/>
    <s v="99 - MULTIPROVINCIAL"/>
    <s v="(en blanco)"/>
    <n v="11747969"/>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99 - MULTIPROVINCIAL"/>
    <s v="(en blanco)"/>
    <n v="12215000"/>
    <n v="5960459.8900000006"/>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99 - MULTIPROVINCIAL"/>
    <s v="(en blanco)"/>
    <n v="24510910"/>
    <n v="933725.74"/>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35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400000"/>
    <n v="1224130.1100000001"/>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0"/>
    <n v="56050"/>
  </r>
  <r>
    <s v="2026"/>
    <x v="0"/>
    <x v="0"/>
    <x v="0"/>
    <x v="0"/>
    <s v="2 - Poder Ejecutivo"/>
    <s v="0208 - MINISTERIO DE DEPORTES Y RECREACIÓN"/>
    <s v="0001 - MINISTERIO DE DEPORTES Y RECREACIÓN"/>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99 - MULTIPROVINCIAL"/>
    <s v="(en blanco)"/>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99 - MULTIPROVINCIAL"/>
    <s v="(en blanco)"/>
    <n v="3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99 - MULTIPROVINCIAL"/>
    <s v="(en blanco)"/>
    <n v="42339407"/>
    <n v="24808239.300000001"/>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9800000"/>
    <n v="3797331.76"/>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99 - MULTIPROVINCIAL"/>
    <s v="(en blanco)"/>
    <n v="10000000"/>
    <n v="4165165.32"/>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50000000"/>
    <n v="65334319.390000001"/>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99 - MULTIPROVINCIAL"/>
    <s v="(en blanco)"/>
    <n v="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en blanco)"/>
    <n v="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99 - MULTIPROVINCIAL"/>
    <s v="(en blanco)"/>
    <n v="65200000"/>
    <n v="18004030.690000001"/>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99 - MULTIPROVINCIAL"/>
    <s v="(en blanco)"/>
    <n v="9140000"/>
    <n v="2752606.1599999988"/>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99 - MULTIPROVINCIAL"/>
    <s v="(en blanco)"/>
    <n v="11000000"/>
    <n v="381449.2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99 - MULTIPROVINCIAL"/>
    <s v="(en blanco)"/>
    <n v="2500000"/>
    <n v="96484.9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99 - MULTIPROVINCIAL"/>
    <s v="(en blanco)"/>
    <n v="2060000"/>
    <n v="19470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en blanco)"/>
    <n v="5850000"/>
    <n v="565168.2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99 - MULTIPROVINCIAL"/>
    <s v="(en blanco)"/>
    <n v="5750000"/>
    <n v="539042.65"/>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99 - MULTIPROVINCIAL"/>
    <s v="(en blanco)"/>
    <n v="2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99 - MULTIPROVINCIAL"/>
    <s v="(en blanco)"/>
    <n v="7700000"/>
    <n v="4170200.24"/>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99 - MULTIPROVINCIAL"/>
    <s v="(en blanco)"/>
    <n v="750000"/>
    <n v="281264.8"/>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99 - MULTIPROVINCIAL"/>
    <s v="(en blanco)"/>
    <n v="2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99 - MULTIPROVINCIAL"/>
    <s v="(en blanco)"/>
    <n v="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en blanco)"/>
    <n v="11673665"/>
    <n v="125198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807760593"/>
    <n v="293219735.4700000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200400000"/>
    <n v="23908651.7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99 - MULTIPROVINCIAL"/>
    <s v="(en blanco)"/>
    <n v="1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106670000"/>
    <n v="43869587.18000001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244200000"/>
    <n v="99258129.91000002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99 - MULTIPROVINCIAL"/>
    <s v="(en blanco)"/>
    <n v="42500000"/>
    <n v="8033553.120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99 - MULTIPROVINCIAL"/>
    <s v="(en blanco)"/>
    <n v="11500000"/>
    <n v="3421765.809999999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99 - MULTIPROVINCIAL"/>
    <s v="(en blanco)"/>
    <n v="2600000"/>
    <n v="221256.6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en blanco)"/>
    <n v="34693583"/>
    <n v="23243259.35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en blanco)"/>
    <n v="0"/>
    <n v="35322352.43999999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99 - MULTIPROVINCIAL"/>
    <s v="(en blanco)"/>
    <n v="21000000"/>
    <n v="8356212.54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en blanco)"/>
    <n v="20100000"/>
    <n v="4591720.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en blanco)"/>
    <n v="13882518"/>
    <n v="12634385.41999999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99 - MULTIPROVINCIAL"/>
    <s v="(en blanco)"/>
    <n v="60150000"/>
    <n v="6732612.830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99 - MULTIPROVINCIAL"/>
    <s v="(en blanco)"/>
    <n v="7500000"/>
    <n v="3625640.84"/>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99 - MULTIPROVINCIAL"/>
    <s v="(en blanco)"/>
    <n v="7200000"/>
    <n v="1641934.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99 - MULTIPROVINCIAL"/>
    <s v="(en blanco)"/>
    <n v="252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99 - MULTIPROVINCIAL"/>
    <s v="(en blanco)"/>
    <n v="6300000"/>
    <n v="1740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99 - MULTIPROVINCIAL"/>
    <s v="(en blanco)"/>
    <n v="500000"/>
    <n v="14160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99 - MULTIPROVINCIAL"/>
    <s v="(en blanco)"/>
    <n v="7600000"/>
    <n v="5511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en blanco)"/>
    <n v="11503191"/>
    <n v="1347701.150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en blanco)"/>
    <n v="44950000"/>
    <n v="10136808"/>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25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en blanco)"/>
    <n v="41000000"/>
    <n v="6321794.529999999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70000000"/>
    <n v="19854524.240000002"/>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99 - MULTIPROVINCIAL"/>
    <s v="(en blanco)"/>
    <n v="2500000"/>
    <n v="459252.5"/>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99 - MULTIPROVINCIAL"/>
    <s v="(en blanco)"/>
    <n v="10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en blanco)"/>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99 - MULTIPROVINCIAL"/>
    <s v="(en blanco)"/>
    <n v="3200000"/>
    <n v="24780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99 - MULTIPROVINCIAL"/>
    <s v="(en blanco)"/>
    <n v="2500000"/>
    <n v="551633.42000000004"/>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99 - MULTIPROVINCIAL"/>
    <s v="(en blanco)"/>
    <n v="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99 - MULTIPROVINCIAL"/>
    <s v="(en blanco)"/>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99 - MULTIPROVINCIAL"/>
    <s v="(en blanco)"/>
    <n v="25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en blanco)"/>
    <n v="68923967"/>
    <n v="24016762.909999996"/>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en blanco)"/>
    <n v="5920000"/>
    <n v="239000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en blanco)"/>
    <n v="8914894"/>
    <n v="3650969.94"/>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en blanco)"/>
    <n v="11568788"/>
    <n v="4701840.7300000004"/>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99 - MULTIPROVINCIAL"/>
    <s v="(en blanco)"/>
    <n v="292035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99 - MULTIPROVINCIAL"/>
    <s v="(en blanco)"/>
    <n v="1294623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20 - FONDOS CON DESTINO ESPECÍFICO"/>
    <s v="99 - MULTIPROVINCIAL"/>
    <s v="(en blanco)"/>
    <n v="10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en blanco)"/>
    <n v="135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6 - SEGUROS"/>
    <s v="N"/>
    <s v="00 - N/A"/>
    <s v="20 - FONDOS CON DESTINO ESPECÍFICO"/>
    <s v="99 - MULTIPROVINCIAL"/>
    <s v="(en blanco)"/>
    <n v="152029"/>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99 - MULTIPROVINCIAL"/>
    <s v="(en blanco)"/>
    <n v="8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99 - MULTIPROVINCIAL"/>
    <s v="(en blanco)"/>
    <n v="327740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20 - FONDOS CON DESTINO ESPECÍFICO"/>
    <s v="99 - MULTIPROVINCIAL"/>
    <s v="(en blanco)"/>
    <n v="109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en blanco)"/>
    <n v="36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99 - MULTIPROVINCIAL"/>
    <s v="(en blanco)"/>
    <n v="18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99 - MULTIPROVINCIAL"/>
    <s v="(en blanco)"/>
    <n v="1988313"/>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en blanco)"/>
    <n v="15483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en blanco)"/>
    <n v="43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99 - MULTIPROVINCIAL"/>
    <s v="(en blanco)"/>
    <n v="61096923"/>
    <n v="23314269.39000000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99 - MULTIPROVINCIAL"/>
    <s v="(en blanco)"/>
    <n v="10382073"/>
    <n v="4596553.309999999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99 - MULTIPROVINCIAL"/>
    <s v="(en blanco)"/>
    <n v="8400608"/>
    <n v="3461570.2"/>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99 - MULTIPROVINCIAL"/>
    <s v="(en blanco)"/>
    <n v="3939095"/>
    <n v="750202.4599999998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99 - MULTIPROVINCIAL"/>
    <s v="(en blanco)"/>
    <n v="110000"/>
    <n v="1711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99 - MULTIPROVINCIAL"/>
    <s v="(en blanco)"/>
    <n v="600000"/>
    <n v="201903.2"/>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99 - MULTIPROVINCIAL"/>
    <s v="(en blanco)"/>
    <n v="3600000"/>
    <n v="261126.3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99 - MULTIPROVINCIAL"/>
    <s v="(en blanco)"/>
    <n v="200000"/>
    <n v="347199.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99 - MULTIPROVINCIAL"/>
    <s v="(en blanco)"/>
    <n v="300000"/>
    <n v="350000.98"/>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99 - MULTIPROVINCIAL"/>
    <s v="(en blanco)"/>
    <n v="1972800"/>
    <n v="462537.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99 - MULTIPROVINCIAL"/>
    <s v="(en blanco)"/>
    <n v="140000"/>
    <n v="92935.40000000000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99 - MULTIPROVINCIAL"/>
    <s v="(en blanco)"/>
    <n v="100000"/>
    <n v="41064"/>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99 - MULTIPROVINCIAL"/>
    <s v="(en blanco)"/>
    <n v="680000"/>
    <n v="65974.10000000000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5 - CUERO, CAUCHO Y PLÁSTICO"/>
    <s v="N"/>
    <s v="00 - N/A"/>
    <s v="10 - FONDO GENERAL"/>
    <s v="99 - MULTIPROVINCIAL"/>
    <s v="(en blanco)"/>
    <n v="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99 - MULTIPROVINCIAL"/>
    <s v="(en blanco)"/>
    <n v="25000"/>
    <n v="127799.9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99 - MULTIPROVINCIAL"/>
    <s v="(en blanco)"/>
    <n v="3600000"/>
    <n v="122600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99 - MULTIPROVINCIAL"/>
    <s v="(en blanco)"/>
    <n v="7985959"/>
    <n v="2204240.02"/>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4115840"/>
    <n v="1850000"/>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626382"/>
    <n v="282552.24"/>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99 - MULTIPROVINCIAL"/>
    <s v="(en blanco)"/>
    <n v="1000000"/>
    <n v="0"/>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en blanco)"/>
    <n v="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2 - TEXTILES Y VESTUARIOS"/>
    <s v="N"/>
    <s v="00 - N/A"/>
    <s v="20 - FONDOS CON DESTINO ESPECÍFICO"/>
    <s v="99 - MULTIPROVINCIAL"/>
    <s v="(en blanco)"/>
    <n v="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20 - FONDOS CON DESTINO ESPECÍFICO"/>
    <s v="99 - MULTIPROVINCIAL"/>
    <s v="(en blanco)"/>
    <n v="500000"/>
    <n v="80737.490000000005"/>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99 - MULTIPROVINCIAL"/>
    <s v="(en blanco)"/>
    <n v="792500925"/>
    <n v="293504108.31999999"/>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99 - MULTIPROVINCIAL"/>
    <s v="(en blanco)"/>
    <n v="20740927"/>
    <n v="9694179.9600000009"/>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99 - MULTIPROVINCIAL"/>
    <s v="(en blanco)"/>
    <n v="154685175"/>
    <n v="16056500"/>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99 - MULTIPROVINCIAL"/>
    <s v="(en blanco)"/>
    <n v="821074"/>
    <n v="328440.49"/>
  </r>
  <r>
    <s v="2026"/>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99 - MULTIPROVINCIAL"/>
    <s v="(en blanco)"/>
    <n v="6479219"/>
    <n v="214000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10 - FONDO GENERAL"/>
    <s v="99 - MULTIPROVINCIAL"/>
    <s v="(en blanco)"/>
    <n v="4257913"/>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99 - MULTIPROVINCIAL"/>
    <s v="(en blanco)"/>
    <n v="35226755"/>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99 - MULTIPROVINCIAL"/>
    <s v="(en blanco)"/>
    <n v="108541943"/>
    <n v="44662756.209999986"/>
  </r>
  <r>
    <s v="2026"/>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99 - MULTIPROVINCIAL"/>
    <s v="(en blanco)"/>
    <n v="23300000"/>
    <n v="13114515.16"/>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99 - MULTIPROVINCIAL"/>
    <s v="(en blanco)"/>
    <n v="34867997"/>
    <n v="985717.96"/>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99 - MULTIPROVINCIAL"/>
    <s v="(en blanco)"/>
    <n v="1000000"/>
    <n v="528458"/>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99 - MULTIPROVINCIAL"/>
    <s v="(en blanco)"/>
    <n v="24350000"/>
    <n v="17024719.289999999"/>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99 - MULTIPROVINCIAL"/>
    <s v="(en blanco)"/>
    <n v="25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99 - MULTIPROVINCIAL"/>
    <s v="(en blanco)"/>
    <n v="7500000"/>
    <n v="1565394.9400000002"/>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99 - MULTIPROVINCIAL"/>
    <s v="(en blanco)"/>
    <n v="1529878"/>
    <n v="600000"/>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99 - MULTIPROVINCIAL"/>
    <s v="(en blanco)"/>
    <n v="25028857"/>
    <n v="16919868.699999996"/>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99 - MULTIPROVINCIAL"/>
    <s v="(en blanco)"/>
    <n v="371143"/>
    <n v="284745.8"/>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99 - MULTIPROVINCIAL"/>
    <s v="(en blanco)"/>
    <n v="8826752"/>
    <n v="362181.74"/>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99 - MULTIPROVINCIAL"/>
    <s v="(en blanco)"/>
    <n v="18510986"/>
    <n v="13614674.820000002"/>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en blanco)"/>
    <n v="8789262"/>
    <n v="2857239.92"/>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99 - MULTIPROVINCIAL"/>
    <s v="(en blanco)"/>
    <n v="32886186"/>
    <n v="9135540.3200000003"/>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en blanco)"/>
    <n v="31992686"/>
    <n v="4636077.75"/>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99 - MULTIPROVINCIAL"/>
    <s v="(en blanco)"/>
    <n v="6087581"/>
    <n v="3502259.13"/>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99 - MULTIPROVINCIAL"/>
    <s v="(en blanco)"/>
    <n v="16406441"/>
    <n v="7965468.1000000006"/>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99 - MULTIPROVINCIAL"/>
    <s v="(en blanco)"/>
    <n v="9233738"/>
    <n v="3518523.21"/>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99 - MULTIPROVINCIAL"/>
    <s v="(en blanco)"/>
    <n v="2678278"/>
    <n v="368129.86"/>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99 - MULTIPROVINCIAL"/>
    <s v="(en blanco)"/>
    <n v="130000"/>
    <n v="719461.48"/>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99 - MULTIPROVINCIAL"/>
    <s v="(en blanco)"/>
    <n v="3885200"/>
    <n v="4227371.99"/>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99 - MULTIPROVINCIAL"/>
    <s v="(en blanco)"/>
    <n v="442969"/>
    <n v="345306.62"/>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en blanco)"/>
    <n v="1942244"/>
    <n v="1353510.93"/>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99 - MULTIPROVINCIAL"/>
    <s v="(en blanco)"/>
    <n v="886553"/>
    <n v="71067.86"/>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99 - MULTIPROVINCIAL"/>
    <s v="(en blanco)"/>
    <n v="1597632"/>
    <n v="597466.92000000004"/>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99 - MULTIPROVINCIAL"/>
    <s v="(en blanco)"/>
    <n v="2108948"/>
    <n v="5015"/>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en blanco)"/>
    <n v="506000"/>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99 - MULTIPROVINCIAL"/>
    <s v="(en blanco)"/>
    <n v="31000"/>
    <n v="247927.08000000002"/>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en blanco)"/>
    <n v="55200000"/>
    <n v="17154762.800000001"/>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99 - MULTIPROVINCIAL"/>
    <s v="(en blanco)"/>
    <n v="727232"/>
    <n v="398441.99000000005"/>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en blanco)"/>
    <n v="10500676"/>
    <n v="4152297.92"/>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99 - MULTIPROVINCIAL"/>
    <s v="(en blanco)"/>
    <n v="3874653"/>
    <n v="3353072.5899999994"/>
  </r>
  <r>
    <s v="2026"/>
    <x v="0"/>
    <x v="0"/>
    <x v="0"/>
    <x v="0"/>
    <s v="2 - Poder Ejecutivo"/>
    <s v="0209 - MINISTERIO DE TRABAJO"/>
    <s v="0001 - MINISTERIO DE TRABAJO"/>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1595601"/>
    <n v="506521.5"/>
  </r>
  <r>
    <s v="2026"/>
    <x v="0"/>
    <x v="0"/>
    <x v="0"/>
    <x v="0"/>
    <s v="2 - Poder Ejecutivo"/>
    <s v="0209 - MINISTERIO DE TRABAJO"/>
    <s v="0001 - MINISTERIO DE TRABAJO"/>
    <s v="3 - PROTECCIÓN DEL MEDIO AMBIENTE"/>
    <s v="3.3 - Cambio Climático"/>
    <s v="3.3.01 - Mixtos"/>
    <s v="2.2 - CONTRATACIÓN DE SERVICIOS"/>
    <s v="2.2.1 - SERVICIOS BÁSICOS"/>
    <s v="N"/>
    <s v="00 - N/A"/>
    <s v="10 - FONDO GENERAL"/>
    <s v="99 - MULTIPROVINCIAL"/>
    <s v="(en blanco)"/>
    <n v="18950000"/>
    <n v="8231142.1599999992"/>
  </r>
  <r>
    <s v="2026"/>
    <x v="0"/>
    <x v="0"/>
    <x v="0"/>
    <x v="0"/>
    <s v="2 - Poder Ejecutivo"/>
    <s v="0209 - MINISTERIO DE TRABAJO"/>
    <s v="0001 - MINISTERIO DE TRABAJO"/>
    <s v="3 - PROTECCIÓN DEL MEDIO AMBIENTE"/>
    <s v="3.3 - Cambio Climático"/>
    <s v="3.3.01 - Mixtos"/>
    <s v="2.2 - CONTRATACIÓN DE SERVICIOS"/>
    <s v="2.2.7 - SERVICIOS DE CONSERVACIÓN, REPARACIONES MENORES E INSTALACIONES TEMPORALES"/>
    <s v="N"/>
    <s v="00 - N/A"/>
    <s v="10 - FONDO GENERAL"/>
    <s v="99 - MULTIPROVINCIAL"/>
    <s v="(en blanco)"/>
    <n v="1215442"/>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10 - FONDO GENERAL"/>
    <s v="99 - MULTIPROVINCIAL"/>
    <s v="(en blanco)"/>
    <n v="590000"/>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20 - FONDOS CON DESTINO ESPECÍFICO"/>
    <s v="99 - MULTIPROVINCIAL"/>
    <s v="(en blanco)"/>
    <n v="5209646"/>
    <n v="0"/>
  </r>
  <r>
    <s v="2026"/>
    <x v="0"/>
    <x v="0"/>
    <x v="0"/>
    <x v="0"/>
    <s v="2 - Poder Ejecutivo"/>
    <s v="0209 - MINISTERIO DE TRABAJO"/>
    <s v="0001 - MINISTERIO DE TRABAJO"/>
    <s v="3 - PROTECCIÓN DEL MEDIO AMBIENTE"/>
    <s v="3.3 - Cambio Climático"/>
    <s v="3.3.01 - Mixtos"/>
    <s v="2.3 - MATERIALES Y SUMINISTROS"/>
    <s v="2.3.9 - PRODUCTOS Y ÚTILES VARIOS"/>
    <s v="N"/>
    <s v="00 - N/A"/>
    <s v="10 - FONDO GENERAL"/>
    <s v="99 - MULTIPROVINCIAL"/>
    <s v="(en blanco)"/>
    <n v="1177968"/>
    <n v="39660.550000000003"/>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1 - REMUNERACIONES"/>
    <s v="N"/>
    <s v="00 - N/A"/>
    <s v="10 - FONDO GENERAL"/>
    <s v="22 - SAN JUAN"/>
    <s v="(en blanco)"/>
    <n v="40446500"/>
    <n v="1272250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2 - SOBRESUELD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5 - CONTRIBUCIONES A LA SEGURIDAD SOCIAL"/>
    <s v="N"/>
    <s v="00 - N/A"/>
    <s v="10 - FONDO GENERAL"/>
    <s v="22 - SAN JUAN"/>
    <s v="(en blanco)"/>
    <n v="5955809"/>
    <n v="1951749.9000000001"/>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2 - PUBLICIDAD, IMPRESIÓN Y ENCUADERNACIÓN"/>
    <s v="N"/>
    <s v="00 - N/A"/>
    <s v="10 - FONDO GENERAL"/>
    <s v="22 - SAN JUAN"/>
    <s v="(en blanco)"/>
    <n v="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3 - VIÁTICOS"/>
    <s v="N"/>
    <s v="00 - N/A"/>
    <s v="10 - FONDO GENERAL"/>
    <s v="22 - SAN JUAN"/>
    <s v="(en blanco)"/>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6 - SEGUROS"/>
    <s v="N"/>
    <s v="00 - N/A"/>
    <s v="10 - FONDO GENERAL"/>
    <s v="22 - SAN JUAN"/>
    <s v="(en blanco)"/>
    <n v="425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22 - SAN JUAN"/>
    <s v="(en blanco)"/>
    <n v="2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8 - OTROS SERVICIOS NO INCLUIDOS EN CONCEPTOS ANTERIORES"/>
    <s v="N"/>
    <s v="00 - N/A"/>
    <s v="10 - FONDO GENERAL"/>
    <s v="22 - SAN JUAN"/>
    <s v="(en blanco)"/>
    <n v="17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9 - OTRAS CONTRATACIONES DE SERVICIOS"/>
    <s v="N"/>
    <s v="00 - N/A"/>
    <s v="10 - FONDO GENERAL"/>
    <s v="22 - SAN JUAN"/>
    <s v="(en blanco)"/>
    <n v="20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2 - TEXTILES Y VESTUARIOS"/>
    <s v="N"/>
    <s v="00 - N/A"/>
    <s v="10 - FONDO GENERAL"/>
    <s v="22 - SAN JUAN"/>
    <s v="(en blanco)"/>
    <n v="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5 - CUERO, CAUCHO Y PLÁSTICO"/>
    <s v="N"/>
    <s v="00 - N/A"/>
    <s v="10 - FONDO GENERAL"/>
    <s v="22 - SAN JUAN"/>
    <s v="(en blanco)"/>
    <n v="1672691"/>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6 - PRODUCTOS DE MINERALES, METÁLICOS Y NO METÁLICOS"/>
    <s v="N"/>
    <s v="00 - N/A"/>
    <s v="10 - FONDO GENERAL"/>
    <s v="22 - SAN JUAN"/>
    <s v="(en blanco)"/>
    <n v="13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7 - COMBUSTIBLES, LUBRICANTES, PRODUCTOS QUÍMICOS Y CONEXOS"/>
    <s v="N"/>
    <s v="00 - N/A"/>
    <s v="10 - FONDO GENERAL"/>
    <s v="22 - SAN JUAN"/>
    <s v="(en blanco)"/>
    <n v="4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9 - PRODUCTOS Y ÚTILES VARIOS"/>
    <s v="N"/>
    <s v="00 - N/A"/>
    <s v="10 - FONDO GENERAL"/>
    <s v="22 - SAN JUAN"/>
    <s v="(en blanco)"/>
    <n v="11300000"/>
    <n v="0"/>
  </r>
  <r>
    <s v="2026"/>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4 - N/A"/>
    <s v="10 - FONDO GENERAL"/>
    <s v="99 - MULTIPROVINCIAL"/>
    <s v="(en blanco)"/>
    <n v="291000000"/>
    <n v="56558200"/>
  </r>
  <r>
    <s v="2026"/>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99 - MULTIPROVINCIAL"/>
    <s v="(en blanco)"/>
    <n v="4095400"/>
    <n v="2595791.5199999996"/>
  </r>
  <r>
    <s v="2026"/>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4 - N/A"/>
    <s v="10 - FONDO GENERAL"/>
    <s v="99 - MULTIPROVINCIAL"/>
    <s v="(en blanco)"/>
    <n v="50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en blanco)"/>
    <n v="3250000"/>
    <n v="3302280.01"/>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50 - CRÉDITO INTERNO"/>
    <s v="99 - MULTIPROVINCIAL"/>
    <s v="(en blanco)"/>
    <n v="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4 - N/A"/>
    <s v="10 - FONDO GENERAL"/>
    <s v="99 - MULTIPROVINCIAL"/>
    <s v="(en blanco)"/>
    <n v="70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70940000"/>
    <n v="3437280.01"/>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4 - N/A"/>
    <s v="10 - FONDO GENERAL"/>
    <s v="99 - MULTIPROVINCIAL"/>
    <s v="(en blanco)"/>
    <n v="2850000"/>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99 - MULTIPROVINCIAL"/>
    <s v="(en blanco)"/>
    <n v="14886408"/>
    <n v="4679606.29"/>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4 - N/A"/>
    <s v="10 - FONDO GENERAL"/>
    <s v="99 - MULTIPROVINCIAL"/>
    <s v="(en blanco)"/>
    <n v="3300000"/>
    <n v="0"/>
  </r>
  <r>
    <s v="2026"/>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99 - MULTIPROVINCIAL"/>
    <s v="(en blanco)"/>
    <n v="5500000"/>
    <n v="786630.91"/>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99 - MULTIPROVINCIAL"/>
    <s v="(en blanco)"/>
    <n v="764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4 - N/A"/>
    <s v="10 - FONDO GENERAL"/>
    <s v="99 - MULTIPROVINCIAL"/>
    <s v="(en blanco)"/>
    <n v="2500000"/>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99 - MULTIPROVINCIAL"/>
    <s v="(en blanco)"/>
    <n v="5655393"/>
    <n v="10000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4 - N/A"/>
    <s v="10 - FONDO GENERAL"/>
    <s v="99 - MULTIPROVINCIAL"/>
    <s v="(en blanco)"/>
    <n v="50000"/>
    <n v="0"/>
  </r>
  <r>
    <s v="2026"/>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99 - MULTIPROVINCIAL"/>
    <s v="(en blanco)"/>
    <n v="3610000"/>
    <n v="945402.91"/>
  </r>
  <r>
    <s v="2026"/>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99 - MULTIPROVINCIAL"/>
    <s v="(en blanco)"/>
    <n v="950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99 - MULTIPROVINCIAL"/>
    <s v="(en blanco)"/>
    <n v="15625000"/>
    <n v="982181.67999999993"/>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4 - N/A"/>
    <s v="10 - FONDO GENERAL"/>
    <s v="99 - MULTIPROVINCIAL"/>
    <s v="(en blanco)"/>
    <n v="1050000"/>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en blanco)"/>
    <n v="3656768"/>
    <n v="205558.12"/>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4 - N/A"/>
    <s v="10 - FONDO GENERAL"/>
    <s v="99 - MULTIPROVINCIAL"/>
    <s v="(en blanco)"/>
    <n v="10657805"/>
    <n v="109072.12000000001"/>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en blanco)"/>
    <n v="17963250"/>
    <n v="1863172.8"/>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4 - N/A"/>
    <s v="10 - FONDO GENERAL"/>
    <s v="99 - MULTIPROVINCIAL"/>
    <s v="(en blanco)"/>
    <n v="49268000"/>
    <n v="6728240.0099999998"/>
  </r>
  <r>
    <s v="2026"/>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en blanco)"/>
    <n v="30985312"/>
    <n v="2786982.83"/>
  </r>
  <r>
    <s v="2026"/>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s v="99 - MULTIPROVINCIAL"/>
    <n v="14132"/>
    <n v="5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en blanco)"/>
    <n v="3740396279"/>
    <n v="1324895111.2399998"/>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99 - MULTIPROVINCIAL"/>
    <s v="(en blanco)"/>
    <n v="490379440"/>
    <n v="73377271.37000000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99 - MULTIPROVINCIAL"/>
    <s v="(en blanco)"/>
    <n v="7309696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99 - MULTIPROVINCIAL"/>
    <s v="(en blanco)"/>
    <n v="489172871"/>
    <n v="203692717.53999996"/>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1 - SERVICIOS BÁSICOS"/>
    <s v="N"/>
    <s v="00 - N/A"/>
    <s v="10 - FONDO GENERAL"/>
    <s v="99 - MULTIPROVINCIAL"/>
    <s v="(en blanco)"/>
    <n v="313107039"/>
    <n v="158176215.9899999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99 - MULTIPROVINCIAL"/>
    <s v="(en blanco)"/>
    <n v="11298746"/>
    <n v="1294781.7"/>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99 - MULTIPROVINCIAL"/>
    <s v="(en blanco)"/>
    <n v="34300494"/>
    <n v="4969754.21"/>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99 - MULTIPROVINCIAL"/>
    <s v="(en blanco)"/>
    <n v="271335014"/>
    <n v="115053321.44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99 - MULTIPROVINCIAL"/>
    <s v="(en blanco)"/>
    <n v="84700000"/>
    <n v="1491148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99 - MULTIPROVINCIAL"/>
    <s v="(en blanco)"/>
    <n v="346000000"/>
    <n v="62138735.95000000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99 - MULTIPROVINCIAL"/>
    <s v="(en blanco)"/>
    <n v="26189000"/>
    <n v="778865.1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99 - MULTIPROVINCIAL"/>
    <s v="(en blanco)"/>
    <n v="33952421"/>
    <n v="1080292.5899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20 - FONDOS CON DESTINO ESPECÍFICO"/>
    <s v="99 - MULTIPROVINCIAL"/>
    <s v="(en blanco)"/>
    <n v="25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70 - DONACION EXTERNA"/>
    <s v="99 - MULTIPROVINCIAL"/>
    <s v="(en blanco)"/>
    <n v="4991118"/>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99 - MULTIPROVINCIAL"/>
    <s v="(en blanco)"/>
    <n v="70000000"/>
    <n v="41935221.019999996"/>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99 - MULTIPROVINCIAL"/>
    <s v="(en blanco)"/>
    <n v="18980000"/>
    <n v="588018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99 - MULTIPROVINCIAL"/>
    <s v="(en blanco)"/>
    <n v="1110000"/>
    <n v="78981.53"/>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99 - MULTIPROVINCIAL"/>
    <s v="(en blanco)"/>
    <n v="2380000"/>
    <n v="27220.6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99 - MULTIPROVINCIAL"/>
    <s v="(en blanco)"/>
    <n v="4000000"/>
    <n v="91885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99 - MULTIPROVINCIAL"/>
    <s v="(en blanco)"/>
    <n v="37743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99 - MULTIPROVINCIAL"/>
    <s v="(en blanco)"/>
    <n v="2715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99 - MULTIPROVINCIAL"/>
    <s v="(en blanco)"/>
    <n v="395604209"/>
    <n v="58831389.87000000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99 - MULTIPROVINCIAL"/>
    <s v="(en blanco)"/>
    <n v="23766531"/>
    <n v="1061404.02"/>
  </r>
  <r>
    <s v="2026"/>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99 - MULTIPROVINCIAL"/>
    <s v="(en blanco)"/>
    <n v="200000"/>
    <n v="0"/>
  </r>
  <r>
    <s v="2026"/>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99 - MULTIPROVINCIAL"/>
    <s v="(en blanco)"/>
    <n v="450000"/>
    <n v="0"/>
  </r>
  <r>
    <s v="2026"/>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1 - ALIMENTOS Y PRODUCTOS AGROFORESTALE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99 - MULTIPROVINCIAL"/>
    <s v="(en blanco)"/>
    <n v="100000"/>
    <n v="0"/>
  </r>
  <r>
    <s v="2026"/>
    <x v="0"/>
    <x v="0"/>
    <x v="0"/>
    <x v="0"/>
    <s v="2 - Poder Ejecutivo"/>
    <s v="0210 - MINISTERIO DE AGRICULTURA"/>
    <s v="0001 - MINISTERIO DE AGRICULTURA"/>
    <s v="3 - PROTECCIÓN DEL MEDIO AMBIENTE"/>
    <s v="3.3 - Cambio Climático"/>
    <s v="3.3.01 - Mixtos"/>
    <s v="2.3 - MATERIALES Y SUMINISTROS"/>
    <s v="2.3.6 - PRODUCTOS DE MINERALES, METÁLICOS Y NO METÁLICOS"/>
    <s v="N"/>
    <s v="00 - N/A"/>
    <s v="10 - FONDO GENERAL"/>
    <s v="99 - MULTIPROVINCIAL"/>
    <s v="(en blanco)"/>
    <n v="5000"/>
    <n v="0"/>
  </r>
  <r>
    <s v="2026"/>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99 - MULTIPROVINCIAL"/>
    <s v="(en blanco)"/>
    <n v="63000"/>
    <n v="0"/>
  </r>
  <r>
    <s v="2026"/>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99 - MULTIPROVINCIAL"/>
    <s v="(en blanco)"/>
    <n v="900000"/>
    <n v="93947.88"/>
  </r>
  <r>
    <s v="2026"/>
    <x v="0"/>
    <x v="0"/>
    <x v="0"/>
    <x v="0"/>
    <s v="2 - Poder Ejecutivo"/>
    <s v="0210 - MINISTERIO DE AGRICULTURA"/>
    <s v="0001 - MINISTERIO DE AGRICULTURA"/>
    <s v="4 - SERVICIOS SOCIALES"/>
    <s v="4.4 - Educación"/>
    <s v="4.4.06 - Educación técnica"/>
    <s v="2.2 - CONTRATACIÓN DE SERVICIOS"/>
    <s v="2.2.5 - ALQUILERES Y RENTAS"/>
    <s v="N"/>
    <s v="00 - N/A"/>
    <s v="10 - FONDO GENERAL"/>
    <s v="99 - MULTIPROVINCIAL"/>
    <s v="(en blanco)"/>
    <n v="600000"/>
    <n v="0"/>
  </r>
  <r>
    <s v="2026"/>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99 - MULTIPROVINCIAL"/>
    <s v="(en blanco)"/>
    <n v="540000"/>
    <n v="0"/>
  </r>
  <r>
    <s v="2026"/>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99 - MULTIPROVINCIAL"/>
    <s v="(en blanco)"/>
    <n v="2600000"/>
    <n v="0"/>
  </r>
  <r>
    <s v="2026"/>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99 - MULTIPROVINCIAL"/>
    <s v="(en blanco)"/>
    <n v="2850000"/>
    <n v="298000"/>
  </r>
  <r>
    <s v="2026"/>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99 - MULTIPROVINCIAL"/>
    <s v="(en blanco)"/>
    <n v="400000"/>
    <n v="0"/>
  </r>
  <r>
    <s v="2026"/>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99 - MULTIPROVINCIAL"/>
    <s v="(en blanco)"/>
    <n v="7780000"/>
    <n v="0"/>
  </r>
  <r>
    <s v="2026"/>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99 - MULTIPROVINCIAL"/>
    <s v="(en blanco)"/>
    <n v="14732"/>
    <n v="0"/>
  </r>
  <r>
    <s v="2026"/>
    <x v="0"/>
    <x v="0"/>
    <x v="0"/>
    <x v="0"/>
    <s v="2 - Poder Ejecutivo"/>
    <s v="0210 - MINISTERIO DE AGRICULTURA"/>
    <s v="0001 - MINISTERIO DE AGRICULTURA"/>
    <s v="4 - SERVICIOS SOCIALES"/>
    <s v="4.6 - Equidad de género"/>
    <s v="4.6.01 - Acciones focalizada en mujeres"/>
    <s v="2.3 - MATERIALES Y SUMINISTROS"/>
    <s v="2.3.2 - TEXTILES Y VESTUARIOS"/>
    <s v="N"/>
    <s v="00 - N/A"/>
    <s v="10 - FONDO GENERAL"/>
    <s v="99 - MULTIPROVINCIAL"/>
    <s v="(en blanco)"/>
    <n v="352380"/>
    <n v="126796"/>
  </r>
  <r>
    <s v="2026"/>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99 - MULTIPROVINCIAL"/>
    <s v="(en blanco)"/>
    <n v="0"/>
    <n v="344560"/>
  </r>
  <r>
    <s v="2026"/>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99 - MULTIPROVINCIAL"/>
    <s v="(en blanco)"/>
    <n v="1357259"/>
    <n v="177240"/>
  </r>
  <r>
    <s v="2026"/>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99 - MULTIPROVINCIAL"/>
    <s v="(en blanco)"/>
    <n v="562656"/>
    <n v="30000"/>
  </r>
  <r>
    <s v="2026"/>
    <x v="0"/>
    <x v="0"/>
    <x v="0"/>
    <x v="0"/>
    <s v="2 - Poder Ejecutivo"/>
    <s v="0210 - MINISTERIO DE AGRICULTURA"/>
    <s v="0001 - MINISTERIO DE AGRICULTURA"/>
    <s v="4 - SERVICIOS SOCIALES"/>
    <s v="4.6 - Equidad de género"/>
    <s v="4.6.03 - Acciones para una cultura de igualdad de género."/>
    <s v="2.2 - CONTRATACIÓN DE SERVICIOS"/>
    <s v="2.2.2 - PUBLICIDAD, IMPRESIÓN Y ENCUADERNACIÓN"/>
    <s v="N"/>
    <s v="00 - N/A"/>
    <s v="10 - FONDO GENERAL"/>
    <s v="99 - MULTIPROVINCIAL"/>
    <s v="(en blanco)"/>
    <n v="75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350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99 - MULTIPROVINCIAL"/>
    <s v="(en blanco)"/>
    <n v="600000"/>
    <n v="134815"/>
  </r>
  <r>
    <s v="2026"/>
    <x v="0"/>
    <x v="0"/>
    <x v="0"/>
    <x v="0"/>
    <s v="2 - Poder Ejecutivo"/>
    <s v="0210 - MINISTERIO DE AGRICULTURA"/>
    <s v="0001 - MINISTERIO DE AGRICULTURA"/>
    <s v="4 - SERVICIOS SOCIALES"/>
    <s v="4.6 - Equidad de género"/>
    <s v="4.6.03 - Acciones para una cultura de igualdad de género."/>
    <s v="2.3 - MATERIALES Y SUMINISTROS"/>
    <s v="2.3.2 - TEXTILES Y VESTUARIOS"/>
    <s v="N"/>
    <s v="00 - N/A"/>
    <s v="10 - FONDO GENERAL"/>
    <s v="99 - MULTIPROVINCIAL"/>
    <s v="(en blanco)"/>
    <n v="25000"/>
    <n v="0"/>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en blanco)"/>
    <n v="518343642"/>
    <n v="202679209.72999999"/>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99 - MULTIPROVINCIAL"/>
    <s v="(en blanco)"/>
    <n v="0"/>
    <n v="20687200"/>
  </r>
  <r>
    <s v="2026"/>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99 - MULTIPROVINCIAL"/>
    <s v="(en blanco)"/>
    <n v="85699418"/>
    <n v="33972720.960000001"/>
  </r>
  <r>
    <s v="2026"/>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99 - MULTIPROVINCIAL"/>
    <s v="(en blanco)"/>
    <n v="100000"/>
    <n v="13240.11"/>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99 - MULTIPROVINCIAL"/>
    <s v="(en blanco)"/>
    <n v="72007231"/>
    <n v="30252335.400000017"/>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99 - MULTIPROVINCIAL"/>
    <s v="(en blanco)"/>
    <n v="0"/>
    <n v="3183720.61"/>
  </r>
  <r>
    <s v="2026"/>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99 - MULTIPROVINCIAL"/>
    <s v="(en blanco)"/>
    <n v="17028977"/>
    <n v="5710626.6200000001"/>
  </r>
  <r>
    <s v="2026"/>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99 - MULTIPROVINCIAL"/>
    <s v="(en blanco)"/>
    <n v="1136380"/>
    <n v="171527.79"/>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99 - MULTIPROVINCIAL"/>
    <s v="(en blanco)"/>
    <n v="6300000"/>
    <n v="7818874"/>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20 - FONDOS CON DESTINO ESPECÍFICO"/>
    <s v="99 - MULTIPROVINCIAL"/>
    <s v="(en blanco)"/>
    <n v="0"/>
    <n v="2168468"/>
  </r>
  <r>
    <s v="2026"/>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99 - MULTIPROVINCIAL"/>
    <s v="(en blanco)"/>
    <n v="0"/>
    <n v="0"/>
  </r>
  <r>
    <s v="2026"/>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99 - MULTIPROVINCIAL"/>
    <s v="(en blanco)"/>
    <n v="5850075"/>
    <n v="2654443.9500000002"/>
  </r>
  <r>
    <s v="2026"/>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99 - MULTIPROVINCIAL"/>
    <s v="(en blanco)"/>
    <n v="11897018"/>
    <n v="1170320.2"/>
  </r>
  <r>
    <s v="2026"/>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11914033"/>
    <n v="2186966.9999999995"/>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en blanco)"/>
    <n v="3079854"/>
    <n v="326776.89"/>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99 - MULTIPROVINCIAL"/>
    <s v="(en blanco)"/>
    <n v="150000"/>
    <n v="0"/>
  </r>
  <r>
    <s v="2026"/>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99 - MULTIPROVINCIAL"/>
    <s v="(en blanco)"/>
    <n v="5700000"/>
    <n v="269571"/>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99 - MULTIPROVINCIAL"/>
    <s v="(en blanco)"/>
    <n v="6258748"/>
    <n v="699914.74"/>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99 - MULTIPROVINCIAL"/>
    <s v="(en blanco)"/>
    <n v="987860"/>
    <n v="0"/>
  </r>
  <r>
    <s v="2026"/>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99 - MULTIPROVINCIAL"/>
    <s v="(en blanco)"/>
    <n v="3540803"/>
    <n v="572222.94999999995"/>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99 - MULTIPROVINCIAL"/>
    <s v="(en blanco)"/>
    <n v="147416"/>
    <n v="604515.17999999993"/>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99 - MULTIPROVINCIAL"/>
    <s v="(en blanco)"/>
    <n v="95000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99 - MULTIPROVINCIAL"/>
    <s v="(en blanco)"/>
    <n v="5648250"/>
    <n v="520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99 - MULTIPROVINCIAL"/>
    <s v="(en blanco)"/>
    <n v="1500000"/>
    <n v="0"/>
  </r>
  <r>
    <s v="2026"/>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99 - MULTIPROVINCIAL"/>
    <s v="(en blanco)"/>
    <n v="464600"/>
    <n v="0"/>
  </r>
  <r>
    <s v="2026"/>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en blanco)"/>
    <n v="734265"/>
    <n v="173242.97"/>
  </r>
  <r>
    <s v="2026"/>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en blanco)"/>
    <n v="59582877"/>
    <n v="10418897.73"/>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en blanco)"/>
    <n v="8999458"/>
    <n v="2618034.9400000004"/>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99 - MULTIPROVINCIAL"/>
    <s v="(en blanco)"/>
    <n v="1681166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99 - MULTIPROVINCIAL"/>
    <s v="(en blanco)"/>
    <n v="12194400"/>
    <n v="448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99 - MULTIPROVINCIAL"/>
    <s v="(en blanco)"/>
    <n v="3236400"/>
    <n v="9885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737644"/>
    <n v="677380.72000000009"/>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99 - MULTIPROVINCIAL"/>
    <s v="(en blanco)"/>
    <n v="760092"/>
    <n v="279333.70000000007"/>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150000"/>
    <n v="1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99 - MULTIPROVINCIAL"/>
    <s v="(en blanco)"/>
    <n v="1650000"/>
    <n v="729033.75"/>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99 - MULTIPROVINCIAL"/>
    <s v="(en blanco)"/>
    <n v="755000"/>
    <n v="103612.76"/>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99 - MULTIPROVINCIAL"/>
    <s v="(en blanco)"/>
    <n v="800000"/>
    <n v="571721.94999999995"/>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8814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659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877238"/>
    <n v="247823.42"/>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191600"/>
    <n v="82622"/>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99 - MULTIPROVINCIAL"/>
    <s v="(en blanco)"/>
    <n v="1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99 - MULTIPROVINCIAL"/>
    <s v="(en blanco)"/>
    <n v="205000"/>
    <n v="20709"/>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1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1967000"/>
    <n v="459630.8"/>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en blanco)"/>
    <n v="205000"/>
    <n v="13571.18"/>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en blanco)"/>
    <n v="114860000"/>
    <n v="51311548.680000007"/>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99 - MULTIPROVINCIAL"/>
    <s v="(en blanco)"/>
    <n v="22025000"/>
    <n v="10121291.689999999"/>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99 - MULTIPROVINCIAL"/>
    <s v="(en blanco)"/>
    <n v="16009850"/>
    <n v="7356079.8100000015"/>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en blanco)"/>
    <n v="4900000"/>
    <n v="1367460.2799999998"/>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99 - MULTIPROVINCIAL"/>
    <s v="(en blanco)"/>
    <n v="1041500"/>
    <n v="364399.12"/>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99 - MULTIPROVINCIAL"/>
    <s v="(en blanco)"/>
    <n v="3300000"/>
    <n v="875481.69000000018"/>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99 - MULTIPROVINCIAL"/>
    <s v="(en blanco)"/>
    <n v="280000"/>
    <n v="362011.2"/>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99 - MULTIPROVINCIAL"/>
    <s v="(en blanco)"/>
    <n v="5336941"/>
    <n v="971784.26"/>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99 - MULTIPROVINCIAL"/>
    <s v="(en blanco)"/>
    <n v="4026019"/>
    <n v="1103849.6999999997"/>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en blanco)"/>
    <n v="2145500"/>
    <n v="462888.04"/>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en blanco)"/>
    <n v="1450000"/>
    <n v="573507"/>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99 - MULTIPROVINCIAL"/>
    <s v="(en blanco)"/>
    <n v="1648000"/>
    <n v="173991"/>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99 - MULTIPROVINCIAL"/>
    <s v="(en blanco)"/>
    <n v="584908"/>
    <n v="319353.77"/>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99 - MULTIPROVINCIAL"/>
    <s v="(en blanco)"/>
    <n v="5164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99 - MULTIPROVINCIAL"/>
    <s v="(en blanco)"/>
    <n v="277468"/>
    <n v="106226.04000000001"/>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99 - MULTIPROVINCIAL"/>
    <s v="(en blanco)"/>
    <n v="9360"/>
    <n v="2715.18"/>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99 - MULTIPROVINCIAL"/>
    <s v="(en blanco)"/>
    <n v="572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en blanco)"/>
    <n v="28687"/>
    <n v="4144.05"/>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en blanco)"/>
    <n v="4438240"/>
    <n v="2826455.01"/>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en blanco)"/>
    <n v="1845855"/>
    <n v="918265.8"/>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99 - MULTIPROVINCIAL"/>
    <s v="(en blanco)"/>
    <n v="40150000"/>
    <n v="18242968.620000001"/>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99 - MULTIPROVINCIAL"/>
    <s v="(en blanco)"/>
    <n v="1452000"/>
    <n v="726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5606110"/>
    <n v="2741031.06"/>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99 - MULTIPROVINCIAL"/>
    <s v="(en blanco)"/>
    <n v="1892184"/>
    <n v="777298.43000000017"/>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99 - MULTIPROVINCIAL"/>
    <s v="(en blanco)"/>
    <n v="65465000"/>
    <n v="1496672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99 - MULTIPROVINCIAL"/>
    <s v="(en blanco)"/>
    <n v="3000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99 - MULTIPROVINCIAL"/>
    <s v="(en blanco)"/>
    <n v="54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99 - MULTIPROVINCIAL"/>
    <s v="(en blanco)"/>
    <n v="2649000"/>
    <n v="2152344.0399999996"/>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N"/>
    <s v="00 - N/A"/>
    <s v="10 - FONDO GENERAL"/>
    <s v="99 - MULTIPROVINCIAL"/>
    <s v="(en blanco)"/>
    <n v="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N"/>
    <s v="00 - N/A"/>
    <s v="10 - FONDO GENERAL"/>
    <s v="99 - MULTIPROVINCIAL"/>
    <s v="(en blanco)"/>
    <n v="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N"/>
    <s v="00 - N/A"/>
    <s v="10 - FONDO GENERAL"/>
    <s v="99 - MULTIPROVINCIAL"/>
    <s v="(en blanco)"/>
    <n v="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N"/>
    <s v="00 - N/A"/>
    <s v="10 - FONDO GENERAL"/>
    <s v="99 - MULTIPROVINCIAL"/>
    <s v="(en blanco)"/>
    <n v="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N"/>
    <s v="00 - N/A"/>
    <s v="10 - FONDO GENERAL"/>
    <s v="99 - MULTIPROVINCIAL"/>
    <s v="(en blanco)"/>
    <n v="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99 - MULTIPROVINCIAL"/>
    <s v="(en blanco)"/>
    <n v="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N"/>
    <s v="00 - N/A"/>
    <s v="10 - FONDO GENERAL"/>
    <s v="99 - MULTIPROVINCIAL"/>
    <s v="(en blanco)"/>
    <n v="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99 - MULTIPROVINCIAL"/>
    <s v="(en blanco)"/>
    <n v="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N"/>
    <s v="00 - N/A"/>
    <s v="10 - FONDO GENERAL"/>
    <s v="99 - MULTIPROVINCIAL"/>
    <s v="(en blanco)"/>
    <n v="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99 - MULTIPROVINCIAL"/>
    <s v="(en blanco)"/>
    <n v="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99 - MULTIPROVINCIAL"/>
    <s v="(en blanco)"/>
    <n v="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N"/>
    <s v="00 - N/A"/>
    <s v="10 - FONDO GENERAL"/>
    <s v="99 - MULTIPROVINCIAL"/>
    <s v="(en blanco)"/>
    <n v="0"/>
    <n v="0"/>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en blanco)"/>
    <n v="2725600000"/>
    <n v="1005685515.6800003"/>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99 - MULTIPROVINCIAL"/>
    <s v="(en blanco)"/>
    <n v="270000000"/>
    <n v="120418888.65000004"/>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99 - MULTIPROVINCIAL"/>
    <s v="(en blanco)"/>
    <n v="284000000"/>
    <n v="108216447.98999998"/>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99 - MULTIPROVINCIAL"/>
    <s v="(en blanco)"/>
    <n v="24000000"/>
    <n v="6209794.9000000004"/>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99 - MULTIPROVINCIAL"/>
    <s v="(en blanco)"/>
    <n v="35000000"/>
    <n v="5221980.689999999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50 - CRÉDITO INTERNO"/>
    <s v="99 - MULTIPROVINCIAL"/>
    <s v="(en blanco)"/>
    <n v="0"/>
    <n v="6128778.4000000004"/>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99 - MULTIPROVINCIAL"/>
    <s v="(en blanco)"/>
    <n v="20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99 - MULTIPROVINCIAL"/>
    <s v="(en blanco)"/>
    <n v="36500000"/>
    <n v="1291179.60000000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99 - MULTIPROVINCIAL"/>
    <s v="(en blanco)"/>
    <n v="3500000"/>
    <n v="476337.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99 - MULTIPROVINCIAL"/>
    <s v="(en blanco)"/>
    <n v="7600000"/>
    <n v="62871.58"/>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20 - FONDOS CON DESTINO ESPECÍFICO"/>
    <s v="99 - MULTIPROVINCIAL"/>
    <s v="(en blanco)"/>
    <n v="5000000"/>
    <n v="176313.6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99 - MULTIPROVINCIAL"/>
    <s v="(en blanco)"/>
    <n v="10500000"/>
    <n v="113552.0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99 - MULTIPROVINCIAL"/>
    <s v="(en blanco)"/>
    <n v="31500000"/>
    <n v="10421734.7000000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en blanco)"/>
    <n v="15000000"/>
    <n v="74068.60000000000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en blanco)"/>
    <n v="51050000"/>
    <n v="94602087.340000004"/>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50 - CRÉDITO INTERNO"/>
    <s v="99 - MULTIPROVINCIAL"/>
    <s v="(en blanco)"/>
    <n v="0"/>
    <n v="514763.2"/>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en blanco)"/>
    <n v="457934500"/>
    <n v="167194040.229999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en blanco)"/>
    <n v="100700000"/>
    <n v="16162481.6099999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en blanco)"/>
    <n v="15200000"/>
    <n v="1037533.629999999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en blanco)"/>
    <n v="64500000"/>
    <n v="17475015.240000002"/>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50 - CRÉDITO INTERNO"/>
    <s v="99 - MULTIPROVINCIAL"/>
    <s v="(en blanco)"/>
    <n v="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99 - MULTIPROVINCIAL"/>
    <s v="(en blanco)"/>
    <n v="820400000"/>
    <n v="290707775.33999997"/>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99 - MULTIPROVINCIAL"/>
    <s v="(en blanco)"/>
    <n v="315000000"/>
    <n v="1763913.26"/>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99 - MULTIPROVINCIAL"/>
    <s v="(en blanco)"/>
    <n v="390000000"/>
    <n v="164418043.72999999"/>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99 - MULTIPROVINCIAL"/>
    <s v="(en blanco)"/>
    <n v="381000000"/>
    <n v="101102184.84999999"/>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99 - MULTIPROVINCIAL"/>
    <s v="(en blanco)"/>
    <n v="151000000"/>
    <n v="39194384.09000000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99 - MULTIPROVINCIAL"/>
    <s v="(en blanco)"/>
    <n v="208800000"/>
    <n v="101088271.6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99 - MULTIPROVINCIAL"/>
    <s v="(en blanco)"/>
    <n v="40800000"/>
    <n v="370795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99 - MULTIPROVINCIAL"/>
    <s v="(en blanco)"/>
    <n v="105000000"/>
    <n v="55690313.889999993"/>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99 - MULTIPROVINCIAL"/>
    <s v="(en blanco)"/>
    <n v="180000000"/>
    <n v="89178780.179999977"/>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99 - MULTIPROVINCIAL"/>
    <s v="(en blanco)"/>
    <n v="35000000"/>
    <n v="151603.2000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99 - MULTIPROVINCIAL"/>
    <s v="(en blanco)"/>
    <n v="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99 - MULTIPROVINCIAL"/>
    <s v="(en blanco)"/>
    <n v="2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en blanco)"/>
    <n v="41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en blanco)"/>
    <n v="92500000"/>
    <n v="86956801.16000001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99 - MULTIPROVINCIAL"/>
    <s v="(en blanco)"/>
    <n v="80794024"/>
    <n v="60870920.91999999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99 - MULTIPROVINCIAL"/>
    <s v="(en blanco)"/>
    <n v="6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en blanco)"/>
    <n v="40000000"/>
    <n v="1338092.120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en blanco)"/>
    <n v="114000000"/>
    <n v="33688857.219999999"/>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en blanco)"/>
    <n v="104200000"/>
    <n v="15343507.879999999"/>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en blanco)"/>
    <n v="57900000"/>
    <n v="14103320.52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99 - MULTIPROVINCIAL"/>
    <s v="(en blanco)"/>
    <n v="5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99 - MULTIPROVINCIAL"/>
    <s v="(en blanco)"/>
    <n v="11000000"/>
    <n v="1250425.67"/>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99 - MULTIPROVINCIAL"/>
    <s v="(en blanco)"/>
    <n v="129500000"/>
    <n v="40911146.75"/>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99 - MULTIPROVINCIAL"/>
    <s v="(en blanco)"/>
    <n v="22000000"/>
    <n v="6276636.2199999997"/>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en blanco)"/>
    <n v="225976800"/>
    <n v="85659823.780000001"/>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99 - MULTIPROVINCIAL"/>
    <s v="(en blanco)"/>
    <n v="42401864"/>
    <n v="18273540.200000003"/>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99 - MULTIPROVINCIAL"/>
    <s v="(en blanco)"/>
    <n v="28666998"/>
    <n v="11935229.630000003"/>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99 - MULTIPROVINCIAL"/>
    <s v="(en blanco)"/>
    <n v="6878927"/>
    <n v="3316219.3099999996"/>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99 - MULTIPROVINCIAL"/>
    <s v="(en blanco)"/>
    <n v="2561400"/>
    <n v="100182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99 - MULTIPROVINCIAL"/>
    <s v="(en blanco)"/>
    <n v="2100000"/>
    <n v="874753.1399999999"/>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99 - MULTIPROVINCIAL"/>
    <s v="(en blanco)"/>
    <n v="8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99 - MULTIPROVINCIAL"/>
    <s v="(en blanco)"/>
    <n v="19898321"/>
    <n v="8460209.5700000022"/>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99 - MULTIPROVINCIAL"/>
    <s v="(en blanco)"/>
    <n v="3680636"/>
    <n v="2451704.4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99 - MULTIPROVINCIAL"/>
    <s v="(en blanco)"/>
    <n v="3405000"/>
    <n v="147535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en blanco)"/>
    <n v="8446276"/>
    <n v="2428253.3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99 - MULTIPROVINCIAL"/>
    <s v="(en blanco)"/>
    <n v="6100000"/>
    <n v="1941881.3"/>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99 - MULTIPROVINCIAL"/>
    <s v="(en blanco)"/>
    <n v="4913722"/>
    <n v="33518977.520000003"/>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99 - MULTIPROVINCIAL"/>
    <s v="(en blanco)"/>
    <n v="0"/>
    <n v="126432.94"/>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99 - MULTIPROVINCIAL"/>
    <s v="(en blanco)"/>
    <n v="72015"/>
    <n v="1279010.5"/>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99 - MULTIPROVINCIAL"/>
    <s v="(en blanco)"/>
    <n v="1215814"/>
    <n v="229775.32"/>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en blanco)"/>
    <n v="11985395"/>
    <n v="10481308.299999999"/>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en blanco)"/>
    <n v="27409525"/>
    <n v="8035166.3300000001"/>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en blanco)"/>
    <n v="7576132"/>
    <n v="3635146.33"/>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en blanco)"/>
    <n v="1106058259"/>
    <n v="506095107.90000004"/>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99 - MULTIPROVINCIAL"/>
    <s v="(en blanco)"/>
    <n v="196866300"/>
    <n v="93816454"/>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99 - MULTIPROVINCIAL"/>
    <s v="(en blanco)"/>
    <n v="146880732"/>
    <n v="76325700.159999982"/>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99 - MULTIPROVINCIAL"/>
    <s v="(en blanco)"/>
    <n v="785971071"/>
    <n v="381344952.5600001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99 - MULTIPROVINCIAL"/>
    <s v="(en blanco)"/>
    <n v="1500000"/>
    <n v="150379.20000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99 - MULTIPROVINCIAL"/>
    <s v="(en blanco)"/>
    <n v="2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99 - MULTIPROVINCIAL"/>
    <s v="(en blanco)"/>
    <n v="14000000"/>
    <n v="2540002.239999999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99 - MULTIPROVINCIAL"/>
    <s v="(en blanco)"/>
    <n v="15600000"/>
    <n v="24544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99 - MULTIPROVINCIAL"/>
    <s v="(en blanco)"/>
    <n v="250100000"/>
    <n v="276938097.81999993"/>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en blanco)"/>
    <n v="710000000"/>
    <n v="369960744.68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en blanco)"/>
    <n v="1751066051"/>
    <n v="466243216.5799999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59128929"/>
    <n v="40413371.230000012"/>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en blanco)"/>
    <n v="240000000"/>
    <n v="12218416.77"/>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99 - MULTIPROVINCIAL"/>
    <s v="(en blanco)"/>
    <n v="2000000"/>
    <n v="400834.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99 - MULTIPROVINCIAL"/>
    <s v="(en blanco)"/>
    <n v="3100000"/>
    <n v="2052855.6"/>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99 - MULTIPROVINCIAL"/>
    <s v="(en blanco)"/>
    <n v="5000000"/>
    <n v="963765"/>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99 - MULTIPROVINCIAL"/>
    <s v="(en blanco)"/>
    <n v="5800000"/>
    <n v="2308274.700000000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99 - MULTIPROVINCIAL"/>
    <s v="(en blanco)"/>
    <n v="8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99 - MULTIPROVINCIAL"/>
    <s v="(en blanco)"/>
    <n v="4000000"/>
    <n v="7670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99 - MULTIPROVINCIAL"/>
    <s v="(en blanco)"/>
    <n v="3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en blanco)"/>
    <n v="7000000"/>
    <n v="4817912.7"/>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en blanco)"/>
    <n v="22076364"/>
    <n v="8163983.1400000006"/>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en blanco)"/>
    <n v="29500000"/>
    <n v="56544011.729999997"/>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99 - MULTIPROVINCIAL"/>
    <s v="(en blanco)"/>
    <n v="10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99 - MULTIPROVINCIAL"/>
    <s v="(en blanco)"/>
    <n v="60000000"/>
    <n v="53912977.469999999"/>
  </r>
  <r>
    <s v="2026"/>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10 - FONDO GENERAL"/>
    <s v="99 - MULTIPROVINCIAL"/>
    <s v="(en blanco)"/>
    <n v="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350000000"/>
    <n v="37780724.07"/>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99 - MULTIPROVINCIAL"/>
    <s v="(en blanco)"/>
    <n v="197242000"/>
    <n v="87624741.650000006"/>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99 - MULTIPROVINCIAL"/>
    <s v="(en blanco)"/>
    <n v="34268000"/>
    <n v="1445475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99 - MULTIPROVINCIAL"/>
    <s v="(en blanco)"/>
    <n v="27378780"/>
    <n v="13111406.56000000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99 - MULTIPROVINCIAL"/>
    <s v="(en blanco)"/>
    <n v="5676372"/>
    <n v="2124697.1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99 - MULTIPROVINCIAL"/>
    <s v="(en blanco)"/>
    <n v="15000"/>
    <n v="68179.0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99 - MULTIPROVINCIAL"/>
    <s v="(en blanco)"/>
    <n v="500000"/>
    <n v="6924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99 - MULTIPROVINCIAL"/>
    <s v="(en blanco)"/>
    <n v="30000"/>
    <n v="35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99 - MULTIPROVINCIAL"/>
    <s v="(en blanco)"/>
    <n v="11304420"/>
    <n v="1262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99 - MULTIPROVINCIAL"/>
    <s v="(en blanco)"/>
    <n v="4250020"/>
    <n v="2718564.1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99 - MULTIPROVINCIAL"/>
    <s v="(en blanco)"/>
    <n v="4224000"/>
    <n v="668013.54999999993"/>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99 - MULTIPROVINCIAL"/>
    <s v="(en blanco)"/>
    <n v="1505000"/>
    <n v="658413.79"/>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99 - MULTIPROVINCIAL"/>
    <s v="(en blanco)"/>
    <n v="611158"/>
    <n v="10513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99 - MULTIPROVINCIAL"/>
    <s v="(en blanco)"/>
    <n v="455000"/>
    <n v="274774.05"/>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99 - MULTIPROVINCIAL"/>
    <s v="(en blanco)"/>
    <n v="40000"/>
    <n v="30007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99 - MULTIPROVINCIAL"/>
    <s v="(en blanco)"/>
    <n v="168500"/>
    <n v="157057.1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99 - MULTIPROVINCIAL"/>
    <s v="(en blanco)"/>
    <n v="30000"/>
    <n v="45536.0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99 - MULTIPROVINCIAL"/>
    <s v="(en blanco)"/>
    <n v="85000"/>
    <n v="85093.4"/>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99 - MULTIPROVINCIAL"/>
    <s v="(en blanco)"/>
    <n v="6847908"/>
    <n v="1732341.8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99 - MULTIPROVINCIAL"/>
    <s v="(en blanco)"/>
    <n v="1310000"/>
    <n v="1124853.3900000001"/>
  </r>
  <r>
    <s v="2026"/>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99 - MULTIPROVINCIAL"/>
    <s v="(en blanco)"/>
    <n v="261198872"/>
    <n v="95967612.179999992"/>
  </r>
  <r>
    <s v="2026"/>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99 - MULTIPROVINCIAL"/>
    <s v="(en blanco)"/>
    <n v="107003721"/>
    <n v="25650238.41"/>
  </r>
  <r>
    <s v="2026"/>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99 - MULTIPROVINCIAL"/>
    <s v="(en blanco)"/>
    <n v="28800000"/>
    <n v="11850000"/>
  </r>
  <r>
    <s v="2026"/>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99 - MULTIPROVINCIAL"/>
    <s v="(en blanco)"/>
    <n v="106337816"/>
    <n v="41003697.989999995"/>
  </r>
  <r>
    <s v="2026"/>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99 - MULTIPROVINCIAL"/>
    <s v="(en blanco)"/>
    <n v="35453621"/>
    <n v="14431686.02"/>
  </r>
  <r>
    <s v="2026"/>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99 - MULTIPROVINCIAL"/>
    <s v="(en blanco)"/>
    <n v="9899231"/>
    <n v="4122077.1100000003"/>
  </r>
  <r>
    <s v="2026"/>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99 - MULTIPROVINCIAL"/>
    <s v="(en blanco)"/>
    <n v="9406000"/>
    <n v="2100802.67"/>
  </r>
  <r>
    <s v="2026"/>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99 - MULTIPROVINCIAL"/>
    <s v="(en blanco)"/>
    <n v="19605000"/>
    <n v="9714371"/>
  </r>
  <r>
    <s v="2026"/>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99 - MULTIPROVINCIAL"/>
    <s v="(en blanco)"/>
    <n v="15550000"/>
    <n v="4018204.7199999997"/>
  </r>
  <r>
    <s v="2026"/>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99 - MULTIPROVINCIAL"/>
    <s v="(en blanco)"/>
    <n v="23832398"/>
    <n v="4849399.2300000004"/>
  </r>
  <r>
    <s v="2026"/>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99 - MULTIPROVINCIAL"/>
    <s v="(en blanco)"/>
    <n v="30910600"/>
    <n v="20296964.59"/>
  </r>
  <r>
    <s v="2026"/>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99 - MULTIPROVINCIAL"/>
    <s v="(en blanco)"/>
    <n v="21303000"/>
    <n v="3355229.3799999994"/>
  </r>
  <r>
    <s v="2026"/>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99 - MULTIPROVINCIAL"/>
    <s v="(en blanco)"/>
    <n v="45051160"/>
    <n v="61525998.280000001"/>
  </r>
  <r>
    <s v="2026"/>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99 - MULTIPROVINCIAL"/>
    <s v="(en blanco)"/>
    <n v="28640400"/>
    <n v="10265557.16"/>
  </r>
  <r>
    <s v="2026"/>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99 - MULTIPROVINCIAL"/>
    <s v="(en blanco)"/>
    <n v="1679000"/>
    <n v="701532.53999999992"/>
  </r>
  <r>
    <s v="2026"/>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99 - MULTIPROVINCIAL"/>
    <s v="(en blanco)"/>
    <n v="2253500"/>
    <n v="20184"/>
  </r>
  <r>
    <s v="2026"/>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99 - MULTIPROVINCIAL"/>
    <s v="(en blanco)"/>
    <n v="3316000"/>
    <n v="433291.22"/>
  </r>
  <r>
    <s v="2026"/>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99 - MULTIPROVINCIAL"/>
    <s v="(en blanco)"/>
    <n v="116000"/>
    <n v="3888.16"/>
  </r>
  <r>
    <s v="2026"/>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99 - MULTIPROVINCIAL"/>
    <s v="(en blanco)"/>
    <n v="637000"/>
    <n v="30252.79"/>
  </r>
  <r>
    <s v="2026"/>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99 - MULTIPROVINCIAL"/>
    <s v="(en blanco)"/>
    <n v="813100"/>
    <n v="44974.45"/>
  </r>
  <r>
    <s v="2026"/>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99 - MULTIPROVINCIAL"/>
    <s v="(en blanco)"/>
    <n v="20626000"/>
    <n v="5639559.5499999989"/>
  </r>
  <r>
    <s v="2026"/>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99 - MULTIPROVINCIAL"/>
    <s v="(en blanco)"/>
    <n v="10393600"/>
    <n v="704831.95"/>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916755"/>
    <n v="975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99 - MULTIPROVINCIAL"/>
    <s v="(en blanco)"/>
    <n v="1524099"/>
    <n v="20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597135"/>
    <n v="195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99 - MULTIPROVINCIAL"/>
    <s v="(en blanco)"/>
    <n v="234478"/>
    <n v="4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19370"/>
    <n v="148618.43"/>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99 - MULTIPROVINCIAL"/>
    <s v="(en blanco)"/>
    <n v="215112"/>
    <n v="3058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99 - MULTIPROVINCIAL"/>
    <s v="(en blanco)"/>
    <n v="300000"/>
    <n v="162445.51"/>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en blanco)"/>
    <n v="844741810"/>
    <n v="286426585.6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en blanco)"/>
    <n v="764897576"/>
    <n v="287453112.5799999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en blanco)"/>
    <n v="149333372"/>
    <n v="63624310.98000000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en blanco)"/>
    <n v="318196714"/>
    <n v="74144119.07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000000"/>
    <n v="207479.2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99 - MULTIPROVINCIAL"/>
    <s v="(en blanco)"/>
    <n v="4000000"/>
    <n v="65332.6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560000"/>
    <n v="80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99 - MULTIPROVINCIAL"/>
    <s v="(en blanco)"/>
    <n v="2564445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8479176"/>
    <n v="42736507.84999998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99 - MULTIPROVINCIAL"/>
    <s v="(en blanco)"/>
    <n v="105716787"/>
    <n v="41770213.17999998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en blanco)"/>
    <n v="21911418"/>
    <n v="6646853.839999998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99 - MULTIPROVINCIAL"/>
    <s v="(en blanco)"/>
    <n v="41310905"/>
    <n v="17162993.07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24300000"/>
    <n v="11328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en blanco)"/>
    <n v="189000000"/>
    <n v="30339454.0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99 - MULTIPROVINCIAL"/>
    <s v="(en blanco)"/>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99 - MULTIPROVINCIAL"/>
    <s v="(en blanco)"/>
    <n v="4278112"/>
    <n v="202173.4199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99 - MULTIPROVINCIAL"/>
    <s v="(en blanco)"/>
    <n v="30610000"/>
    <n v="8311348.680000001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99 - MULTIPROVINCIAL"/>
    <s v="(en blanco)"/>
    <n v="54828575"/>
    <n v="7616808.8399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99 - MULTIPROVINCIAL"/>
    <s v="(en blanco)"/>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en blanco)"/>
    <n v="355114305"/>
    <n v="116272006.26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99 - MULTIPROVINCIAL"/>
    <s v="(en blanco)"/>
    <n v="86500000"/>
    <n v="31613616.80000000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2000000"/>
    <n v="599536.8200000000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52620000"/>
    <n v="9640695.390000002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22091020"/>
    <n v="7911892.259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96649812"/>
    <n v="24262081.650000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99 - MULTIPROVINCIAL"/>
    <s v="(en blanco)"/>
    <n v="54269526"/>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99 - MULTIPROVINCIAL"/>
    <s v="(en blanco)"/>
    <n v="209300000"/>
    <n v="25173595.84000000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99 - MULTIPROVINCIAL"/>
    <s v="(en blanco)"/>
    <n v="5500000"/>
    <n v="454557.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99 - MULTIPROVINCIAL"/>
    <s v="(en blanco)"/>
    <n v="13300000"/>
    <n v="28532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99 - MULTIPROVINCIAL"/>
    <s v="(en blanco)"/>
    <n v="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en blanco)"/>
    <n v="28000000"/>
    <n v="14605666.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99 - MULTIPROVINCIAL"/>
    <s v="(en blanco)"/>
    <n v="1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en blanco)"/>
    <n v="3000000"/>
    <n v="1160771.5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en blanco)"/>
    <n v="6930000"/>
    <n v="73651.51000000000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9378000"/>
    <n v="4993146.2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en blanco)"/>
    <n v="69858200"/>
    <n v="10267182.45999999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en blanco)"/>
    <n v="31509777"/>
    <n v="14372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19356400"/>
    <n v="4375793.0799999991"/>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99 - MULTIPROVINCIAL"/>
    <s v="(en blanco)"/>
    <n v="175874433"/>
    <n v="74181166"/>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99 - MULTIPROVINCIAL"/>
    <s v="(en blanco)"/>
    <n v="47752918"/>
    <n v="19490181.2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99 - MULTIPROVINCIAL"/>
    <s v="(en blanco)"/>
    <n v="39569177"/>
    <n v="15537928.300000001"/>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99 - MULTIPROVINCIAL"/>
    <s v="(en blanco)"/>
    <n v="7353996"/>
    <n v="2944829.59"/>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99 - MULTIPROVINCIAL"/>
    <s v="(en blanco)"/>
    <n v="6155514"/>
    <n v="2285347.8900000006"/>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99 - MULTIPROVINCIAL"/>
    <s v="(en blanco)"/>
    <n v="6737469"/>
    <n v="2970888.4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99 - MULTIPROVINCIAL"/>
    <s v="(en blanco)"/>
    <n v="6080000"/>
    <n v="2533121.8600000003"/>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99 - MULTIPROVINCIAL"/>
    <s v="(en blanco)"/>
    <n v="900000"/>
    <n v="149523.70000000001"/>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99 - MULTIPROVINCIAL"/>
    <s v="(en blanco)"/>
    <n v="1200000"/>
    <n v="8623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99 - MULTIPROVINCIAL"/>
    <s v="(en blanco)"/>
    <n v="23796000"/>
    <n v="1051876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99 - MULTIPROVINCIAL"/>
    <s v="(en blanco)"/>
    <n v="40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99 - MULTIPROVINCIAL"/>
    <s v="(en blanco)"/>
    <n v="2500000"/>
    <n v="247995.8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99 - MULTIPROVINCIAL"/>
    <s v="(en blanco)"/>
    <n v="1584254"/>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99 - MULTIPROVINCIAL"/>
    <s v="(en blanco)"/>
    <n v="1850000"/>
    <n v="76525.36"/>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99 - MULTIPROVINCIAL"/>
    <s v="(en blanco)"/>
    <n v="900000"/>
    <n v="274935.98"/>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99 - MULTIPROVINCIAL"/>
    <s v="(en blanco)"/>
    <n v="111482623"/>
    <n v="39539495.96999999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99 - MULTIPROVINCIAL"/>
    <s v="(en blanco)"/>
    <n v="5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99 - MULTIPROVINCIAL"/>
    <s v="(en blanco)"/>
    <n v="39822480"/>
    <n v="20077497.34"/>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99 - MULTIPROVINCIAL"/>
    <s v="(en blanco)"/>
    <n v="2250000"/>
    <n v="1820439.1"/>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99 - MULTIPROVINCIAL"/>
    <s v="(en blanco)"/>
    <n v="1050000"/>
    <n v="348874.79"/>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99 - MULTIPROVINCIAL"/>
    <s v="(en blanco)"/>
    <n v="400000"/>
    <n v="252721.4"/>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99 - MULTIPROVINCIAL"/>
    <s v="(en blanco)"/>
    <n v="650000"/>
    <n v="1316.88"/>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99 - MULTIPROVINCIAL"/>
    <s v="(en blanco)"/>
    <n v="1035000"/>
    <n v="61006"/>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99 - MULTIPROVINCIAL"/>
    <s v="(en blanco)"/>
    <n v="13717000"/>
    <n v="5181208.58"/>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99 - MULTIPROVINCIAL"/>
    <s v="(en blanco)"/>
    <n v="4147703"/>
    <n v="2070567.0699999998"/>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99 - MULTIPROVINCIAL"/>
    <s v="(en blanco)"/>
    <n v="600000"/>
    <n v="133158.01999999999"/>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500000"/>
    <n v="225000"/>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99 - MULTIPROVINCIAL"/>
    <s v="(en blanco)"/>
    <n v="500000"/>
    <n v="341691.76"/>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99 - MULTIPROVINCIAL"/>
    <s v="(en blanco)"/>
    <n v="8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en blanco)"/>
    <n v="93014000"/>
    <n v="41818866.92000000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99 - MULTIPROVINCIAL"/>
    <s v="(en blanco)"/>
    <n v="1200000"/>
    <n v="9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99 - MULTIPROVINCIAL"/>
    <s v="(en blanco)"/>
    <n v="16386200"/>
    <n v="5501578.689999999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99 - MULTIPROVINCIAL"/>
    <s v="(en blanco)"/>
    <n v="12595000"/>
    <n v="6254219.560000000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en blanco)"/>
    <n v="6440000"/>
    <n v="2626870.620000000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1400000"/>
    <n v="449999.68"/>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2900000"/>
    <n v="749992.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5956000"/>
    <n v="2161800.350000000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99 - MULTIPROVINCIAL"/>
    <s v="(en blanco)"/>
    <n v="1120000"/>
    <n v="477941.0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700000"/>
    <n v="7684349.950000000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14850300"/>
    <n v="6421232.089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700000"/>
    <n v="1010999.57"/>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99 - MULTIPROVINCIAL"/>
    <s v="(en blanco)"/>
    <n v="370000"/>
    <n v="74040.5199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99 - MULTIPROVINCIAL"/>
    <s v="(en blanco)"/>
    <n v="15937245"/>
    <n v="21663518.83000000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99 - MULTIPROVINCIAL"/>
    <s v="(en blanco)"/>
    <n v="39850000"/>
    <n v="1535044.0799999998"/>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99 - MULTIPROVINCIAL"/>
    <s v="(en blanco)"/>
    <n v="500000"/>
    <n v="49425.0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99 - MULTIPROVINCIAL"/>
    <s v="(en blanco)"/>
    <n v="283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99 - MULTIPROVINCIAL"/>
    <s v="(en blanco)"/>
    <n v="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en blanco)"/>
    <n v="603510"/>
    <n v="589921.57000000007"/>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99 - MULTIPROVINCIAL"/>
    <s v="(en blanco)"/>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en blanco)"/>
    <n v="6405000"/>
    <n v="225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1765000"/>
    <n v="409846.5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en blanco)"/>
    <n v="50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en blanco)"/>
    <n v="86371400"/>
    <n v="37984308.829999998"/>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99 - MULTIPROVINCIAL"/>
    <s v="(en blanco)"/>
    <n v="17300000"/>
    <n v="8052005.559999999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216000"/>
    <n v="104145.8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99 - MULTIPROVINCIAL"/>
    <s v="(en blanco)"/>
    <n v="958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11640000"/>
    <n v="5729198.5899999999"/>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99 - MULTIPROVINCIAL"/>
    <s v="(en blanco)"/>
    <n v="4200000"/>
    <n v="1904381.2200000002"/>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340000"/>
    <n v="10938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en blanco)"/>
    <n v="0"/>
    <n v="3540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99 - MULTIPROVINCIAL"/>
    <s v="(en blanco)"/>
    <n v="1050000"/>
    <n v="178822.9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99 - MULTIPROVINCIAL"/>
    <s v="(en blanco)"/>
    <n v="397271"/>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99 - MULTIPROVINCIAL"/>
    <s v="(en blanco)"/>
    <n v="14925000"/>
    <n v="105739.8"/>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99 - MULTIPROVINCIAL"/>
    <s v="(en blanco)"/>
    <n v="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99 - MULTIPROVINCIAL"/>
    <s v="(en blanco)"/>
    <n v="175000"/>
    <n v="194999.94"/>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1333000"/>
    <n v="1156953.01"/>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en blanco)"/>
    <n v="0"/>
    <n v="265923.46999999997"/>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842000"/>
    <n v="146104.15999999997"/>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2845000"/>
    <n v="328621"/>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6650000"/>
    <n v="839512.17999999993"/>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225000"/>
    <n v="186795.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99 - MULTIPROVINCIAL"/>
    <s v="(en blanco)"/>
    <n v="255000"/>
    <n v="133062.70000000001"/>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99 - MULTIPROVINCIAL"/>
    <s v="(en blanco)"/>
    <n v="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99 - MULTIPROVINCIAL"/>
    <s v="(en blanco)"/>
    <n v="120000"/>
    <n v="13923"/>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3602000"/>
    <n v="1724314.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en blanco)"/>
    <n v="1755000"/>
    <n v="648136.24"/>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en blanco)"/>
    <n v="2195000"/>
    <n v="3835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en blanco)"/>
    <n v="53779350"/>
    <n v="20019910.350000001"/>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99 - MULTIPROVINCIAL"/>
    <s v="(en blanco)"/>
    <n v="10500850"/>
    <n v="4556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en blanco)"/>
    <n v="7521523"/>
    <n v="2987971.14"/>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99 - MULTIPROVINCIAL"/>
    <s v="(en blanco)"/>
    <n v="2223000"/>
    <n v="988230.56000000017"/>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en blanco)"/>
    <n v="600000"/>
    <n v="210335"/>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99 - MULTIPROVINCIAL"/>
    <s v="(en blanco)"/>
    <n v="2050000"/>
    <n v="89836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99 - MULTIPROVINCIAL"/>
    <s v="(en blanco)"/>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99 - MULTIPROVINCIAL"/>
    <s v="(en blanco)"/>
    <n v="0"/>
    <n v="160395.04"/>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99 - MULTIPROVINCIAL"/>
    <s v="(en blanco)"/>
    <n v="5325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en blanco)"/>
    <n v="500000"/>
    <n v="99531.92"/>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en blanco)"/>
    <n v="1721977"/>
    <n v="84248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99 - MULTIPROVINCIAL"/>
    <s v="(en blanco)"/>
    <n v="1000000"/>
    <n v="510851.5"/>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99 - MULTIPROVINCIAL"/>
    <s v="(en blanco)"/>
    <n v="700000"/>
    <n v="91931.09"/>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99 - MULTIPROVINCIAL"/>
    <s v="(en blanco)"/>
    <n v="450000"/>
    <n v="243032.8"/>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99 - MULTIPROVINCIAL"/>
    <s v="(en blanco)"/>
    <n v="300000"/>
    <n v="1947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99 - MULTIPROVINCIAL"/>
    <s v="(en blanco)"/>
    <n v="1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99 - MULTIPROVINCIAL"/>
    <s v="(en blanco)"/>
    <n v="220000"/>
    <n v="50499.96"/>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en blanco)"/>
    <n v="4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en blanco)"/>
    <n v="4900000"/>
    <n v="240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en blanco)"/>
    <n v="470000"/>
    <n v="629927.30000000005"/>
  </r>
  <r>
    <s v="2026"/>
    <x v="0"/>
    <x v="0"/>
    <x v="0"/>
    <x v="0"/>
    <s v="2 - Poder Ejecutivo"/>
    <s v="0213 - MINISTERIO DE TURISMO"/>
    <s v="0001 - MINISTERIO DE TURISM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100000"/>
    <n v="0"/>
  </r>
  <r>
    <s v="2026"/>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en blanco)"/>
    <n v="943302110"/>
    <n v="361464155.14999986"/>
  </r>
  <r>
    <s v="2026"/>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en blanco)"/>
    <n v="294930002"/>
    <n v="66257802.180000007"/>
  </r>
  <r>
    <s v="2026"/>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99 - MULTIPROVINCIAL"/>
    <s v="(en blanco)"/>
    <n v="72000000"/>
    <n v="29661000"/>
  </r>
  <r>
    <s v="2026"/>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99 - MULTIPROVINCIAL"/>
    <s v="(en blanco)"/>
    <n v="119500000"/>
    <n v="51648417.979999989"/>
  </r>
  <r>
    <s v="2026"/>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en blanco)"/>
    <n v="98812000"/>
    <n v="46362389.550000012"/>
  </r>
  <r>
    <s v="2026"/>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99 - MULTIPROVINCIAL"/>
    <s v="(en blanco)"/>
    <n v="710600000"/>
    <n v="317313254.69999999"/>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99 - MULTIPROVINCIAL"/>
    <s v="(en blanco)"/>
    <n v="2076312658"/>
    <n v="443758338.60000002"/>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99 - MULTIPROVINCIAL"/>
    <s v="(en blanco)"/>
    <n v="25200000"/>
    <n v="7078973.4900000002"/>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06 - DUARTE"/>
    <s v="(en blanco)"/>
    <n v="0"/>
    <n v="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en blanco)"/>
    <n v="179925628"/>
    <n v="50029461.010000013"/>
  </r>
  <r>
    <s v="2026"/>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6 - SEGUROS"/>
    <s v="N"/>
    <s v="00 - N/A"/>
    <s v="10 - FONDO GENERAL"/>
    <s v="99 - MULTIPROVINCIAL"/>
    <s v="(en blanco)"/>
    <n v="34730000"/>
    <n v="27435477.060000002"/>
  </r>
  <r>
    <s v="2026"/>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en blanco)"/>
    <n v="15410000"/>
    <n v="5903148.1799999997"/>
  </r>
  <r>
    <s v="2026"/>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6 - DUARTE"/>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9 - ESPAILLAT"/>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0 - INDEPENDEN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1 - LA ALTAGRACIA"/>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3 - LA VEGA"/>
    <s v="(en blanco)"/>
    <n v="12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4 - MARIA TRINIDAD SANCHEZ"/>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5 - MONTE CRISTI"/>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6 - PEDERNALES"/>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1 - SAN CRISTOBAL"/>
    <s v="(en blanco)"/>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3 - SAN PEDRO DE MACORIS"/>
    <s v="(en blanco)"/>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6 - SANTIAGO RODRIGUEZ"/>
    <s v="(en blanco)"/>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7 - VALVERDE"/>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9 - MONTE PLATA"/>
    <s v="(en blanco)"/>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30 - HATO MAYOR"/>
    <s v="(en blanco)"/>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en blanco)"/>
    <n v="58204500"/>
    <n v="9373192.3399999999"/>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99 - MULTIPROVINCIAL"/>
    <s v="(en blanco)"/>
    <n v="0"/>
    <n v="2881050.75"/>
  </r>
  <r>
    <s v="2026"/>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99 - MULTIPROVINCIAL"/>
    <s v="(en blanco)"/>
    <n v="43693765"/>
    <n v="14844598.4"/>
  </r>
  <r>
    <s v="2026"/>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99 - MULTIPROVINCIAL"/>
    <s v="(en blanco)"/>
    <n v="1700000"/>
    <n v="1009699"/>
  </r>
  <r>
    <s v="2026"/>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20 - FONDOS CON DESTINO ESPECÍFICO"/>
    <s v="99 - MULTIPROVINCIAL"/>
    <s v="(en blanco)"/>
    <n v="0"/>
    <n v="0"/>
  </r>
  <r>
    <s v="2026"/>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99 - MULTIPROVINCIAL"/>
    <s v="(en blanco)"/>
    <n v="2050000"/>
    <n v="863712.8"/>
  </r>
  <r>
    <s v="2026"/>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99 - MULTIPROVINCIAL"/>
    <s v="(en blanco)"/>
    <n v="1700000"/>
    <n v="570687.97"/>
  </r>
  <r>
    <s v="2026"/>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99 - MULTIPROVINCIAL"/>
    <s v="(en blanco)"/>
    <n v="100000"/>
    <n v="0"/>
  </r>
  <r>
    <s v="2026"/>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99 - MULTIPROVINCIAL"/>
    <s v="(en blanco)"/>
    <n v="6100000"/>
    <n v="668824"/>
  </r>
  <r>
    <s v="2026"/>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99 - MULTIPROVINCIAL"/>
    <s v="(en blanco)"/>
    <n v="820000"/>
    <n v="5687.6"/>
  </r>
  <r>
    <s v="2026"/>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en blanco)"/>
    <n v="41760000"/>
    <n v="13301051.879999999"/>
  </r>
  <r>
    <s v="2026"/>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en blanco)"/>
    <n v="14100000"/>
    <n v="5448192.3199999994"/>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en blanco)"/>
    <n v="372500000"/>
    <n v="125824616.81999998"/>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en blanco)"/>
    <n v="48600000"/>
    <n v="11428238.860000001"/>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99 - MULTIPROVINCIAL"/>
    <s v="(en blanco)"/>
    <n v="2000000"/>
    <n v="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99 - MULTIPROVINCIAL"/>
    <s v="(en blanco)"/>
    <n v="23000000"/>
    <n v="7806312.4700000007"/>
  </r>
  <r>
    <s v="2026"/>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en blanco)"/>
    <n v="4900000"/>
    <n v="1367016.8300000003"/>
  </r>
  <r>
    <s v="2026"/>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99 - MULTIPROVINCIAL"/>
    <s v="(en blanco)"/>
    <n v="6000000"/>
    <n v="826908.6"/>
  </r>
  <r>
    <s v="2026"/>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99 - MULTIPROVINCIAL"/>
    <s v="(en blanco)"/>
    <n v="10000000"/>
    <n v="7228678.0699999975"/>
  </r>
  <r>
    <s v="2026"/>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99 - MULTIPROVINCIAL"/>
    <s v="(en blanco)"/>
    <n v="4400000"/>
    <n v="200000"/>
  </r>
  <r>
    <s v="2026"/>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99 - MULTIPROVINCIAL"/>
    <s v="(en blanco)"/>
    <n v="19100000"/>
    <n v="4857183.2"/>
  </r>
  <r>
    <s v="2026"/>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99 - MULTIPROVINCIAL"/>
    <s v="(en blanco)"/>
    <n v="41000000"/>
    <n v="13732975.579999998"/>
  </r>
  <r>
    <s v="2026"/>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en blanco)"/>
    <n v="32700000"/>
    <n v="11123471.189999999"/>
  </r>
  <r>
    <s v="2026"/>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en blanco)"/>
    <n v="22800000"/>
    <n v="3131720.16"/>
  </r>
  <r>
    <s v="2026"/>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99 - MULTIPROVINCIAL"/>
    <s v="(en blanco)"/>
    <n v="14000000"/>
    <n v="5759221.2400000002"/>
  </r>
  <r>
    <s v="2026"/>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99 - MULTIPROVINCIAL"/>
    <s v="(en blanco)"/>
    <n v="4100000"/>
    <n v="1341348.68"/>
  </r>
  <r>
    <s v="2026"/>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99 - MULTIPROVINCIAL"/>
    <s v="(en blanco)"/>
    <n v="3600000"/>
    <n v="1416703.28"/>
  </r>
  <r>
    <s v="2026"/>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99 - MULTIPROVINCIAL"/>
    <s v="(en blanco)"/>
    <n v="1400000"/>
    <n v="158857.5"/>
  </r>
  <r>
    <s v="2026"/>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99 - MULTIPROVINCIAL"/>
    <s v="(en blanco)"/>
    <n v="100000"/>
    <n v="53762"/>
  </r>
  <r>
    <s v="2026"/>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99 - MULTIPROVINCIAL"/>
    <s v="(en blanco)"/>
    <n v="3600000"/>
    <n v="109811.12"/>
  </r>
  <r>
    <s v="2026"/>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en blanco)"/>
    <n v="8200000"/>
    <n v="339955.24"/>
  </r>
  <r>
    <s v="2026"/>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en blanco)"/>
    <n v="17600000"/>
    <n v="2105798.29"/>
  </r>
  <r>
    <s v="2026"/>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en blanco)"/>
    <n v="26300000"/>
    <n v="2669382.570000000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99 - MULTIPROVINCIAL"/>
    <s v="(en blanco)"/>
    <n v="5311569847"/>
    <n v="264700771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99 - MULTIPROVINCIAL"/>
    <s v="(en blanco)"/>
    <n v="54000000"/>
    <n v="36249997"/>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99 - MULTIPROVINCIAL"/>
    <s v="(en blanco)"/>
    <n v="857485452"/>
    <n v="68062545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99 - MULTIPROVINCIAL"/>
    <s v="(en blanco)"/>
    <n v="295522204"/>
    <n v="24970858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99 - MULTIPROVINCIAL"/>
    <s v="(en blanco)"/>
    <n v="35706150"/>
    <n v="2527012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99 - MULTIPROVINCIAL"/>
    <s v="(en blanco)"/>
    <n v="684986996"/>
    <n v="38522124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99 - MULTIPROVINCIAL"/>
    <s v="(en blanco)"/>
    <n v="191761526"/>
    <n v="14382115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en blanco)"/>
    <n v="6345116"/>
    <n v="475884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99 - MULTIPROVINCIAL"/>
    <s v="(en blanco)"/>
    <n v="37480169"/>
    <n v="2811012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99 - MULTIPROVINCIAL"/>
    <s v="(en blanco)"/>
    <n v="22400000"/>
    <n v="1680000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en blanco)"/>
    <n v="249079979"/>
    <n v="105075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99 - MULTIPROVINCIAL"/>
    <s v="(en blanco)"/>
    <n v="93418045"/>
    <n v="70615820.98000000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en blanco)"/>
    <n v="30367550"/>
    <n v="2024501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56792409"/>
    <n v="9627003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en blanco)"/>
    <n v="77617353"/>
    <n v="4667084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99 - MULTIPROVINCIAL"/>
    <s v="(en blanco)"/>
    <n v="20531818"/>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12510679"/>
    <n v="14180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99 - MULTIPROVINCIAL"/>
    <s v="(en blanco)"/>
    <n v="1630000"/>
    <n v="108667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99 - MULTIPROVINCIAL"/>
    <s v="(en blanco)"/>
    <n v="6880000"/>
    <n v="458667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99 - MULTIPROVINCIAL"/>
    <s v="(en blanco)"/>
    <n v="34743946"/>
    <n v="2195429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99 - MULTIPROVINCIAL"/>
    <s v="(en blanco)"/>
    <n v="1275866"/>
    <n v="76092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99 - MULTIPROVINCIAL"/>
    <s v="(en blanco)"/>
    <n v="15692449"/>
    <n v="1046164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en blanco)"/>
    <n v="14296653"/>
    <n v="940609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241060534"/>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en blanco)"/>
    <n v="245728775"/>
    <n v="194906963.66999999"/>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0859229"/>
    <n v="20204402.079999998"/>
  </r>
  <r>
    <s v="2026"/>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99 - MULTIPROVINCIAL"/>
    <s v="(en blanco)"/>
    <n v="68949757"/>
    <n v="34474878"/>
  </r>
  <r>
    <s v="2026"/>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61922390"/>
    <n v="13096119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349758250"/>
    <n v="131534697.20999999"/>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2306400"/>
    <n v="247500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25665250"/>
    <n v="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47226381"/>
    <n v="18911959.429999989"/>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7437474"/>
    <n v="2406678.6999999997"/>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500471"/>
    <n v="111825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99 - MULTIPROVINCIAL"/>
    <s v="(en blanco)"/>
    <n v="7250000"/>
    <n v="5274661.7299999995"/>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3681877"/>
    <n v="840099.14999999991"/>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5654270"/>
    <n v="14537782.630000001"/>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99 - MULTIPROVINCIAL"/>
    <s v="(en blanco)"/>
    <n v="7050000"/>
    <n v="7137814.5500000007"/>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7150000"/>
    <n v="3416921.99"/>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2200000"/>
    <n v="5404200.009999999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2670000"/>
    <n v="1102898.1500000001"/>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2800000"/>
    <n v="302175.09999999998"/>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10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1850000"/>
    <n v="447392"/>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99 - MULTIPROVINCIAL"/>
    <s v="(en blanco)"/>
    <n v="1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99 - MULTIPROVINCIAL"/>
    <s v="(en blanco)"/>
    <n v="9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en blanco)"/>
    <n v="575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8554000"/>
    <n v="455000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1080000"/>
    <n v="1494213.95"/>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1 - REMUNERACIONES Y CONTRIBUCIONES"/>
    <s v="2.1.1 - REMUNERACIONES"/>
    <s v="N"/>
    <s v="00 - N/A"/>
    <s v="70 - DONACION EXTERNA"/>
    <s v="99 - MULTIPROVINCIAL"/>
    <s v="(en blanco)"/>
    <n v="0"/>
    <n v="34600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1 - REMUNERACIONES Y CONTRIBUCIONES"/>
    <s v="2.1.5 - CONTRIBUCIONES A LA SEGURIDAD SOCIAL"/>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99 - MULTIPROVINCIAL"/>
    <s v="(en blanco)"/>
    <n v="1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99 - MULTIPROVINCIAL"/>
    <s v="(en blanco)"/>
    <n v="0"/>
    <n v="61952"/>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en blanco)"/>
    <n v="3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en blanco)"/>
    <n v="5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en blanco)"/>
    <n v="700000"/>
    <n v="15000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en blanco)"/>
    <n v="121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7 - COMBUSTIBLES, LUBRICANTES, PRODUCTOS QUÍMICOS Y CONEXOS"/>
    <s v="N"/>
    <s v="00 - N/A"/>
    <s v="70 - DONACION EXTERNA"/>
    <s v="99 - MULTIPROVINCIAL"/>
    <s v="(en blanco)"/>
    <n v="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en blanco)"/>
    <n v="5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99 - MULTIPROVINCIAL"/>
    <s v="(en blanco)"/>
    <n v="9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3 - VIÁTICOS"/>
    <s v="N"/>
    <s v="00 - N/A"/>
    <s v="10 - FONDO GENERAL"/>
    <s v="99 - MULTIPROVINCIAL"/>
    <s v="(en blanco)"/>
    <n v="1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99 - MULTIPROVINCIAL"/>
    <s v="(en blanco)"/>
    <n v="500000"/>
    <n v="0"/>
  </r>
  <r>
    <s v="2026"/>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99 - MULTIPROVINCIAL"/>
    <s v="(en blanco)"/>
    <n v="100000"/>
    <n v="0"/>
  </r>
  <r>
    <s v="2026"/>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99 - MULTIPROVINCIAL"/>
    <s v="(en blanco)"/>
    <n v="200000"/>
    <n v="0"/>
  </r>
  <r>
    <s v="2026"/>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99 - MULTIPROVINCIAL"/>
    <s v="(en blanco)"/>
    <n v="400000"/>
    <n v="0"/>
  </r>
  <r>
    <s v="2026"/>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99 - MULTIPROVINCIAL"/>
    <s v="(en blanco)"/>
    <n v="350000"/>
    <n v="0"/>
  </r>
  <r>
    <s v="2026"/>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99 - MULTIPROVINCIAL"/>
    <s v="(en blanco)"/>
    <n v="1100000"/>
    <n v="0"/>
  </r>
  <r>
    <s v="2026"/>
    <x v="0"/>
    <x v="0"/>
    <x v="0"/>
    <x v="0"/>
    <s v="2 - Poder Ejecutivo"/>
    <s v="0215 - MINISTERIO DE LA MUJER"/>
    <s v="0001 - MINISTERIO DE LA MUJER"/>
    <s v="4 - SERVICIOS SOCIALES"/>
    <s v="4.6 - Equidad de género"/>
    <s v="4.6.01 - Acciones focalizada en mujeres"/>
    <s v="2.3 - MATERIALES Y SUMINISTROS"/>
    <s v="2.3.6 - PRODUCTOS DE MINERALES, METÁLICOS Y NO METÁLICOS"/>
    <s v="N"/>
    <s v="00 - N/A"/>
    <s v="10 - FONDO GENERAL"/>
    <s v="99 - MULTIPROVINCIAL"/>
    <s v="(en blanco)"/>
    <n v="0"/>
    <n v="0"/>
  </r>
  <r>
    <s v="2026"/>
    <x v="0"/>
    <x v="0"/>
    <x v="0"/>
    <x v="0"/>
    <s v="2 - Poder Ejecutivo"/>
    <s v="0215 - MINISTERIO DE LA MUJER"/>
    <s v="0001 - MINISTERIO DE LA MUJER"/>
    <s v="4 - SERVICIOS SOCIALES"/>
    <s v="4.6 - Equidad de género"/>
    <s v="4.6.01 - Acciones focalizada en mujeres"/>
    <s v="2.3 - MATERIALES Y SUMINISTROS"/>
    <s v="2.3.7 - COMBUSTIBLES, LUBRICANTES, PRODUCTOS QUÍMICOS Y CONEXOS"/>
    <s v="N"/>
    <s v="00 - N/A"/>
    <s v="10 - FONDO GENERAL"/>
    <s v="99 - MULTIPROVINCIAL"/>
    <s v="(en blanco)"/>
    <n v="100000"/>
    <n v="445000"/>
  </r>
  <r>
    <s v="2026"/>
    <x v="0"/>
    <x v="0"/>
    <x v="0"/>
    <x v="0"/>
    <s v="2 - Poder Ejecutivo"/>
    <s v="0215 - MINISTERIO DE LA MUJER"/>
    <s v="0001 - MINISTERIO DE LA MUJER"/>
    <s v="4 - SERVICIOS SOCIALES"/>
    <s v="4.6 - Equidad de género"/>
    <s v="4.6.03 - Acciones para una cultura de igualdad de género."/>
    <s v="2.1 - REMUNERACIONES Y CONTRIBUCIONES"/>
    <s v="2.1.1 - REMUNERACIONES"/>
    <s v="N"/>
    <s v="00 - N/A"/>
    <s v="10 - FONDO GENERAL"/>
    <s v="99 - MULTIPROVINCIAL"/>
    <s v="(en blanco)"/>
    <n v="0"/>
    <n v="5225821.6500000004"/>
  </r>
  <r>
    <s v="2026"/>
    <x v="0"/>
    <x v="0"/>
    <x v="0"/>
    <x v="0"/>
    <s v="2 - Poder Ejecutivo"/>
    <s v="0215 - MINISTERIO DE LA MUJER"/>
    <s v="0001 - MINISTERIO DE LA MUJER"/>
    <s v="4 - SERVICIOS SOCIALES"/>
    <s v="4.6 - Equidad de género"/>
    <s v="4.6.03 - Acciones para una cultura de igualdad de género."/>
    <s v="2.2 - CONTRATACIÓN DE SERVICIOS"/>
    <s v="2.2.1 - SERVICIOS BÁSICOS"/>
    <s v="N"/>
    <s v="00 - N/A"/>
    <s v="10 - FONDO GENERAL"/>
    <s v="99 - MULTIPROVINCIAL"/>
    <s v="(en blanco)"/>
    <n v="0"/>
    <n v="0"/>
  </r>
  <r>
    <s v="2026"/>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99 - MULTIPROVINCIAL"/>
    <s v="(en blanco)"/>
    <n v="4732380"/>
    <n v="120596"/>
  </r>
  <r>
    <s v="2026"/>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99 - MULTIPROVINCIAL"/>
    <s v="(en blanco)"/>
    <n v="3000000"/>
    <n v="0"/>
  </r>
  <r>
    <s v="2026"/>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99 - MULTIPROVINCIAL"/>
    <s v="(en blanco)"/>
    <n v="300000"/>
    <n v="0"/>
  </r>
  <r>
    <s v="2026"/>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99 - MULTIPROVINCIAL"/>
    <s v="(en blanco)"/>
    <n v="24500000"/>
    <n v="9538119.3600000013"/>
  </r>
  <r>
    <s v="2026"/>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99 - MULTIPROVINCIAL"/>
    <s v="(en blanco)"/>
    <n v="1325000"/>
    <n v="0"/>
  </r>
  <r>
    <s v="2026"/>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10377686"/>
    <n v="102500"/>
  </r>
  <r>
    <s v="2026"/>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99 - MULTIPROVINCIAL"/>
    <s v="(en blanco)"/>
    <n v="7875000"/>
    <n v="0"/>
  </r>
  <r>
    <s v="2026"/>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99 - MULTIPROVINCIAL"/>
    <s v="(en blanco)"/>
    <n v="6330000"/>
    <n v="983586.11"/>
  </r>
  <r>
    <s v="2026"/>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99 - MULTIPROVINCIAL"/>
    <s v="(en blanco)"/>
    <n v="1130000"/>
    <n v="0"/>
  </r>
  <r>
    <s v="2026"/>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99 - MULTIPROVINCIAL"/>
    <s v="(en blanco)"/>
    <n v="3523205"/>
    <n v="85439.67"/>
  </r>
  <r>
    <s v="2026"/>
    <x v="0"/>
    <x v="0"/>
    <x v="0"/>
    <x v="0"/>
    <s v="2 - Poder Ejecutivo"/>
    <s v="0215 - MINISTERIO DE LA MUJER"/>
    <s v="0001 - MINISTERIO DE LA MUJER"/>
    <s v="4 - SERVICIOS SOCIALES"/>
    <s v="4.6 - Equidad de género"/>
    <s v="4.6.03 - Acciones para una cultura de igualdad de género."/>
    <s v="2.3 - MATERIALES Y SUMINISTROS"/>
    <s v="2.3.4 - PRODUCTOS FARMACÉUTICOS"/>
    <s v="N"/>
    <s v="00 - N/A"/>
    <s v="10 - FONDO GENERAL"/>
    <s v="99 - MULTIPROVINCIAL"/>
    <s v="(en blanco)"/>
    <n v="250000"/>
    <n v="0"/>
  </r>
  <r>
    <s v="2026"/>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99 - MULTIPROVINCIAL"/>
    <s v="(en blanco)"/>
    <n v="0"/>
    <n v="225144"/>
  </r>
  <r>
    <s v="2026"/>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99 - MULTIPROVINCIAL"/>
    <s v="(en blanco)"/>
    <n v="1100000"/>
    <n v="0"/>
  </r>
  <r>
    <s v="2026"/>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99 - MULTIPROVINCIAL"/>
    <s v="(en blanco)"/>
    <n v="4136694"/>
    <n v="152400.13"/>
  </r>
  <r>
    <s v="2026"/>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1 - REMUNERACIONES"/>
    <s v="N"/>
    <s v="00 - N/A"/>
    <s v="10 - FONDO GENERAL"/>
    <s v="99 - MULTIPROVINCIAL"/>
    <s v="(en blanco)"/>
    <n v="0"/>
    <n v="1694763.51"/>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en blanco)"/>
    <n v="35168395"/>
    <n v="15777171.179999998"/>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99 - MULTIPROVINCIAL"/>
    <s v="(en blanco)"/>
    <n v="407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99 - MULTIPROVINCIAL"/>
    <s v="(en blanco)"/>
    <n v="1900000"/>
    <n v="175870.31"/>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99 - MULTIPROVINCIAL"/>
    <s v="(en blanco)"/>
    <n v="1030000"/>
    <n v="174877.19"/>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99 - MULTIPROVINCIAL"/>
    <s v="(en blanco)"/>
    <n v="30250000"/>
    <n v="5031051.9799999986"/>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99 - MULTIPROVINCIAL"/>
    <s v="(en blanco)"/>
    <n v="8400000"/>
    <n v="3196617.5000000005"/>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99 - MULTIPROVINCIAL"/>
    <s v="(en blanco)"/>
    <n v="1700000"/>
    <n v="1815782"/>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en blanco)"/>
    <n v="4350000"/>
    <n v="35623.61"/>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99 - MULTIPROVINCIAL"/>
    <s v="(en blanco)"/>
    <n v="5200000"/>
    <n v="249876.95"/>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99 - MULTIPROVINCIAL"/>
    <s v="(en blanco)"/>
    <n v="5950000"/>
    <n v="1578809.74"/>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99 - MULTIPROVINCIAL"/>
    <s v="(en blanco)"/>
    <n v="800000"/>
    <n v="263146.37"/>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99 - MULTIPROVINCIAL"/>
    <s v="(en blanco)"/>
    <n v="1000000"/>
    <n v="77124.47"/>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99 - MULTIPROVINCIAL"/>
    <s v="(en blanco)"/>
    <n v="400000"/>
    <n v="8708.81"/>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99 - MULTIPROVINCIAL"/>
    <s v="(en blanco)"/>
    <n v="1200000"/>
    <n v="3240.73"/>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99 - MULTIPROVINCIAL"/>
    <s v="(en blanco)"/>
    <n v="450000"/>
    <n v="16828.2"/>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en blanco)"/>
    <n v="4506903"/>
    <n v="3376545.06"/>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en blanco)"/>
    <n v="3925000"/>
    <n v="571865.02999999991"/>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430000"/>
    <n v="55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20000"/>
    <n v="11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1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198753"/>
    <n v="83085.929999999993"/>
  </r>
  <r>
    <s v="2026"/>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50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en blanco)"/>
    <n v="821622080"/>
    <n v="300938299.09000003"/>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en blanco)"/>
    <n v="168629728"/>
    <n v="69318278.429999992"/>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99 - MULTIPROVINCIAL"/>
    <s v="(en blanco)"/>
    <n v="5184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06140031"/>
    <n v="44862060.550000012"/>
  </r>
  <r>
    <s v="2026"/>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en blanco)"/>
    <n v="115848249"/>
    <n v="46564614.149999999"/>
  </r>
  <r>
    <s v="2026"/>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22510000"/>
    <n v="5609332.0700000012"/>
  </r>
  <r>
    <s v="2026"/>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99 - MULTIPROVINCIAL"/>
    <s v="(en blanco)"/>
    <n v="19704353"/>
    <n v="2166945.12"/>
  </r>
  <r>
    <s v="2026"/>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99 - MULTIPROVINCIAL"/>
    <s v="(en blanco)"/>
    <n v="5400000"/>
    <n v="3707574.93"/>
  </r>
  <r>
    <s v="2026"/>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en blanco)"/>
    <n v="22450000"/>
    <n v="14280311.890000001"/>
  </r>
  <r>
    <s v="2026"/>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99 - MULTIPROVINCIAL"/>
    <s v="(en blanco)"/>
    <n v="19680000"/>
    <n v="5561822.0199999996"/>
  </r>
  <r>
    <s v="2026"/>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10139000"/>
    <n v="3299703.9299999988"/>
  </r>
  <r>
    <s v="2026"/>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21188545"/>
    <n v="46705942.770000003"/>
  </r>
  <r>
    <s v="2026"/>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99 - MULTIPROVINCIAL"/>
    <s v="(en blanco)"/>
    <n v="45000000"/>
    <n v="16873988.640000001"/>
  </r>
  <r>
    <s v="2026"/>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99 - MULTIPROVINCIAL"/>
    <s v="(en blanco)"/>
    <n v="3250000"/>
    <n v="1734986.0999999999"/>
  </r>
  <r>
    <s v="2026"/>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99 - MULTIPROVINCIAL"/>
    <s v="(en blanco)"/>
    <n v="560000"/>
    <n v="5947.2"/>
  </r>
  <r>
    <s v="2026"/>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99 - MULTIPROVINCIAL"/>
    <s v="(en blanco)"/>
    <n v="2622000"/>
    <n v="941520.1"/>
  </r>
  <r>
    <s v="2026"/>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99 - MULTIPROVINCIAL"/>
    <s v="(en blanco)"/>
    <n v="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99 - MULTIPROVINCIAL"/>
    <s v="(en blanco)"/>
    <n v="620000"/>
    <n v="1132.8"/>
  </r>
  <r>
    <s v="2026"/>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560500"/>
    <n v="12099.54"/>
  </r>
  <r>
    <s v="2026"/>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28775000"/>
    <n v="9937530.4499999993"/>
  </r>
  <r>
    <s v="2026"/>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en blanco)"/>
    <n v="14654000"/>
    <n v="3874156.5599999996"/>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99 - MULTIPROVINCIAL"/>
    <s v="(en blanco)"/>
    <n v="87553412"/>
    <n v="33478625.859999999"/>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99 - MULTIPROVINCIAL"/>
    <s v="(en blanco)"/>
    <n v="13389111"/>
    <n v="5907175.6399999997"/>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1439052"/>
    <n v="4574452.0299999993"/>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10 - FONDO GENERAL"/>
    <s v="99 - MULTIPROVINCIAL"/>
    <s v="(en blanco)"/>
    <n v="500000"/>
    <n v="176409.34999999998"/>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99 - MULTIPROVINCIAL"/>
    <s v="(en blanco)"/>
    <n v="39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50000"/>
    <n v="36990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99 - MULTIPROVINCIAL"/>
    <s v="(en blanco)"/>
    <n v="1170000"/>
    <n v="247276.25999999998"/>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99 - MULTIPROVINCIAL"/>
    <s v="(en blanco)"/>
    <n v="1528000"/>
    <n v="897241.1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5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3695086"/>
    <n v="30798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847085"/>
    <n v="6844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275000"/>
    <n v="81300.040000000008"/>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99 - MULTIPROVINCIAL"/>
    <s v="(en blanco)"/>
    <n v="300000"/>
    <n v="52078.5"/>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310000"/>
    <n v="15000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800000"/>
    <n v="139664.97"/>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99 - MULTIPROVINCIAL"/>
    <s v="(en blanco)"/>
    <n v="108557163"/>
    <n v="35622469.629999995"/>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99 - MULTIPROVINCIAL"/>
    <s v="(en blanco)"/>
    <n v="18906126"/>
    <n v="7744715.3200000003"/>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N/A"/>
    <s v="10 - FONDO GENERAL"/>
    <s v="99 - MULTIPROVINCIAL"/>
    <s v="(en blanco)"/>
    <n v="73016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13531233"/>
    <n v="5294515.1599999992"/>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N/A"/>
    <s v="10 - FONDO GENERAL"/>
    <s v="99 - MULTIPROVINCIAL"/>
    <s v="(en blanco)"/>
    <n v="34745100"/>
    <n v="11315350.689999999"/>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10 - FONDO GENERAL"/>
    <s v="99 - MULTIPROVINCIAL"/>
    <s v="(en blanco)"/>
    <n v="900500"/>
    <n v="172983.28000000003"/>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N/A"/>
    <s v="10 - FONDO GENERAL"/>
    <s v="99 - MULTIPROVINCIAL"/>
    <s v="(en blanco)"/>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99 - MULTIPROVINCIAL"/>
    <s v="(en blanco)"/>
    <n v="3227000"/>
    <n v="771943.98"/>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N/A"/>
    <s v="10 - FONDO GENERAL"/>
    <s v="99 - MULTIPROVINCIAL"/>
    <s v="(en blanco)"/>
    <n v="170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1410343"/>
    <n v="857032.87"/>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432836"/>
    <n v="1329884.3700000001"/>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1006256.8"/>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40 - TRANSFERENCIAS"/>
    <s v="99 - MULTIPROVINCIAL"/>
    <s v="(en blanco)"/>
    <n v="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N/A"/>
    <s v="10 - FONDO GENERAL"/>
    <s v="99 - MULTIPROVINCIAL"/>
    <s v="(en blanco)"/>
    <n v="1260000"/>
    <n v="470485.57"/>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N/A"/>
    <s v="10 - FONDO GENERAL"/>
    <s v="99 - MULTIPROVINCIAL"/>
    <s v="(en blanco)"/>
    <n v="261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99 - MULTIPROVINCIAL"/>
    <s v="(en blanco)"/>
    <n v="867000"/>
    <n v="150863"/>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N/A"/>
    <s v="10 - FONDO GENERAL"/>
    <s v="99 - MULTIPROVINCIAL"/>
    <s v="(en blanco)"/>
    <n v="75000"/>
    <n v="22666"/>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N/A"/>
    <s v="10 - FONDO GENERAL"/>
    <s v="99 - MULTIPROVINCIAL"/>
    <s v="(en blanco)"/>
    <n v="75200"/>
    <n v="25016"/>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5300"/>
    <n v="2006"/>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4880000"/>
    <n v="1963667.09"/>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99 - MULTIPROVINCIAL"/>
    <s v="(en blanco)"/>
    <n v="4132000"/>
    <n v="1055815.1400000001"/>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en blanco)"/>
    <n v="517070830"/>
    <n v="196764579.5"/>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99 - MULTIPROVINCIAL"/>
    <s v="(en blanco)"/>
    <n v="86297545"/>
    <n v="37558189.549999997"/>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99 - MULTIPROVINCIAL"/>
    <s v="(en blanco)"/>
    <n v="150000"/>
    <n v="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72561028"/>
    <n v="30022687.14999999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99 - MULTIPROVINCIAL"/>
    <s v="(en blanco)"/>
    <n v="42132030"/>
    <n v="11089586.789999995"/>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99 - MULTIPROVINCIAL"/>
    <s v="(en blanco)"/>
    <n v="0"/>
    <n v="215943.95"/>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164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99 - MULTIPROVINCIAL"/>
    <s v="(en blanco)"/>
    <n v="2500000"/>
    <n v="599257.8600000001"/>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99 - MULTIPROVINCIAL"/>
    <s v="(en blanco)"/>
    <n v="0"/>
    <n v="160996.2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0"/>
    <n v="187075.55"/>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en blanco)"/>
    <n v="2986800"/>
    <n v="4102939.9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99 - MULTIPROVINCIAL"/>
    <s v="(en blanco)"/>
    <n v="500000"/>
    <n v="12095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99 - MULTIPROVINCIAL"/>
    <s v="(en blanco)"/>
    <n v="4140000"/>
    <n v="2066505.76"/>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99 - MULTIPROVINCIAL"/>
    <s v="(en blanco)"/>
    <n v="6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2500000"/>
    <n v="1370479.9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1800000"/>
    <n v="27700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17593071"/>
    <n v="3002493.0999999996"/>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3400000"/>
    <n v="505894.06999999995"/>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99 - MULTIPROVINCIAL"/>
    <s v="(en blanco)"/>
    <n v="0"/>
    <n v="37716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826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99 - MULTIPROVINCIAL"/>
    <s v="(en blanco)"/>
    <n v="1500000"/>
    <n v="357955.1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13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99 - MULTIPROVINCIAL"/>
    <s v="(en blanco)"/>
    <n v="0"/>
    <n v="13496"/>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99 - MULTIPROVINCIAL"/>
    <s v="(en blanco)"/>
    <n v="0"/>
    <n v="157995.2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99 - MULTIPROVINCIAL"/>
    <s v="(en blanco)"/>
    <n v="0"/>
    <n v="116683.99"/>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99 - MULTIPROVINCIAL"/>
    <s v="(en blanco)"/>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0"/>
    <n v="172840.26"/>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en blanco)"/>
    <n v="0"/>
    <n v="767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10000000"/>
    <n v="5276795.51"/>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4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en blanco)"/>
    <n v="0"/>
    <n v="1022921.0500000002"/>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2200000"/>
    <n v="282726.82"/>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en blanco)"/>
    <n v="213251388"/>
    <n v="82384760.539999992"/>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99 - MULTIPROVINCIAL"/>
    <s v="(en blanco)"/>
    <n v="55113551"/>
    <n v="17082279.059999999"/>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20 - FONDOS CON DESTINO ESPECÍFICO"/>
    <s v="99 - MULTIPROVINCIAL"/>
    <s v="(en blanco)"/>
    <n v="10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99 - MULTIPROVINCIAL"/>
    <s v="(en blanco)"/>
    <n v="29724680"/>
    <n v="12602724.15"/>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99 - MULTIPROVINCIAL"/>
    <s v="(en blanco)"/>
    <n v="29219004"/>
    <n v="19717920.570000004"/>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99 - MULTIPROVINCIAL"/>
    <s v="(en blanco)"/>
    <n v="4055732"/>
    <n v="503132.60000000003"/>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99 - MULTIPROVINCIAL"/>
    <s v="(en blanco)"/>
    <n v="1500000"/>
    <n v="1672598.4300000002"/>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en blanco)"/>
    <n v="7746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3 - VIÁTICOS"/>
    <s v="N"/>
    <s v="00 - N/A"/>
    <s v="20 - FONDOS CON DESTINO ESPECÍFICO"/>
    <s v="99 - MULTIPROVINCIAL"/>
    <s v="(en blanco)"/>
    <n v="20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99 - MULTIPROVINCIAL"/>
    <s v="(en blanco)"/>
    <n v="1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99 - MULTIPROVINCIAL"/>
    <s v="(en blanco)"/>
    <n v="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99 - MULTIPROVINCIAL"/>
    <s v="(en blanco)"/>
    <n v="7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99 - MULTIPROVINCIAL"/>
    <s v="(en blanco)"/>
    <n v="1618831"/>
    <n v="466987.6"/>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99 - MULTIPROVINCIAL"/>
    <s v="(en blanco)"/>
    <n v="0"/>
    <n v="194127.67"/>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en blanco)"/>
    <n v="5700000"/>
    <n v="4998951.83"/>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en blanco)"/>
    <n v="8015473"/>
    <n v="701997.48"/>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900712"/>
    <n v="176705"/>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en blanco)"/>
    <n v="10400000"/>
    <n v="36049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99 - MULTIPROVINCIAL"/>
    <s v="(en blanco)"/>
    <n v="1500000"/>
    <n v="150000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99 - MULTIPROVINCIAL"/>
    <s v="(en blanco)"/>
    <n v="1984462"/>
    <n v="169188.40999999997"/>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99 - MULTIPROVINCIAL"/>
    <s v="(en blanco)"/>
    <n v="3950735"/>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99 - MULTIPROVINCIAL"/>
    <s v="(en blanco)"/>
    <n v="5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10 - FONDO GENERAL"/>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99 - MULTIPROVINCIAL"/>
    <s v="(en blanco)"/>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4 - PRODUCTOS FARMACÉUTICOS"/>
    <s v="N"/>
    <s v="00 - N/A"/>
    <s v="20 - FONDOS CON DESTINO ESPECÍFICO"/>
    <s v="99 - MULTIPROVINCIAL"/>
    <s v="(en blanco)"/>
    <n v="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99 - MULTIPROVINCIAL"/>
    <s v="(en blanco)"/>
    <n v="1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en blanco)"/>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en blanco)"/>
    <n v="5465000"/>
    <n v="1843554.6"/>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en blanco)"/>
    <n v="6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99 - MULTIPROVINCIAL"/>
    <s v="(en blanco)"/>
    <n v="375656"/>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99 - MULTIPROVINCIAL"/>
    <s v="(en blanco)"/>
    <n v="1300067"/>
    <n v="285152.07000000007"/>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00000"/>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2 - PUBLICIDAD, IMPRESIÓN Y ENCUADERNACIÓN"/>
    <s v="N"/>
    <s v="00 - N/A"/>
    <s v="10 - FONDO GENERAL"/>
    <s v="99 - MULTIPROVINCIAL"/>
    <s v="(en blanco)"/>
    <n v="3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3 - VIÁTICOS"/>
    <s v="N"/>
    <s v="00 - N/A"/>
    <s v="10 - FONDO GENERAL"/>
    <s v="99 - MULTIPROVINCIAL"/>
    <s v="(en blanco)"/>
    <n v="2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9 - OTRAS CONTRATACIONES DE SERVICIOS"/>
    <s v="N"/>
    <s v="00 - N/A"/>
    <s v="10 - FONDO GENERAL"/>
    <s v="99 - MULTIPROVINCIAL"/>
    <s v="(en blanco)"/>
    <n v="400000"/>
    <n v="0"/>
  </r>
  <r>
    <s v="2026"/>
    <x v="0"/>
    <x v="0"/>
    <x v="0"/>
    <x v="0"/>
    <s v="2 - Poder Ejecutivo"/>
    <s v="0217 - MINISTERIO DE LA JUVENTUD"/>
    <s v="0001 - MINISTERIO DE LA JUVENTUD"/>
    <s v="4 - SERVICIOS SOCIALES"/>
    <s v="4.4 - Educación"/>
    <s v="4.4.09 - Enseñanza no atribuible a ningún nivel"/>
    <s v="2.2 - CONTRATACIÓN DE SERVICIOS"/>
    <s v="2.2.8 - OTROS SERVICIOS NO INCLUIDOS EN CONCEPTOS ANTERIORES"/>
    <s v="N"/>
    <s v="00 - N/A"/>
    <s v="10 - FONDO GENERAL"/>
    <s v="99 - MULTIPROVINCIAL"/>
    <s v="(en blanco)"/>
    <n v="1500000"/>
    <n v="0"/>
  </r>
  <r>
    <s v="2026"/>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en blanco)"/>
    <n v="267133255"/>
    <n v="100129956.59999999"/>
  </r>
  <r>
    <s v="2026"/>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99 - MULTIPROVINCIAL"/>
    <s v="(en blanco)"/>
    <n v="56066348"/>
    <n v="25109190.640000001"/>
  </r>
  <r>
    <s v="2026"/>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99 - MULTIPROVINCIAL"/>
    <s v="(en blanco)"/>
    <n v="1200000"/>
    <n v="0"/>
  </r>
  <r>
    <s v="2026"/>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99 - MULTIPROVINCIAL"/>
    <s v="(en blanco)"/>
    <n v="21161174"/>
    <n v="0"/>
  </r>
  <r>
    <s v="2026"/>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99 - MULTIPROVINCIAL"/>
    <s v="(en blanco)"/>
    <n v="36397601"/>
    <n v="14666186.749999996"/>
  </r>
  <r>
    <s v="2026"/>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99 - MULTIPROVINCIAL"/>
    <s v="(en blanco)"/>
    <n v="21186116"/>
    <n v="9129785.2400000002"/>
  </r>
  <r>
    <s v="2026"/>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99 - MULTIPROVINCIAL"/>
    <s v="(en blanco)"/>
    <n v="5563220"/>
    <n v="1855274.92"/>
  </r>
  <r>
    <s v="2026"/>
    <x v="0"/>
    <x v="0"/>
    <x v="0"/>
    <x v="0"/>
    <s v="2 - Poder Ejecutivo"/>
    <s v="0217 - MINISTERIO DE LA JUVENTUD"/>
    <s v="0001 - MINISTERIO DE LA JUVENTUD"/>
    <s v="4 - SERVICIOS SOCIALES"/>
    <s v="4.5 - Protección social"/>
    <s v="4.5.09 - Juventud"/>
    <s v="2.2 - CONTRATACIÓN DE SERVICIOS"/>
    <s v="2.2.3 - VIÁTICOS"/>
    <s v="N"/>
    <s v="00 - N/A"/>
    <s v="10 - FONDO GENERAL"/>
    <s v="99 - MULTIPROVINCIAL"/>
    <s v="(en blanco)"/>
    <n v="10164678"/>
    <n v="3359085.53"/>
  </r>
  <r>
    <s v="2026"/>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99 - MULTIPROVINCIAL"/>
    <s v="(en blanco)"/>
    <n v="2050000"/>
    <n v="1184313.71"/>
  </r>
  <r>
    <s v="2026"/>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99 - MULTIPROVINCIAL"/>
    <s v="(en blanco)"/>
    <n v="17868000"/>
    <n v="6469998"/>
  </r>
  <r>
    <s v="2026"/>
    <x v="0"/>
    <x v="0"/>
    <x v="0"/>
    <x v="0"/>
    <s v="2 - Poder Ejecutivo"/>
    <s v="0217 - MINISTERIO DE LA JUVENTUD"/>
    <s v="0001 - MINISTERIO DE LA JUVENTUD"/>
    <s v="4 - SERVICIOS SOCIALES"/>
    <s v="4.5 - Protección social"/>
    <s v="4.5.09 - Juventud"/>
    <s v="2.2 - CONTRATACIÓN DE SERVICIOS"/>
    <s v="2.2.6 - SEGUROS"/>
    <s v="N"/>
    <s v="00 - N/A"/>
    <s v="10 - FONDO GENERAL"/>
    <s v="99 - MULTIPROVINCIAL"/>
    <s v="(en blanco)"/>
    <n v="15397017"/>
    <n v="10910670.289999999"/>
  </r>
  <r>
    <s v="2026"/>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en blanco)"/>
    <n v="9620000"/>
    <n v="603240.24"/>
  </r>
  <r>
    <s v="2026"/>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en blanco)"/>
    <n v="38776227"/>
    <n v="6723035.5"/>
  </r>
  <r>
    <s v="2026"/>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99 - MULTIPROVINCIAL"/>
    <s v="(en blanco)"/>
    <n v="1497000"/>
    <n v="2604769.15"/>
  </r>
  <r>
    <s v="2026"/>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99 - MULTIPROVINCIAL"/>
    <s v="(en blanco)"/>
    <n v="284000"/>
    <n v="83460"/>
  </r>
  <r>
    <s v="2026"/>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99 - MULTIPROVINCIAL"/>
    <s v="(en blanco)"/>
    <n v="1460000"/>
    <n v="0"/>
  </r>
  <r>
    <s v="2026"/>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99 - MULTIPROVINCIAL"/>
    <s v="(en blanco)"/>
    <n v="844000"/>
    <n v="0"/>
  </r>
  <r>
    <s v="2026"/>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99 - MULTIPROVINCIAL"/>
    <s v="(en blanco)"/>
    <n v="275247"/>
    <n v="0"/>
  </r>
  <r>
    <s v="2026"/>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99 - MULTIPROVINCIAL"/>
    <s v="(en blanco)"/>
    <n v="118800"/>
    <n v="0"/>
  </r>
  <r>
    <s v="2026"/>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en blanco)"/>
    <n v="13681846"/>
    <n v="0"/>
  </r>
  <r>
    <s v="2026"/>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en blanco)"/>
    <n v="7808000"/>
    <n v="130143.83"/>
  </r>
  <r>
    <s v="2026"/>
    <x v="0"/>
    <x v="0"/>
    <x v="0"/>
    <x v="0"/>
    <s v="2 - Poder Ejecutivo"/>
    <s v="0217 - MINISTERIO DE LA JUVENTUD"/>
    <s v="0001 - MINISTERIO DE LA JUVENTUD"/>
    <s v="4 - SERVICIOS SOCIALES"/>
    <s v="4.6 - Equidad de género"/>
    <s v="4.6.03 - Acciones para una cultura de igualdad de género."/>
    <s v="2.2 - CONTRATACIÓN DE SERVICIOS"/>
    <s v="2.2.2 - PUBLICIDAD, IMPRESIÓN Y ENCUADERNACIÓN"/>
    <s v="N"/>
    <s v="00 - N/A"/>
    <s v="10 - FONDO GENERAL"/>
    <s v="99 - MULTIPROVINCIAL"/>
    <s v="(en blanco)"/>
    <n v="20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3 - VIÁTICOS"/>
    <s v="N"/>
    <s v="00 - N/A"/>
    <s v="10 - FONDO GENERAL"/>
    <s v="99 - MULTIPROVINCIAL"/>
    <s v="(en blanco)"/>
    <n v="29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8 - OTROS SERVICIOS NO INCLUIDOS EN CONCEPTOS ANTERIORES"/>
    <s v="N"/>
    <s v="00 - N/A"/>
    <s v="10 - FONDO GENERAL"/>
    <s v="99 - MULTIPROVINCIAL"/>
    <s v="(en blanco)"/>
    <n v="26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9 - OTRAS CONTRATACIONES DE SERVICIOS"/>
    <s v="N"/>
    <s v="00 - N/A"/>
    <s v="10 - FONDO GENERAL"/>
    <s v="99 - MULTIPROVINCIAL"/>
    <s v="(en blanco)"/>
    <n v="1500000"/>
    <n v="0"/>
  </r>
  <r>
    <s v="2026"/>
    <x v="0"/>
    <x v="0"/>
    <x v="0"/>
    <x v="0"/>
    <s v="2 - Poder Ejecutivo"/>
    <s v="0217 - MINISTERIO DE LA JUVENTUD"/>
    <s v="0001 - MINISTERIO DE LA JUVENTUD"/>
    <s v="4 - SERVICIOS SOCIALES"/>
    <s v="4.6 - Equidad de género"/>
    <s v="4.6.03 - Acciones para una cultura de igualdad de género."/>
    <s v="2.3 - MATERIALES Y SUMINISTROS"/>
    <s v="2.3.9 - PRODUCTOS Y ÚTILES VARIOS"/>
    <s v="N"/>
    <s v="00 - N/A"/>
    <s v="10 - FONDO GENERAL"/>
    <s v="99 - MULTIPROVINCIAL"/>
    <s v="(en blanco)"/>
    <n v="6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10513508"/>
    <n v="1000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2468207"/>
    <n v="2467854.1799999997"/>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2389447"/>
    <n v="1534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en blanco)"/>
    <n v="5000000"/>
    <n v="381575.85"/>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en blanco)"/>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en blanco)"/>
    <n v="361920741"/>
    <n v="167151795.36000001"/>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99 - MULTIPROVINCIAL"/>
    <s v="(en blanco)"/>
    <n v="86505783"/>
    <n v="2830377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99 - MULTIPROVINCIAL"/>
    <s v="(en blanco)"/>
    <n v="1075171"/>
    <n v="1073291.67"/>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99 - MULTIPROVINCIAL"/>
    <s v="(en blanco)"/>
    <n v="5431289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99 - MULTIPROVINCIAL"/>
    <s v="(en blanco)"/>
    <n v="25298110"/>
    <n v="5953097.25"/>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99 - MULTIPROVINCIAL"/>
    <s v="(en blanco)"/>
    <n v="11458344"/>
    <n v="4338921.3899999997"/>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2 - PUBLICIDAD, IMPRESIÓN Y ENCUADERNACIÓN"/>
    <s v="N"/>
    <s v="00 - N/A"/>
    <s v="10 - FONDO GENERAL"/>
    <s v="99 - MULTIPROVINCIAL"/>
    <s v="(en blanco)"/>
    <n v="12500000"/>
    <n v="1762013.8"/>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99 - MULTIPROVINCIAL"/>
    <s v="(en blanco)"/>
    <n v="5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99 - MULTIPROVINCIAL"/>
    <s v="(en blanco)"/>
    <n v="16000000"/>
    <n v="202488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99 - MULTIPROVINCIAL"/>
    <s v="(en blanco)"/>
    <n v="4500000"/>
    <n v="1394663.24"/>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99 - MULTIPROVINCIAL"/>
    <s v="(en blanco)"/>
    <n v="1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99 - MULTIPROVINCIAL"/>
    <s v="(en blanco)"/>
    <n v="0"/>
    <n v="3468213.89"/>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99 - MULTIPROVINCIAL"/>
    <s v="(en blanco)"/>
    <n v="42200000"/>
    <n v="12892742.42"/>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99 - MULTIPROVINCIAL"/>
    <s v="(en blanco)"/>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en blanco)"/>
    <n v="52732"/>
    <n v="4828013.71"/>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99 - MULTIPROVINCIAL"/>
    <s v="(en blanco)"/>
    <n v="30000000"/>
    <n v="1102444.04"/>
  </r>
  <r>
    <s v="2026"/>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10 - FONDO GENERAL"/>
    <s v="99 - MULTIPROVINCIAL"/>
    <s v="(en blanco)"/>
    <n v="10000000"/>
    <n v="1000000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99 - MULTIPROVINCIAL"/>
    <s v="(en blanco)"/>
    <n v="275225956"/>
    <n v="113352048.76999998"/>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99 - MULTIPROVINCIAL"/>
    <s v="(en blanco)"/>
    <n v="5785000"/>
    <n v="134000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99 - MULTIPROVINCIAL"/>
    <s v="(en blanco)"/>
    <n v="1741353"/>
    <n v="870383.33000000007"/>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99 - MULTIPROVINCIAL"/>
    <s v="(en blanco)"/>
    <n v="1907197"/>
    <n v="858122.49"/>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99 - MULTIPROVINCIAL"/>
    <s v="(en blanco)"/>
    <n v="813649"/>
    <n v="204943.04"/>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5 - ALQUILERES Y RENTAS"/>
    <s v="N"/>
    <s v="00 - N/A"/>
    <s v="10 - FONDO GENERAL"/>
    <s v="99 - MULTIPROVINCIAL"/>
    <s v="(en blanco)"/>
    <n v="2500000"/>
    <n v="1512583.13"/>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99 - MULTIPROVINCIAL"/>
    <s v="(en blanco)"/>
    <n v="24879727"/>
    <n v="6973255.6000000006"/>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99 - MULTIPROVINCIAL"/>
    <s v="(en blanco)"/>
    <n v="40472317"/>
    <n v="1332500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99 - MULTIPROVINCIAL"/>
    <s v="(en blanco)"/>
    <n v="6464724"/>
    <n v="3265887.8200000003"/>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99 - MULTIPROVINCIAL"/>
    <s v="(en blanco)"/>
    <n v="6111407"/>
    <n v="936760.22000000009"/>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99 - MULTIPROVINCIAL"/>
    <s v="(en blanco)"/>
    <n v="4245138"/>
    <n v="2027567.5199999998"/>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99 - MULTIPROVINCIAL"/>
    <s v="(en blanco)"/>
    <n v="22500000"/>
    <n v="10901758.039999999"/>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99 - MULTIPROVINCIAL"/>
    <s v="(en blanco)"/>
    <n v="5000000"/>
    <n v="1367499.99"/>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99 - MULTIPROVINCIAL"/>
    <s v="(en blanco)"/>
    <n v="8235582"/>
    <n v="226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99 - MULTIPROVINCIAL"/>
    <s v="(en blanco)"/>
    <n v="1564167"/>
    <n v="13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99 - MULTIPROVINCIAL"/>
    <s v="(en blanco)"/>
    <n v="574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99 - MULTIPROVINCIAL"/>
    <s v="(en blanco)"/>
    <n v="961948"/>
    <n v="341278.6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99 - MULTIPROVINCIAL"/>
    <s v="(en blanco)"/>
    <n v="231000"/>
    <n v="19942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99 - MULTIPROVINCIAL"/>
    <s v="(en blanco)"/>
    <n v="10000000"/>
    <n v="926987.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99 - MULTIPROVINCIAL"/>
    <s v="(en blanco)"/>
    <n v="49741662"/>
    <n v="17162829.6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99 - MULTIPROVINCIAL"/>
    <s v="(en blanco)"/>
    <n v="17681875"/>
    <n v="7151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99 - MULTIPROVINCIAL"/>
    <s v="(en blanco)"/>
    <n v="579551"/>
    <n v="579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99 - MULTIPROVINCIAL"/>
    <s v="(en blanco)"/>
    <n v="8707171"/>
    <n v="2612741.40000000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99 - MULTIPROVINCIAL"/>
    <s v="(en blanco)"/>
    <n v="1990683"/>
    <n v="1095505.25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2 - PUBLICIDAD, IMPRESIÓN Y ENCUADERNACIÓN"/>
    <s v="N"/>
    <s v="00 - N/A"/>
    <s v="10 - FONDO GENERAL"/>
    <s v="99 - MULTIPROVINCIAL"/>
    <s v="(en blanco)"/>
    <n v="1000000"/>
    <n v="36863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N"/>
    <s v="00 - N/A"/>
    <s v="10 - FONDO GENERAL"/>
    <s v="99 - MULTIPROVINCIAL"/>
    <s v="(en blanco)"/>
    <n v="2500000"/>
    <n v="33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20 - FONDOS CON DESTINO ESPECÍFICO"/>
    <s v="99 - MULTIPROVINCIAL"/>
    <s v="(en blanco)"/>
    <n v="6350000"/>
    <n v="882255.3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10 - FONDO GENERAL"/>
    <s v="99 - MULTIPROVINCIAL"/>
    <s v="(en blanco)"/>
    <n v="0"/>
    <n v="896226.0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20 - FONDOS CON DESTINO ESPECÍFICO"/>
    <s v="99 - MULTIPROVINCIAL"/>
    <s v="(en blanco)"/>
    <n v="3000000"/>
    <n v="1258719.89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1 - ALIMENTOS Y PRODUCTOS AGROFORESTALES"/>
    <s v="N"/>
    <s v="00 - N/A"/>
    <s v="10 - FONDO GENERAL"/>
    <s v="99 - MULTIPROVINCIAL"/>
    <s v="(en blanco)"/>
    <n v="7414000"/>
    <n v="2523679.2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99 - MULTIPROVINCIAL"/>
    <s v="(en blanco)"/>
    <n v="0"/>
    <n v="33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99 - MULTIPROVINCIAL"/>
    <s v="(en blanco)"/>
    <n v="5000000"/>
    <n v="217851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99 - MULTIPROVINCIAL"/>
    <s v="(en blanco)"/>
    <n v="0"/>
    <n v="532557.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99 - MULTIPROVINCIAL"/>
    <s v="(en blanco)"/>
    <n v="0"/>
    <n v="50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5 - ALQUILERES Y RENTAS"/>
    <s v="N"/>
    <s v="00 - N/A"/>
    <s v="10 - FONDO GENERAL"/>
    <s v="99 - MULTIPROVINCIAL"/>
    <s v="(en blanco)"/>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99 - MULTIPROVINCIAL"/>
    <s v="(en blanco)"/>
    <n v="0"/>
    <n v="472.9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99 - MULTIPROVINCIAL"/>
    <s v="(en blanco)"/>
    <n v="0"/>
    <n v="1355181.9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99 - MULTIPROVINCIAL"/>
    <s v="(en blanco)"/>
    <n v="36332685"/>
    <n v="13141772.0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99 - MULTIPROVINCIAL"/>
    <s v="(en blanco)"/>
    <n v="11515500"/>
    <n v="4992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99 - MULTIPROVINCIAL"/>
    <s v="(en blanco)"/>
    <n v="376882"/>
    <n v="33375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99 - MULTIPROVINCIAL"/>
    <s v="(en blanco)"/>
    <n v="6306949"/>
    <n v="1683375.31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99 - MULTIPROVINCIAL"/>
    <s v="(en blanco)"/>
    <n v="1663162"/>
    <n v="758564.6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99 - MULTIPROVINCIAL"/>
    <s v="(en blanco)"/>
    <n v="20000000"/>
    <n v="13997310.5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99 - MULTIPROVINCIAL"/>
    <s v="(en blanco)"/>
    <n v="2872276"/>
    <n v="64116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en blanco)"/>
    <n v="2127724"/>
    <n v="304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3 - PAPEL, CARTÓN E IMPRES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99 - MULTIPROVINCIAL"/>
    <s v="(en blanco)"/>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20 - FONDOS CON DESTINO ESPECÍFICO"/>
    <s v="99 - MULTIPROVINCIAL"/>
    <s v="(en blanco)"/>
    <n v="0"/>
    <n v="42332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40563524"/>
    <n v="169944530.33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99 - MULTIPROVINCIAL"/>
    <s v="(en blanco)"/>
    <n v="48822998"/>
    <n v="227015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0280437"/>
    <n v="56940577.01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42173295"/>
    <n v="15198148.10999998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99 - MULTIPROVINCIAL"/>
    <s v="(en blanco)"/>
    <n v="6631651"/>
    <n v="3129554.719999999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en blanco)"/>
    <n v="36700000"/>
    <n v="1395516.420000000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en blanco)"/>
    <n v="0"/>
    <n v="5271499.34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61000000"/>
    <n v="8592949.270000001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25000000"/>
    <n v="4419328.779999999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45000000"/>
    <n v="10998666.21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7000000"/>
    <n v="5361510.05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en blanco)"/>
    <n v="18000000"/>
    <n v="2456161.8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en blanco)"/>
    <n v="1000000"/>
    <n v="3553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99 - MULTIPROVINCIAL"/>
    <s v="(en blanco)"/>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99 - MULTIPROVINCIAL"/>
    <s v="(en blanco)"/>
    <n v="167460437"/>
    <n v="57850254.30000001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99 - MULTIPROVINCIAL"/>
    <s v="(en blanco)"/>
    <n v="10619000"/>
    <n v="4276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99 - MULTIPROVINCIAL"/>
    <s v="(en blanco)"/>
    <n v="1064602"/>
    <n v="106375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99 - MULTIPROVINCIAL"/>
    <s v="(en blanco)"/>
    <n v="1286910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99 - MULTIPROVINCIAL"/>
    <s v="(en blanco)"/>
    <n v="28134827"/>
    <n v="8691211.6799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99 - MULTIPROVINCIAL"/>
    <s v="(en blanco)"/>
    <n v="1521972"/>
    <n v="655938.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99 - MULTIPROVINCIAL"/>
    <s v="(en blanco)"/>
    <n v="7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99 - MULTIPROVINCIAL"/>
    <s v="(en blanco)"/>
    <n v="5000000"/>
    <n v="1737143.4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99 - MULTIPROVINCIAL"/>
    <s v="(en blanco)"/>
    <n v="11076420"/>
    <n v="2821412.0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99 - MULTIPROVINCIAL"/>
    <s v="(en blanco)"/>
    <n v="7222917"/>
    <n v="299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99 - MULTIPROVINCIAL"/>
    <s v="(en blanco)"/>
    <n v="2328348"/>
    <n v="1161987.36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99 - MULTIPROVINCIAL"/>
    <s v="(en blanco)"/>
    <n v="2143011"/>
    <n v="337442.040000000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99 - MULTIPROVINCIAL"/>
    <s v="(en blanco)"/>
    <n v="1076868"/>
    <n v="457736.5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10 - FONDO GENERAL"/>
    <s v="99 - MULTIPROVINCIAL"/>
    <s v="(en blanco)"/>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99 - MULTIPROVINCIAL"/>
    <s v="(en blanco)"/>
    <n v="23000000"/>
    <n v="14455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3 - PAPEL, CARTÓN E IMPRES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7 - COMBUSTIBLES, LUBRICANTES, PRODUCTOS QUÍMICOS Y CONEX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en blanco)"/>
    <n v="798402536"/>
    <n v="265857383.49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99 - MULTIPROVINCIAL"/>
    <s v="(en blanco)"/>
    <n v="430335386"/>
    <n v="162144434.0000000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99 - MULTIPROVINCIAL"/>
    <s v="(en blanco)"/>
    <n v="183890550"/>
    <n v="108698429.0100000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99 - MULTIPROVINCIAL"/>
    <s v="(en blanco)"/>
    <n v="170424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99 - MULTIPROVINCIAL"/>
    <s v="(en blanco)"/>
    <n v="2733366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en blanco)"/>
    <n v="128950924"/>
    <n v="40413539.87000001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99 - MULTIPROVINCIAL"/>
    <s v="(en blanco)"/>
    <n v="52947507"/>
    <n v="24673878.12000000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en blanco)"/>
    <n v="84660000"/>
    <n v="43803074.4800000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99 - MULTIPROVINCIAL"/>
    <s v="(en blanco)"/>
    <n v="6500000"/>
    <n v="2446013.3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99 - MULTIPROVINCIAL"/>
    <s v="(en blanco)"/>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99 - MULTIPROVINCIAL"/>
    <s v="(en blanco)"/>
    <n v="70000000"/>
    <n v="19217901.43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99 - MULTIPROVINCIAL"/>
    <s v="(en blanco)"/>
    <n v="4000000"/>
    <n v="289384.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99 - MULTIPROVINCIAL"/>
    <s v="(en blanco)"/>
    <n v="14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en blanco)"/>
    <n v="27000000"/>
    <n v="24700454.4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99 - MULTIPROVINCIAL"/>
    <s v="(en blanco)"/>
    <n v="139000000"/>
    <n v="22720750.64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en blanco)"/>
    <n v="23000000"/>
    <n v="714798.4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99 - MULTIPROVINCIAL"/>
    <s v="(en blanco)"/>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en blanco)"/>
    <n v="23221755"/>
    <n v="451646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99 - MULTIPROVINCIAL"/>
    <s v="(en blanco)"/>
    <n v="22460000"/>
    <n v="5017010.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99 - MULTIPROVINCIAL"/>
    <s v="(en blanco)"/>
    <n v="2000000"/>
    <n v="827982.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99 - MULTIPROVINCIAL"/>
    <s v="(en blanco)"/>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20 - FONDOS CON DESTINO ESPECÍFICO"/>
    <s v="99 - MULTIPROVINCIAL"/>
    <s v="(en blanco)"/>
    <n v="0"/>
    <n v="1110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99 - MULTIPROVINCIAL"/>
    <s v="(en blanco)"/>
    <n v="0"/>
    <n v="4405931.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99 - MULTIPROVINCIAL"/>
    <s v="(en blanco)"/>
    <n v="0"/>
    <n v="4099.899999999999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en blanco)"/>
    <n v="0"/>
    <n v="17710.009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99 - MULTIPROVINCIAL"/>
    <s v="(en blanco)"/>
    <n v="0"/>
    <n v="52507.8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en blanco)"/>
    <n v="72000000"/>
    <n v="178988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99 - MULTIPROVINCIAL"/>
    <s v="(en blanco)"/>
    <n v="0"/>
    <n v="563492.0699999999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en blanco)"/>
    <n v="0"/>
    <n v="2030507.90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en blanco)"/>
    <n v="0"/>
    <n v="587648.02"/>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99 - MULTIPROVINCIAL"/>
    <s v="(en blanco)"/>
    <n v="5281034"/>
    <n v="3613628.46"/>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99 - MULTIPROVINCIAL"/>
    <s v="(en blanco)"/>
    <n v="6919584"/>
    <n v="189000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99 - MULTIPROVINCIAL"/>
    <s v="(en blanco)"/>
    <n v="3932064"/>
    <n v="3440820.6999999997"/>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99 - MULTIPROVINCIAL"/>
    <s v="(en blanco)"/>
    <n v="257375"/>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99 - MULTIPROVINCIAL"/>
    <s v="(en blanco)"/>
    <n v="2649171"/>
    <n v="283081.62000000005"/>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99 - MULTIPROVINCIAL"/>
    <s v="(en blanco)"/>
    <n v="2000000"/>
    <n v="724225"/>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3 - VIÁTICO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4 - TRANSPORTE Y ALMACENAJE"/>
    <s v="N"/>
    <s v="00 - N/A"/>
    <s v="10 - FONDO GENERAL"/>
    <s v="99 - MULTIPROVINCIAL"/>
    <s v="(en blanco)"/>
    <n v="0"/>
    <n v="3514332.9"/>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99 - MULTIPROVINCIAL"/>
    <s v="(en blanco)"/>
    <n v="169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10 - FONDO GENERAL"/>
    <s v="99 - MULTIPROVINCIAL"/>
    <s v="(en blanco)"/>
    <n v="60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70 - DONACION EXTERNA"/>
    <s v="99 - MULTIPROVINCIAL"/>
    <s v="(en blanco)"/>
    <n v="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99 - MULTIPROVINCIAL"/>
    <s v="(en blanco)"/>
    <n v="10436674"/>
    <n v="6150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99 - MULTIPROVINCIAL"/>
    <s v="(en blanco)"/>
    <n v="44517667"/>
    <n v="16508125"/>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99 - MULTIPROVINCIAL"/>
    <s v="(en blanco)"/>
    <n v="3582250"/>
    <n v="1780416.67"/>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99 - MULTIPROVINCIAL"/>
    <s v="(en blanco)"/>
    <n v="6143465"/>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99 - MULTIPROVINCIAL"/>
    <s v="(en blanco)"/>
    <n v="6162273"/>
    <n v="2503301.3599999994"/>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2 - PUBLICIDAD, IMPRESIÓN Y ENCUADERNACIÓN"/>
    <s v="N"/>
    <s v="00 - N/A"/>
    <s v="10 - FONDO GENERAL"/>
    <s v="99 - MULTIPROVINCIAL"/>
    <s v="(en blanco)"/>
    <n v="6000000"/>
    <n v="52392"/>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5 - ALQUILERES Y RENTAS"/>
    <s v="N"/>
    <s v="00 - N/A"/>
    <s v="10 - FONDO GENERAL"/>
    <s v="99 - MULTIPROVINCIAL"/>
    <s v="(en blanco)"/>
    <n v="0"/>
    <n v="300000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99 - MULTIPROVINCIAL"/>
    <s v="(en blanco)"/>
    <n v="20000000"/>
    <n v="398244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20 - FONDOS CON DESTINO ESPECÍFICO"/>
    <s v="99 - MULTIPROVINCIAL"/>
    <s v="(en blanco)"/>
    <n v="10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9 - OTRAS CONTRATACIONES DE SERVICIOS"/>
    <s v="N"/>
    <s v="00 - N/A"/>
    <s v="10 - FONDO GENERAL"/>
    <s v="99 - MULTIPROVINCIAL"/>
    <s v="(en blanco)"/>
    <n v="0"/>
    <n v="341865.72"/>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99 - MULTIPROVINCIAL"/>
    <s v="(en blanco)"/>
    <n v="18729048"/>
    <n v="66325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99 - MULTIPROVINCIAL"/>
    <s v="(en blanco)"/>
    <n v="13635000"/>
    <n v="8067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99 - MULTIPROVINCIAL"/>
    <s v="(en blanco)"/>
    <n v="3986664"/>
    <n v="1993083.32"/>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99 - MULTIPROVINCIAL"/>
    <s v="(en blanco)"/>
    <n v="1993332"/>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99 - MULTIPROVINCIAL"/>
    <s v="(en blanco)"/>
    <n v="3669326"/>
    <n v="986065.19000000006"/>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99 - MULTIPROVINCIAL"/>
    <s v="(en blanco)"/>
    <n v="0"/>
    <n v="1220358.94"/>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en blanco)"/>
    <n v="63688500"/>
    <n v="16199266.67"/>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en blanco)"/>
    <n v="2713000"/>
    <n v="7800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en blanco)"/>
    <n v="5745572"/>
    <n v="2437033.8699999996"/>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en blanco)"/>
    <n v="25500"/>
    <n v="3424511.260000000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en blanco)"/>
    <n v="0"/>
    <n v="23912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en blanco)"/>
    <n v="999000"/>
    <n v="2842732.59"/>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6 - SEGUROS"/>
    <s v="N"/>
    <s v="00 - N/A"/>
    <s v="10 - FONDO GENERAL"/>
    <s v="99 - MULTIPROVINCIAL"/>
    <s v="(en blanco)"/>
    <n v="328428"/>
    <n v="640087.93999999994"/>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en blanco)"/>
    <n v="0"/>
    <n v="2218177.16"/>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71475426"/>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en blanco)"/>
    <n v="4000000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en blanco)"/>
    <n v="0"/>
    <n v="1200000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50000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9 - OTRAS CONTRATACIONES DE SERVICIOS"/>
    <s v="N"/>
    <s v="00 - N/A"/>
    <s v="10 - FONDO GENERAL"/>
    <s v="99 - MULTIPROVINCIAL"/>
    <s v="(en blanco)"/>
    <n v="300000"/>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en blanco)"/>
    <n v="731188903"/>
    <n v="264944716.15000004"/>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99 - MULTIPROVINCIAL"/>
    <s v="(en blanco)"/>
    <n v="117539127"/>
    <n v="47648373.600000001"/>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99 - MULTIPROVINCIAL"/>
    <s v="(en blanco)"/>
    <n v="55462922"/>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99 - MULTIPROVINCIAL"/>
    <s v="(en blanco)"/>
    <n v="97633069"/>
    <n v="39290810.440000005"/>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99 - MULTIPROVINCIAL"/>
    <s v="(en blanco)"/>
    <n v="28250000"/>
    <n v="10764440.65999999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99 - MULTIPROVINCIAL"/>
    <s v="(en blanco)"/>
    <n v="15328000"/>
    <n v="310000.02"/>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99 - MULTIPROVINCIAL"/>
    <s v="(en blanco)"/>
    <n v="3000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99 - MULTIPROVINCIAL"/>
    <s v="(en blanco)"/>
    <n v="21945351"/>
    <n v="224175.54"/>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99 - MULTIPROVINCIAL"/>
    <s v="(en blanco)"/>
    <n v="6443915"/>
    <n v="550676.51"/>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99 - MULTIPROVINCIAL"/>
    <s v="(en blanco)"/>
    <n v="0"/>
    <n v="60000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en blanco)"/>
    <n v="55435076"/>
    <n v="6732823.799999999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99 - MULTIPROVINCIAL"/>
    <s v="(en blanco)"/>
    <n v="37065303"/>
    <n v="7481337.009999999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99 - MULTIPROVINCIAL"/>
    <s v="(en blanco)"/>
    <n v="2093125"/>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4750000"/>
    <n v="1990814.7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en blanco)"/>
    <n v="314854278"/>
    <n v="36102459.549999997"/>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99 - MULTIPROVINCIAL"/>
    <s v="(en blanco)"/>
    <n v="7246602"/>
    <n v="24800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99 - MULTIPROVINCIAL"/>
    <s v="(en blanco)"/>
    <n v="4350000"/>
    <n v="33019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99 - MULTIPROVINCIAL"/>
    <s v="(en blanco)"/>
    <n v="23123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99 - MULTIPROVINCIAL"/>
    <s v="(en blanco)"/>
    <n v="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99 - MULTIPROVINCIAL"/>
    <s v="(en blanco)"/>
    <n v="3782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99 - MULTIPROVINCIAL"/>
    <s v="(en blanco)"/>
    <n v="8650000"/>
    <n v="889366"/>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99 - MULTIPROVINCIAL"/>
    <s v="(en blanco)"/>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99 - MULTIPROVINCIAL"/>
    <s v="(en blanco)"/>
    <n v="3450000"/>
    <n v="464400.79999999993"/>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99 - MULTIPROVINCIAL"/>
    <s v="(en blanco)"/>
    <n v="179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99 - MULTIPROVINCIAL"/>
    <s v="(en blanco)"/>
    <n v="1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en blanco)"/>
    <n v="79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99 - MULTIPROVINCIAL"/>
    <s v="(en blanco)"/>
    <n v="13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en blanco)"/>
    <n v="2442757"/>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en blanco)"/>
    <n v="42400000"/>
    <n v="1531851.2100000002"/>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2 - CONTRATACIÓN DE SERVICIOS"/>
    <s v="2.2.9 - OTRAS CONTRATACIONES DE SERVICIOS"/>
    <s v="N"/>
    <s v="00 - N/A"/>
    <s v="10 - FONDO GENERAL"/>
    <s v="99 - MULTIPROVINCIAL"/>
    <s v="(en blanco)"/>
    <n v="153450"/>
    <n v="0"/>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3 - MATERIALES Y SUMINISTROS"/>
    <s v="2.3.2 - TEXTILES Y VESTUARIOS"/>
    <s v="N"/>
    <s v="00 - N/A"/>
    <s v="10 - FONDO GENERAL"/>
    <s v="99 - MULTIPROVINCIAL"/>
    <s v="(en blanco)"/>
    <n v="4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99 - MULTIPROVINCIAL"/>
    <s v="(en blanco)"/>
    <n v="673995954"/>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99 - MULTIPROVINCIAL"/>
    <s v="(en blanco)"/>
    <n v="57566548"/>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20 - FONDOS CON DESTINO ESPECÍFICO"/>
    <s v="99 - MULTIPROVINCIAL"/>
    <s v="(en blanco)"/>
    <n v="3605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3 - DIETAS Y GASTOS DE REPRESENTACIÓN"/>
    <s v="N"/>
    <s v="00 - N/A"/>
    <s v="10 - FONDO GENERAL"/>
    <s v="99 - MULTIPROVINCIAL"/>
    <s v="(en blanco)"/>
    <n v="18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4 - GRATIFICACIONES Y BONIFICACIONES"/>
    <s v="N"/>
    <s v="00 - N/A"/>
    <s v="10 - FONDO GENERAL"/>
    <s v="99 - MULTIPROVINCIAL"/>
    <s v="(en blanco)"/>
    <n v="2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99 - MULTIPROVINCIAL"/>
    <s v="(en blanco)"/>
    <n v="99091436"/>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1 - SERVICIOS BÁSICOS"/>
    <s v="N"/>
    <s v="00 - N/A"/>
    <s v="20 - FONDOS CON DESTINO ESPECÍFICO"/>
    <s v="99 - MULTIPROVINCIAL"/>
    <s v="(en blanco)"/>
    <n v="998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2 - PUBLICIDAD, IMPRESIÓN Y ENCUADERNACIÓN"/>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3 - VIÁTICOS"/>
    <s v="N"/>
    <s v="00 - N/A"/>
    <s v="10 - FONDO GENERAL"/>
    <s v="99 - MULTIPROVINCIAL"/>
    <s v="(en blanco)"/>
    <n v="70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4 - TRANSPORTE Y ALMACENAJE"/>
    <s v="N"/>
    <s v="00 - N/A"/>
    <s v="10 - FONDO GENERAL"/>
    <s v="99 - MULTIPROVINCIAL"/>
    <s v="(en blanco)"/>
    <n v="46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5 - ALQUILERES Y RENTAS"/>
    <s v="N"/>
    <s v="00 - N/A"/>
    <s v="20 - FONDOS CON DESTINO ESPECÍFICO"/>
    <s v="99 - MULTIPROVINCIAL"/>
    <s v="(en blanco)"/>
    <n v="100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6 - SEGUROS"/>
    <s v="N"/>
    <s v="00 - N/A"/>
    <s v="10 - FONDO GENERAL"/>
    <s v="99 - MULTIPROVINCIAL"/>
    <s v="(en blanco)"/>
    <n v="14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7 - SERVICIOS DE CONSERVACIÓN, REPARACIONES MENORES E INSTALACIONES TEMPORALES"/>
    <s v="N"/>
    <s v="00 - N/A"/>
    <s v="20 - FONDOS CON DESTINO ESPECÍFICO"/>
    <s v="99 - MULTIPROVINCIAL"/>
    <s v="(en blanco)"/>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20 - FONDOS CON DESTINO ESPECÍFICO"/>
    <s v="99 - MULTIPROVINCIAL"/>
    <s v="(en blanco)"/>
    <n v="12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10 - FONDO GENERAL"/>
    <s v="99 - MULTIPROVINCIAL"/>
    <s v="(en blanco)"/>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20 - FONDOS CON DESTINO ESPECÍFICO"/>
    <s v="99 - MULTIPROVINCIAL"/>
    <s v="(en blanco)"/>
    <n v="5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1 - ALIMENTOS Y PRODUCTOS AGROFORESTALES"/>
    <s v="N"/>
    <s v="00 - N/A"/>
    <s v="20 - FONDOS CON DESTINO ESPECÍFICO"/>
    <s v="99 - MULTIPROVINCIAL"/>
    <s v="(en blanco)"/>
    <n v="22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2 - TEXTILES Y VESTUARIOS"/>
    <s v="N"/>
    <s v="00 - N/A"/>
    <s v="20 - FONDOS CON DESTINO ESPECÍFICO"/>
    <s v="99 - MULTIPROVINCIAL"/>
    <s v="(en blanco)"/>
    <n v="25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3 - PAPEL, CARTÓN E IMPRESOS"/>
    <s v="N"/>
    <s v="00 - N/A"/>
    <s v="20 - FONDOS CON DESTINO ESPECÍFICO"/>
    <s v="99 - MULTIPROVINCIAL"/>
    <s v="(en blanco)"/>
    <n v="1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4 - PRODUCTOS FARMACÉUTICOS"/>
    <s v="N"/>
    <s v="00 - N/A"/>
    <s v="20 - FONDOS CON DESTINO ESPECÍFICO"/>
    <s v="99 - MULTIPROVINCIAL"/>
    <s v="(en blanco)"/>
    <n v="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5 - CUERO, CAUCHO Y PLÁSTICO"/>
    <s v="N"/>
    <s v="00 - N/A"/>
    <s v="10 - FONDO GENERAL"/>
    <s v="99 - MULTIPROVINCIAL"/>
    <s v="(en blanco)"/>
    <n v="446062"/>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6 - PRODUCTOS DE MINERALES, METÁLICOS Y NO METÁLICOS"/>
    <s v="N"/>
    <s v="00 - N/A"/>
    <s v="20 - FONDOS CON DESTINO ESPECÍFICO"/>
    <s v="99 - MULTIPROVINCIAL"/>
    <s v="(en blanco)"/>
    <n v="2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7 - COMBUSTIBLES, LUBRICANTES, PRODUCTOS QUÍMICOS Y CONEXOS"/>
    <s v="N"/>
    <s v="00 - N/A"/>
    <s v="20 - FONDOS CON DESTINO ESPECÍFICO"/>
    <s v="99 - MULTIPROVINCIAL"/>
    <s v="(en blanco)"/>
    <n v="219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9 - PRODUCTOS Y ÚTILES VARIOS"/>
    <s v="N"/>
    <s v="00 - N/A"/>
    <s v="20 - FONDOS CON DESTINO ESPECÍFICO"/>
    <s v="99 - MULTIPROVINCIAL"/>
    <s v="(en blanco)"/>
    <n v="1680000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99 - MULTIPROVINCIAL"/>
    <s v="(en blanco)"/>
    <n v="0"/>
    <n v="254552167.95999998"/>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99 - MULTIPROVINCIAL"/>
    <s v="(en blanco)"/>
    <n v="0"/>
    <n v="38259129.380000003"/>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99 - MULTIPROVINCIAL"/>
    <s v="(en blanco)"/>
    <n v="0"/>
    <n v="8644.2000000000007"/>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99 - MULTIPROVINCIAL"/>
    <s v="(en blanco)"/>
    <n v="0"/>
    <n v="38588845.600000001"/>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99 - MULTIPROVINCIAL"/>
    <s v="(en blanco)"/>
    <n v="0"/>
    <n v="45200676.510000005"/>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99 - MULTIPROVINCIAL"/>
    <s v="(en blanco)"/>
    <n v="0"/>
    <n v="918566.10000000021"/>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99 - MULTIPROVINCIAL"/>
    <s v="(en blanco)"/>
    <n v="0"/>
    <n v="867433.5"/>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99 - MULTIPROVINCIAL"/>
    <s v="(en blanco)"/>
    <n v="0"/>
    <n v="1231083.5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99 - MULTIPROVINCIAL"/>
    <s v="(en blanco)"/>
    <n v="0"/>
    <n v="30215881.459999997"/>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99 - MULTIPROVINCIAL"/>
    <s v="(en blanco)"/>
    <n v="0"/>
    <n v="6556559.1200000001"/>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en blanco)"/>
    <n v="0"/>
    <n v="892255.37999999989"/>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99 - MULTIPROVINCIAL"/>
    <s v="(en blanco)"/>
    <n v="0"/>
    <n v="321651.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en blanco)"/>
    <n v="0"/>
    <n v="101185.1"/>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99 - MULTIPROVINCIAL"/>
    <s v="(en blanco)"/>
    <n v="0"/>
    <n v="15000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99 - MULTIPROVINCIAL"/>
    <s v="(en blanco)"/>
    <n v="0"/>
    <n v="240291.9"/>
  </r>
  <r>
    <s v="2026"/>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99 - MULTIPROVINCIAL"/>
    <s v="(en blanco)"/>
    <n v="0"/>
    <n v="928637.2"/>
  </r>
  <r>
    <s v="2026"/>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99 - MULTIPROVINCIAL"/>
    <s v="(en blanco)"/>
    <n v="0"/>
    <n v="1434738.4"/>
  </r>
  <r>
    <s v="2026"/>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99 - MULTIPROVINCIAL"/>
    <s v="(en blanco)"/>
    <n v="0"/>
    <n v="70731.7"/>
  </r>
  <r>
    <s v="2026"/>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en blanco)"/>
    <n v="0"/>
    <n v="278640.11"/>
  </r>
  <r>
    <s v="2026"/>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en blanco)"/>
    <n v="0"/>
    <n v="168662.6"/>
  </r>
  <r>
    <s v="2026"/>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99 - MULTIPROVINCIAL"/>
    <s v="(en blanco)"/>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en blanco)"/>
    <n v="0"/>
    <n v="6343558.5899999999"/>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en blanco)"/>
    <n v="492957960"/>
    <n v="177605894.5"/>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99 - MULTIPROVINCIAL"/>
    <s v="(en blanco)"/>
    <n v="71341447"/>
    <n v="29321431.960000001"/>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99 - MULTIPROVINCIAL"/>
    <s v="(en blanco)"/>
    <n v="10100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99 - MULTIPROVINCIAL"/>
    <s v="(en blanco)"/>
    <n v="72700000"/>
    <n v="26695640.520000003"/>
  </r>
  <r>
    <s v="2026"/>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99 - MULTIPROVINCIAL"/>
    <s v="(en blanco)"/>
    <n v="32592728"/>
    <n v="11725723.319999998"/>
  </r>
  <r>
    <s v="2026"/>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99 - MULTIPROVINCIAL"/>
    <s v="(en blanco)"/>
    <n v="2900000"/>
    <n v="412105.23999999993"/>
  </r>
  <r>
    <s v="2026"/>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99 - MULTIPROVINCIAL"/>
    <s v="(en blanco)"/>
    <n v="1900000"/>
    <n v="1951504.9899999998"/>
  </r>
  <r>
    <s v="2026"/>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99 - MULTIPROVINCIAL"/>
    <s v="(en blanco)"/>
    <n v="5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99 - MULTIPROVINCIAL"/>
    <s v="(en blanco)"/>
    <n v="13797554"/>
    <n v="1045463"/>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99 - MULTIPROVINCIAL"/>
    <s v="(en blanco)"/>
    <n v="5250000"/>
    <n v="100000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99 - MULTIPROVINCIAL"/>
    <s v="(en blanco)"/>
    <n v="49500000"/>
    <n v="23938221.290000007"/>
  </r>
  <r>
    <s v="2026"/>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en blanco)"/>
    <n v="2500000"/>
    <n v="1257288.3500000001"/>
  </r>
  <r>
    <s v="2026"/>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en blanco)"/>
    <n v="13000000"/>
    <n v="2798388.84"/>
  </r>
  <r>
    <s v="2026"/>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99 - MULTIPROVINCIAL"/>
    <s v="(en blanco)"/>
    <n v="100000"/>
    <n v="233132.6"/>
  </r>
  <r>
    <s v="2026"/>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99 - MULTIPROVINCIAL"/>
    <s v="(en blanco)"/>
    <n v="5150000"/>
    <n v="2542801.41"/>
  </r>
  <r>
    <s v="2026"/>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99 - MULTIPROVINCIAL"/>
    <s v="(en blanco)"/>
    <n v="2200000"/>
    <n v="1331403.1299999999"/>
  </r>
  <r>
    <s v="2026"/>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99 - MULTIPROVINCIAL"/>
    <s v="(en blanco)"/>
    <n v="1400000"/>
    <n v="219343.35"/>
  </r>
  <r>
    <s v="2026"/>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99 - MULTIPROVINCIAL"/>
    <s v="(en blanco)"/>
    <n v="30000"/>
    <n v="47082"/>
  </r>
  <r>
    <s v="2026"/>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99 - MULTIPROVINCIAL"/>
    <s v="(en blanco)"/>
    <n v="200000"/>
    <n v="835.44"/>
  </r>
  <r>
    <s v="2026"/>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en blanco)"/>
    <n v="1845000"/>
    <n v="363499.71"/>
  </r>
  <r>
    <s v="2026"/>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en blanco)"/>
    <n v="11370000"/>
    <n v="4416044.8900000006"/>
  </r>
  <r>
    <s v="2026"/>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en blanco)"/>
    <n v="5328000"/>
    <n v="4649700.559999998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en blanco)"/>
    <n v="287292850"/>
    <n v="107588630.319999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en blanco)"/>
    <n v="160711500"/>
    <n v="58974492.55000000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en blanco)"/>
    <n v="94488234"/>
    <n v="43856003.66000000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99 - MULTIPROVINCIAL"/>
    <s v="(en blanco)"/>
    <n v="55471000"/>
    <n v="18745097.24000000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37745713"/>
    <n v="15952412.16000000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19098032"/>
    <n v="8835148.229999998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en blanco)"/>
    <n v="22760000"/>
    <n v="12295366.7499999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3780000"/>
    <n v="16527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01 - DISTRITO NACIONAL"/>
    <s v="(en blanco)"/>
    <n v="3850000"/>
    <n v="2860526.850000000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99 - MULTIPROVINCIAL"/>
    <s v="(en blanco)"/>
    <n v="2750000"/>
    <n v="661196.8999999999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4635000"/>
    <n v="863950.4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99 - MULTIPROVINCIAL"/>
    <s v="(en blanco)"/>
    <n v="20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en blanco)"/>
    <n v="19300000"/>
    <n v="4483274.9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01 - DISTRITO NACIONAL"/>
    <s v="(en blanco)"/>
    <n v="36400000"/>
    <n v="18155819.62000000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16565000"/>
    <n v="2482334.010000000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15650000"/>
    <n v="1873718.020000000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9925000"/>
    <n v="12150000.7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3662500"/>
    <n v="3146599.070000000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4287500"/>
    <n v="45506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371800"/>
    <n v="1575359.8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01 - DISTRITO NACIONAL"/>
    <s v="(en blanco)"/>
    <n v="650000"/>
    <n v="227554.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000000"/>
    <n v="742775.0099999998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01 - DISTRITO NACIONAL"/>
    <s v="(en blanco)"/>
    <n v="150000"/>
    <n v="236411.8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5350000"/>
    <n v="187739.0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350000"/>
    <n v="35801.199999999997"/>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14410000"/>
    <n v="752077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4650000"/>
    <n v="1309264.82"/>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1 - SERVICIOS BÁSICOS"/>
    <s v="N"/>
    <s v="00 - N/A"/>
    <s v="10 - FONDO GENERAL"/>
    <s v="99 - MULTIPROVINCIAL"/>
    <s v="(en blanco)"/>
    <n v="10920000"/>
    <n v="4215623.24"/>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99 - MULTIPROVINCIAL"/>
    <s v="(en blanco)"/>
    <n v="9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2 - TEXTILES Y VESTUARIOS"/>
    <s v="N"/>
    <s v="00 - N/A"/>
    <s v="10 - FONDO GENERAL"/>
    <s v="99 - MULTIPROVINCIAL"/>
    <s v="(en blanco)"/>
    <n v="500000"/>
    <n v="24500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99 - MULTIPROVINCIAL"/>
    <s v="(en blanco)"/>
    <n v="2410000"/>
    <n v="499126.44"/>
  </r>
  <r>
    <s v="2026"/>
    <x v="0"/>
    <x v="0"/>
    <x v="0"/>
    <x v="0"/>
    <s v="2 - Poder Ejecutivo"/>
    <s v="0221 - MINISTERIO DE ADMINISTRACIÓN PÚBLICA"/>
    <s v="0001 - MINISTERIO DE ADMINISTRACION PUBLICA"/>
    <s v="4 - SERVICIOS SOCIALES"/>
    <s v="4.6 - Equidad de género"/>
    <s v="4.6.03 - Acciones para una cultura de igualdad de género."/>
    <s v="2.1 - REMUNERACIONES Y CONTRIBUCIONES"/>
    <s v="2.1.2 - SOBRESUELDOS"/>
    <s v="N"/>
    <s v="00 - N/A"/>
    <s v="10 - FONDO GENERAL"/>
    <s v="99 - MULTIPROVINCIAL"/>
    <s v="(en blanco)"/>
    <n v="5026066"/>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3 - VIÁTICOS"/>
    <s v="N"/>
    <s v="00 - N/A"/>
    <s v="10 - FONDO GENERAL"/>
    <s v="99 - MULTIPROVINCIAL"/>
    <s v="(en blanco)"/>
    <n v="3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4 - TRANSPORTE Y ALMACENAJE"/>
    <s v="N"/>
    <s v="00 - N/A"/>
    <s v="10 - FONDO GENERAL"/>
    <s v="99 - MULTIPROVINCIAL"/>
    <s v="(en blanco)"/>
    <n v="5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5 - ALQUILERES Y RENTAS"/>
    <s v="N"/>
    <s v="00 - N/A"/>
    <s v="10 - FONDO GENERAL"/>
    <s v="99 - MULTIPROVINCIAL"/>
    <s v="(en blanco)"/>
    <n v="0"/>
    <n v="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en blanco)"/>
    <n v="84375350"/>
    <n v="28640384.52"/>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99 - MULTIPROVINCIAL"/>
    <s v="(en blanco)"/>
    <n v="86054000"/>
    <n v="163206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01 - DISTRITO NACIONAL"/>
    <s v="(en blanco)"/>
    <n v="32496900"/>
    <n v="9927507.9900000002"/>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01 - DISTRITO NACIONAL"/>
    <s v="(en blanco)"/>
    <n v="10505457"/>
    <n v="4277956.7400000012"/>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99 - MULTIPROVINCIAL"/>
    <s v="(en blanco)"/>
    <n v="11310305"/>
    <n v="2486171.4699999993"/>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01 - DISTRITO NACIONAL"/>
    <s v="(en blanco)"/>
    <n v="13967737"/>
    <n v="4686305.18"/>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01 - DISTRITO NACIONAL"/>
    <s v="(en blanco)"/>
    <n v="309697"/>
    <n v="193791.4"/>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01 - DISTRITO NACIONAL"/>
    <s v="(en blanco)"/>
    <n v="1600000"/>
    <n v="76145.740000000005"/>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01 - DISTRITO NACIONAL"/>
    <s v="(en blanco)"/>
    <n v="60000"/>
    <n v="3000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01 - DISTRITO NACIONAL"/>
    <s v="(en blanco)"/>
    <n v="4915660"/>
    <n v="1353597.4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01 - DISTRITO NACIONAL"/>
    <s v="(en blanco)"/>
    <n v="2525000"/>
    <n v="1145398.7299999997"/>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en blanco)"/>
    <n v="4860000"/>
    <n v="2657404.36"/>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en blanco)"/>
    <n v="15996489"/>
    <n v="1031754.1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01 - DISTRITO NACIONAL"/>
    <s v="(en blanco)"/>
    <n v="1100000"/>
    <n v="558243.66999999993"/>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01 - DISTRITO NACIONAL"/>
    <s v="(en blanco)"/>
    <n v="611000"/>
    <n v="287462.96000000002"/>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01 - DISTRITO NACIONAL"/>
    <s v="(en blanco)"/>
    <n v="22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01 - DISTRITO NACIONAL"/>
    <s v="(en blanco)"/>
    <n v="524280"/>
    <n v="75437.76999999999"/>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01 - DISTRITO NACIONAL"/>
    <s v="(en blanco)"/>
    <n v="285200"/>
    <n v="118181.56"/>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01 - DISTRITO NACIONAL"/>
    <s v="(en blanco)"/>
    <n v="96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01 - DISTRITO NACIONAL"/>
    <s v="(en blanco)"/>
    <n v="214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en blanco)"/>
    <n v="4546740"/>
    <n v="1356437.57"/>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en blanco)"/>
    <n v="5197287"/>
    <n v="2320066.0100000002"/>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en blanco)"/>
    <n v="364363848"/>
    <n v="141973981.00000003"/>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99 - MULTIPROVINCIAL"/>
    <s v="(en blanco)"/>
    <n v="145375000"/>
    <n v="41014481.549999997"/>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01 - DISTRITO NACIONAL"/>
    <s v="(en blanco)"/>
    <n v="61704000"/>
    <n v="26951407.709999993"/>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99 - MULTIPROVINCIAL"/>
    <s v="(en blanco)"/>
    <n v="50270000"/>
    <n v="18807524.960000001"/>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01 - DISTRITO NACIONAL"/>
    <s v="(en blanco)"/>
    <n v="55450000"/>
    <n v="21285869.069999985"/>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99 - MULTIPROVINCIAL"/>
    <s v="(en blanco)"/>
    <n v="17050000"/>
    <n v="6256640.7599999998"/>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01 - DISTRITO NACIONAL"/>
    <s v="(en blanco)"/>
    <n v="9400000"/>
    <n v="4034407.5"/>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99 - MULTIPROVINCIAL"/>
    <s v="(en blanco)"/>
    <n v="90200000"/>
    <n v="52944688.139999993"/>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01 - DISTRITO NACIONAL"/>
    <s v="(en blanco)"/>
    <n v="600000"/>
    <n v="15812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01 - DISTRITO NACIONAL"/>
    <s v="(en blanco)"/>
    <n v="166505112"/>
    <n v="71374225.889999986"/>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99 - MULTIPROVINCIAL"/>
    <s v="(en blanco)"/>
    <n v="366000000"/>
    <n v="108066753.59"/>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01 - DISTRITO NACIONAL"/>
    <s v="(en blanco)"/>
    <n v="6000000"/>
    <n v="8615852.6099999994"/>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01 - DISTRITO NACIONAL"/>
    <s v="(en blanco)"/>
    <n v="168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99 - MULTIPROVINCIAL"/>
    <s v="(en blanco)"/>
    <n v="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01 - DISTRITO NACIONAL"/>
    <s v="(en blanco)"/>
    <n v="50591600"/>
    <n v="30449401.299999997"/>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en blanco)"/>
    <n v="130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01 - DISTRITO NACIONAL"/>
    <s v="(en blanco)"/>
    <n v="1440000"/>
    <n v="54780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99 - MULTIPROVINCIAL"/>
    <s v="(en blanco)"/>
    <n v="3600000"/>
    <n v="1761858"/>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01 - DISTRITO NACIONAL"/>
    <s v="(en blanco)"/>
    <n v="1200000"/>
    <n v="20592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99 - MULTIPROVINCIAL"/>
    <s v="(en blanco)"/>
    <n v="5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01 - DISTRITO NACIONAL"/>
    <s v="(en blanco)"/>
    <n v="120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01 - DISTRITO NACIONAL"/>
    <s v="(en blanco)"/>
    <n v="0"/>
    <n v="803371.26"/>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20000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0"/>
    <n v="417999.91"/>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130000"/>
    <n v="32000"/>
  </r>
  <r>
    <s v="2026"/>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99 - MULTIPROVINCIAL"/>
    <s v="(en blanco)"/>
    <n v="13988000"/>
    <n v="4362000"/>
  </r>
  <r>
    <s v="2026"/>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99 - MULTIPROVINCIAL"/>
    <s v="(en blanco)"/>
    <n v="1991860"/>
    <n v="631085.57999999996"/>
  </r>
  <r>
    <s v="2026"/>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99 - MULTIPROVINCIAL"/>
    <s v="(en blanco)"/>
    <n v="12927838"/>
    <n v="0"/>
  </r>
  <r>
    <s v="2026"/>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99 - MULTIPROVINCIAL"/>
    <s v="(en blanco)"/>
    <n v="50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2 - PUBLICIDAD, IMPRESIÓN Y ENCUADERNACIÓN"/>
    <s v="N"/>
    <s v="00 - N/A"/>
    <s v="10 - FONDO GENERAL"/>
    <s v="99 - MULTIPROVINCIAL"/>
    <s v="(en blanco)"/>
    <n v="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99 - MULTIPROVINCIAL"/>
    <s v="(en blanco)"/>
    <n v="1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99 - MULTIPROVINCIAL"/>
    <s v="(en blanco)"/>
    <n v="100000"/>
    <n v="60000"/>
  </r>
  <r>
    <s v="2026"/>
    <x v="0"/>
    <x v="0"/>
    <x v="0"/>
    <x v="0"/>
    <s v="2 - Poder Ejecutivo"/>
    <s v="0222 - MINISTERIO DE ENERGIA Y MINAS"/>
    <s v="0001 - MINISTERIO DE ENERGIA Y MINAS"/>
    <s v="2 - SERVICIOS ECONÓMICOS"/>
    <s v="2.4 - Energía y combustible"/>
    <s v="2.4.08 - Energía eléctrica de fuentes nucleares"/>
    <s v="2.3 - MATERIALES Y SUMINISTROS"/>
    <s v="2.3.9 - PRODUCTOS Y ÚTILES VARIOS"/>
    <s v="N"/>
    <s v="00 - N/A"/>
    <s v="10 - FONDO GENERAL"/>
    <s v="99 - MULTIPROVINCIAL"/>
    <s v="(en blanco)"/>
    <n v="100000"/>
    <n v="1400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en blanco)"/>
    <n v="757542318"/>
    <n v="267062827.1999999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en blanco)"/>
    <n v="180042400"/>
    <n v="76474625.03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99 - MULTIPROVINCIAL"/>
    <s v="(en blanco)"/>
    <n v="72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99 - MULTIPROVINCIAL"/>
    <s v="(en blanco)"/>
    <n v="108716170"/>
    <n v="39648360.23000001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en blanco)"/>
    <n v="49032000"/>
    <n v="19727843.6899999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99 - MULTIPROVINCIAL"/>
    <s v="(en blanco)"/>
    <n v="77638361"/>
    <n v="27022100.5099999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99 - MULTIPROVINCIAL"/>
    <s v="(en blanco)"/>
    <n v="27300000"/>
    <n v="9307580.269999999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99 - MULTIPROVINCIAL"/>
    <s v="(en blanco)"/>
    <n v="1300000"/>
    <n v="1349643.3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en blanco)"/>
    <n v="182150713"/>
    <n v="51127188.119999997"/>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99 - MULTIPROVINCIAL"/>
    <s v="(en blanco)"/>
    <n v="48720000"/>
    <n v="18758226.03999999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en blanco)"/>
    <n v="11023883"/>
    <n v="3264906.8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en blanco)"/>
    <n v="37951611"/>
    <n v="18616241.96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99 - MULTIPROVINCIAL"/>
    <s v="(en blanco)"/>
    <n v="95564189"/>
    <n v="7890679.349999999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99 - MULTIPROVINCIAL"/>
    <s v="(en blanco)"/>
    <n v="4692000"/>
    <n v="3383948.189999999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99 - MULTIPROVINCIAL"/>
    <s v="(en blanco)"/>
    <n v="0"/>
    <n v="24766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99 - MULTIPROVINCIAL"/>
    <s v="(en blanco)"/>
    <n v="6110000"/>
    <n v="512308.8000000000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20 - FONDOS CON DESTINO ESPECÍFICO"/>
    <s v="99 - MULTIPROVINCIAL"/>
    <s v="(en blanco)"/>
    <n v="0"/>
    <n v="1528844.1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99 - MULTIPROVINCIAL"/>
    <s v="(en blanco)"/>
    <n v="6050000"/>
    <n v="488008.1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99 - MULTIPROVINCIAL"/>
    <s v="(en blanco)"/>
    <n v="500000"/>
    <n v="157207.5"/>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99 - MULTIPROVINCIAL"/>
    <s v="(en blanco)"/>
    <n v="6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20 - FONDOS CON DESTINO ESPECÍFICO"/>
    <s v="99 - MULTIPROVINCIAL"/>
    <s v="(en blanco)"/>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en blanco)"/>
    <n v="6314595"/>
    <n v="545030.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99 - MULTIPROVINCIAL"/>
    <s v="(en blanco)"/>
    <n v="0"/>
    <n v="5584.7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en blanco)"/>
    <n v="57452393"/>
    <n v="20698106.09999999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99 - MULTIPROVINCIAL"/>
    <s v="(en blanco)"/>
    <n v="0"/>
    <n v="95807.27"/>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en blanco)"/>
    <n v="43156363"/>
    <n v="24296371.380000003"/>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en blanco)"/>
    <n v="20980000"/>
    <n v="1964992.81"/>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99 - MULTIPROVINCIAL"/>
    <s v="(en blanco)"/>
    <n v="57408000"/>
    <n v="1970150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99 - MULTIPROVINCIAL"/>
    <s v="(en blanco)"/>
    <n v="8650460"/>
    <n v="2972349.49"/>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99 - MULTIPROVINCIAL"/>
    <s v="(en blanco)"/>
    <n v="1000000"/>
    <n v="78265.149999999994"/>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99 - MULTIPROVINCIAL"/>
    <s v="(en blanco)"/>
    <n v="2100000"/>
    <n v="845419.65"/>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en blanco)"/>
    <n v="0"/>
    <n v="46186.38"/>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2100000"/>
    <n v="972286"/>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N"/>
    <s v="00 - N/A"/>
    <s v="10 - FONDO GENERAL"/>
    <s v="99 - MULTIPROVINCIAL"/>
    <s v="(en blanco)"/>
    <n v="0"/>
    <n v="36941.49"/>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99 - MULTIPROVINCIAL"/>
    <s v="(en blanco)"/>
    <n v="0"/>
    <n v="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99 - MULTIPROVINCIAL"/>
    <s v="(en blanco)"/>
    <n v="409550"/>
    <n v="20900.32"/>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3 - VIÁTIC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8 - OTROS SERVICIOS NO INCLUIDOS EN CONCEPTOS ANTERIORES"/>
    <s v="N"/>
    <s v="00 - N/A"/>
    <s v="10 - FONDO GENERAL"/>
    <s v="99 - MULTIPROVINCIAL"/>
    <s v="(en blanco)"/>
    <n v="450000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1 - ALIMENTOS Y PRODUCTOS AGROFORESTALES"/>
    <s v="N"/>
    <s v="00 - N/A"/>
    <s v="10 - FONDO GENERAL"/>
    <s v="99 - MULTIPROVINCIAL"/>
    <s v="(en blanco)"/>
    <n v="0"/>
    <n v="490878.5"/>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2 - TEXTILES Y VESTUARI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3 - PAPEL, CARTÓN E IMPRES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6 - PRODUCTOS DE MINERALES, METÁLICOS Y NO METÁLICOS"/>
    <s v="N"/>
    <s v="00 - N/A"/>
    <s v="10 - FONDO GENERAL"/>
    <s v="99 - MULTIPROVINCIAL"/>
    <s v="(en blanco)"/>
    <n v="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9 - PRODUCTOS Y ÚTILES VARIOS"/>
    <s v="N"/>
    <s v="00 - N/A"/>
    <s v="10 - FONDO GENERAL"/>
    <s v="99 - MULTIPROVINCIAL"/>
    <s v="(en blanco)"/>
    <n v="45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en blanco)"/>
    <n v="123185540"/>
    <n v="46049210.68"/>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99 - MULTIPROVINCIAL"/>
    <s v="(en blanco)"/>
    <n v="18068000"/>
    <n v="9706682.6899999995"/>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99 - MULTIPROVINCIAL"/>
    <s v="(en blanco)"/>
    <n v="1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99 - MULTIPROVINCIAL"/>
    <s v="(en blanco)"/>
    <n v="17106000"/>
    <n v="6930413.6000000015"/>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en blanco)"/>
    <n v="3202040"/>
    <n v="1601205.1299999997"/>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99 - MULTIPROVINCIAL"/>
    <s v="(en blanco)"/>
    <n v="90000"/>
    <n v="74198.399999999994"/>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99 - MULTIPROVINCIAL"/>
    <s v="(en blanco)"/>
    <n v="3500000"/>
    <n v="1747256.52"/>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99 - MULTIPROVINCIAL"/>
    <s v="(en blanco)"/>
    <n v="1050000"/>
    <n v="222757.5"/>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99 - MULTIPROVINCIAL"/>
    <s v="(en blanco)"/>
    <n v="328000"/>
    <n v="5000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99 - MULTIPROVINCIAL"/>
    <s v="(en blanco)"/>
    <n v="1200000"/>
    <n v="883308.4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99 - MULTIPROVINCIAL"/>
    <s v="(en blanco)"/>
    <n v="2682530"/>
    <n v="1988217.6000000003"/>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en blanco)"/>
    <n v="1550000"/>
    <n v="617435.04999999993"/>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en blanco)"/>
    <n v="591500"/>
    <n v="336476.3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20 - FONDOS CON DESTINO ESPECÍFICO"/>
    <s v="99 - MULTIPROVINCIAL"/>
    <s v="(en blanco)"/>
    <n v="188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99 - MULTIPROVINCIAL"/>
    <s v="(en blanco)"/>
    <n v="6474207"/>
    <n v="1993853.08"/>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99 - MULTIPROVINCIAL"/>
    <s v="(en blanco)"/>
    <n v="5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99 - MULTIPROVINCIAL"/>
    <s v="(en blanco)"/>
    <n v="450000"/>
    <n v="255080.7"/>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99 - MULTIPROVINCIAL"/>
    <s v="(en blanco)"/>
    <n v="200000"/>
    <n v="2325"/>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99 - MULTIPROVINCIAL"/>
    <s v="(en blanco)"/>
    <n v="425000"/>
    <n v="98163.459999999992"/>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99 - MULTIPROVINCIAL"/>
    <s v="(en blanco)"/>
    <n v="3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en blanco)"/>
    <n v="150000"/>
    <n v="6151"/>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en blanco)"/>
    <n v="4715000"/>
    <n v="1819803.02"/>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en blanco)"/>
    <n v="1514085"/>
    <n v="672175.12"/>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0"/>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150000"/>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390000"/>
    <n v="0"/>
  </r>
  <r>
    <s v="2026"/>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3 - MATERIALES Y SUMINISTROS"/>
    <s v="2.3.2 - TEXTILES Y VESTUARIOS"/>
    <s v="N"/>
    <s v="00 - N/A"/>
    <s v="10 - FONDO GENERAL"/>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en blanco)"/>
    <n v="1357549324"/>
    <n v="518424288.83999997"/>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en blanco)"/>
    <n v="21000000"/>
    <n v="9646422.2400000002"/>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99 - MULTIPROVINCIAL"/>
    <s v="(en blanco)"/>
    <n v="323874135"/>
    <n v="132951561.85999998"/>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99 - MULTIPROVINCIAL"/>
    <s v="(en blanco)"/>
    <n v="268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99 - MULTIPROVINCIAL"/>
    <s v="(en blanco)"/>
    <n v="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99 - MULTIPROVINCIAL"/>
    <s v="(en blanco)"/>
    <n v="2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99 - MULTIPROVINCIAL"/>
    <s v="(en blanco)"/>
    <n v="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99 - MULTIPROVINCIAL"/>
    <s v="(en blanco)"/>
    <n v="200000000"/>
    <n v="79108237.71999999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99 - MULTIPROVINCIAL"/>
    <s v="(en blanco)"/>
    <n v="49185000"/>
    <n v="22803648.9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99 - MULTIPROVINCIAL"/>
    <s v="(en blanco)"/>
    <n v="902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99 - MULTIPROVINCIAL"/>
    <s v="(en blanco)"/>
    <n v="48305000"/>
    <n v="13538513.00999999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99 - MULTIPROVINCIAL"/>
    <s v="(en blanco)"/>
    <n v="104105000"/>
    <n v="410059.6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99 - MULTIPROVINCIAL"/>
    <s v="(en blanco)"/>
    <n v="26000000"/>
    <n v="17229505.59000000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99 - MULTIPROVINCIAL"/>
    <s v="(en blanco)"/>
    <n v="9000000"/>
    <n v="3862405.6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50 - CRÉDITO INTERNO"/>
    <s v="99 - MULTIPROVINCIAL"/>
    <s v="(en blanco)"/>
    <n v="0"/>
    <n v="4055622.5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99 - MULTIPROVINCIAL"/>
    <s v="(en blanco)"/>
    <n v="8000000"/>
    <n v="706666.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99 - MULTIPROVINCIAL"/>
    <s v="(en blanco)"/>
    <n v="67000000"/>
    <n v="7984873.050000000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en blanco)"/>
    <n v="90370000"/>
    <n v="37713264.73000001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en blanco)"/>
    <n v="132370000"/>
    <n v="23531832.03999999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50 - CRÉDITO INTERNO"/>
    <s v="99 - MULTIPROVINCIAL"/>
    <s v="(en blanco)"/>
    <n v="0"/>
    <n v="118000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99 - MULTIPROVINCIAL"/>
    <s v="(en blanco)"/>
    <n v="60805000"/>
    <n v="22546252.26000000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99 - MULTIPROVINCIAL"/>
    <s v="(en blanco)"/>
    <n v="23205000"/>
    <n v="25966176.14999999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en blanco)"/>
    <n v="5760000"/>
    <n v="478311.8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en blanco)"/>
    <n v="31290000"/>
    <n v="9434209.45999999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en blanco)"/>
    <n v="81220000"/>
    <n v="6055867.900000000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en blanco)"/>
    <n v="223979460"/>
    <n v="8077216.579999998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99 - MULTIPROVINCIAL"/>
    <s v="(en blanco)"/>
    <n v="24850000"/>
    <n v="7021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99 - MULTIPROVINCIAL"/>
    <s v="(en blanco)"/>
    <n v="42000000"/>
    <n v="10731516.1"/>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99 - MULTIPROVINCIAL"/>
    <s v="(en blanco)"/>
    <n v="3810000"/>
    <n v="593662.7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99 - MULTIPROVINCIAL"/>
    <s v="(en blanco)"/>
    <n v="5250000"/>
    <n v="806826.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99 - MULTIPROVINCIAL"/>
    <s v="(en blanco)"/>
    <n v="1625000"/>
    <n v="641518.8000000000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99 - MULTIPROVINCIAL"/>
    <s v="(en blanco)"/>
    <n v="5225000"/>
    <n v="423531.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99 - MULTIPROVINCIAL"/>
    <s v="(en blanco)"/>
    <n v="1360000"/>
    <n v="669959.16"/>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99 - MULTIPROVINCIAL"/>
    <s v="(en blanco)"/>
    <n v="4940000"/>
    <n v="782754.1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99 - MULTIPROVINCIAL"/>
    <s v="(en blanco)"/>
    <n v="1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99 - MULTIPROVINCIAL"/>
    <s v="(en blanco)"/>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99 - MULTIPROVINCIAL"/>
    <s v="(en blanco)"/>
    <n v="1035379"/>
    <n v="188976.91"/>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99 - MULTIPROVINCIAL"/>
    <s v="(en blanco)"/>
    <n v="3024621"/>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en blanco)"/>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en blanco)"/>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en blanco)"/>
    <n v="16040000"/>
    <n v="5368037.3099999996"/>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en blanco)"/>
    <n v="476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50 - CRÉDITO INTERNO"/>
    <s v="99 - MULTIPROVINCIAL"/>
    <s v="(en blanco)"/>
    <n v="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en blanco)"/>
    <n v="6020000"/>
    <n v="2119034.6399999997"/>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en blanco)"/>
    <n v="28040000"/>
    <n v="603395.52"/>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50 - CRÉDITO INTERN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1 - REMUNERACIONES"/>
    <s v="N"/>
    <s v="00 - N/A"/>
    <s v="10 - FONDO GENERAL"/>
    <s v="99 - MULTIPROVINCIAL"/>
    <s v="(en blanco)"/>
    <n v="199253762"/>
    <n v="31767500.009999998"/>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2 - SOBRESUELDOS"/>
    <s v="N"/>
    <s v="00 - N/A"/>
    <s v="10 - FONDO GENERAL"/>
    <s v="99 - MULTIPROVINCIAL"/>
    <s v="(en blanco)"/>
    <n v="13142500"/>
    <n v="154000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3 - DIETAS Y GASTOS DE REPRESENTACIÓN"/>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4 - GRATIFICACIONES Y BONIFICACION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5 - CONTRIBUCIONES A LA SEGURIDAD SOCIAL"/>
    <s v="N"/>
    <s v="00 - N/A"/>
    <s v="10 - FONDO GENERAL"/>
    <s v="99 - MULTIPROVINCIAL"/>
    <s v="(en blanco)"/>
    <n v="25936080"/>
    <n v="4636445.5000000019"/>
  </r>
  <r>
    <s v="2026"/>
    <x v="0"/>
    <x v="0"/>
    <x v="0"/>
    <x v="0"/>
    <s v="2 - Poder Ejecutivo"/>
    <s v="0224 - MINISTERIO DE JUSTICIA"/>
    <s v="0001 - MINISTERIO DE JUSTICIA"/>
    <s v="1 - SERVICIOS  GENERALES"/>
    <s v="1.4 - Justicia, orden público y seguridad"/>
    <s v="1.4.03 - Administración y servicios de justicia"/>
    <s v="2.2 - CONTRATACIÓN DE SERVICIOS"/>
    <s v="2.2.1 - SERVICIOS BÁSICOS"/>
    <s v="N"/>
    <s v="00 - N/A"/>
    <s v="10 - FONDO GENERAL"/>
    <s v="99 - MULTIPROVINCIAL"/>
    <s v="(en blanco)"/>
    <n v="32365000"/>
    <n v="111904.28"/>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10 - FONDO GENERAL"/>
    <s v="99 - MULTIPROVINCIAL"/>
    <s v="(en blanco)"/>
    <n v="709884"/>
    <n v="33360.019999999997"/>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10 - FONDO GENERAL"/>
    <s v="99 - MULTIPROVINCIAL"/>
    <s v="(en blanco)"/>
    <n v="14500000"/>
    <n v="903804.92000000016"/>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4 - TRANSPORTE Y ALMACENAJE"/>
    <s v="N"/>
    <s v="00 - N/A"/>
    <s v="10 - FONDO GENERAL"/>
    <s v="99 - MULTIPROVINCIAL"/>
    <s v="(en blanco)"/>
    <n v="0"/>
    <n v="653949.41999999993"/>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10 - FONDO GENERAL"/>
    <s v="99 - MULTIPROVINCIAL"/>
    <s v="(en blanco)"/>
    <n v="73350292"/>
    <n v="395689.35"/>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6 - SEGUROS"/>
    <s v="N"/>
    <s v="00 - N/A"/>
    <s v="10 - FONDO GENERAL"/>
    <s v="99 - MULTIPROVINCIAL"/>
    <s v="(en blanco)"/>
    <n v="78200000"/>
    <n v="955256.8"/>
  </r>
  <r>
    <s v="2026"/>
    <x v="0"/>
    <x v="0"/>
    <x v="0"/>
    <x v="0"/>
    <s v="2 - Poder Ejecutivo"/>
    <s v="0224 - MINISTERIO DE JUSTICIA"/>
    <s v="0001 - MINISTERIO DE JUSTICI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20 - FONDOS CON DESTINO ESPECÍFICO"/>
    <s v="99 - MULTIPROVINCIAL"/>
    <s v="(en blanco)"/>
    <n v="52344725"/>
    <n v="0"/>
  </r>
  <r>
    <s v="2026"/>
    <x v="0"/>
    <x v="0"/>
    <x v="0"/>
    <x v="0"/>
    <s v="2 - Poder Ejecutivo"/>
    <s v="0224 - MINISTERIO DE JUSTICIA"/>
    <s v="0001 - MINISTERIO DE JUSTICIA"/>
    <s v="1 - SERVICIOS  GENERALES"/>
    <s v="1.4 - Justicia, orden público y seguridad"/>
    <s v="1.4.03 - Administración y servicios de justicia"/>
    <s v="2.3 - MATERIALES Y SUMINISTROS"/>
    <s v="2.3.1 - ALIMENTOS Y PRODUCTOS AGROFORESTALES"/>
    <s v="N"/>
    <s v="00 - N/A"/>
    <s v="10 - FONDO GENERAL"/>
    <s v="99 - MULTIPROVINCIAL"/>
    <s v="(en blanco)"/>
    <n v="1005640"/>
    <n v="224930.52000000002"/>
  </r>
  <r>
    <s v="2026"/>
    <x v="0"/>
    <x v="0"/>
    <x v="0"/>
    <x v="0"/>
    <s v="2 - Poder Ejecutivo"/>
    <s v="0224 - MINISTERIO DE JUSTICIA"/>
    <s v="0001 - MINISTERIO DE JUSTICIA"/>
    <s v="1 - SERVICIOS  GENERALES"/>
    <s v="1.4 - Justicia, orden público y seguridad"/>
    <s v="1.4.03 - Administración y servicios de justicia"/>
    <s v="2.3 - MATERIALES Y SUMINISTROS"/>
    <s v="2.3.2 - TEXTILES Y VESTUARI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3 - PAPEL, CARTÓN E IMPRESOS"/>
    <s v="N"/>
    <s v="00 - N/A"/>
    <s v="10 - FONDO GENERAL"/>
    <s v="99 - MULTIPROVINCIAL"/>
    <s v="(en blanco)"/>
    <n v="0"/>
    <n v="206370.2"/>
  </r>
  <r>
    <s v="2026"/>
    <x v="0"/>
    <x v="0"/>
    <x v="0"/>
    <x v="0"/>
    <s v="2 - Poder Ejecutivo"/>
    <s v="0224 - MINISTERIO DE JUSTICIA"/>
    <s v="0001 - MINISTERIO DE JUSTICIA"/>
    <s v="1 - SERVICIOS  GENERALES"/>
    <s v="1.4 - Justicia, orden público y seguridad"/>
    <s v="1.4.03 - Administración y servicios de justicia"/>
    <s v="2.3 - MATERIALES Y SUMINISTROS"/>
    <s v="2.3.4 - PRODUCTOS FARMACÉUTIC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51584708"/>
    <n v="2306000"/>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10 - FONDO GENERAL"/>
    <s v="99 - MULTIPROVINCIAL"/>
    <s v="(en blanco)"/>
    <n v="0"/>
    <n v="311655.01"/>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20 - FONDOS CON DESTINO ESPECÍFICO"/>
    <s v="99 - MULTIPROVINCIAL"/>
    <s v="(en blanco)"/>
    <n v="49239008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en blanco)"/>
    <n v="2486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en blanco)"/>
    <n v="191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en blanco)"/>
    <n v="3532005"/>
    <n v="0"/>
  </r>
  <r>
    <s v="2026"/>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99 - MULTIPROVINCIAL"/>
    <s v="(en blanco)"/>
    <n v="3701712"/>
    <n v="1493063.14"/>
  </r>
  <r>
    <s v="2026"/>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0"/>
    <n v="0"/>
  </r>
  <r>
    <s v="2026"/>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99 - MULTIPROVINCIAL"/>
    <s v="(en blanco)"/>
    <n v="0"/>
    <n v="0"/>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26405568"/>
    <n v="13534662"/>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3625396"/>
    <n v="1911159"/>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99 - MULTIPROVINCIAL"/>
    <s v="(en blanco)"/>
    <n v="591251"/>
    <n v="292056"/>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en blanco)"/>
    <n v="1437738"/>
    <n v="898299"/>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99 - MULTIPROVINCIAL"/>
    <s v="(en blanco)"/>
    <n v="571434"/>
    <n v="282150"/>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139781"/>
    <n v="79963"/>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99 - MULTIPROVINCIAL"/>
    <s v="(en blanco)"/>
    <n v="329707"/>
    <n v="170777"/>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en blanco)"/>
    <n v="54489"/>
    <n v="28097"/>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99 - MULTIPROVINCIAL"/>
    <s v="(en blanco)"/>
    <n v="495285"/>
    <n v="307081"/>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99 - MULTIPROVINCIAL"/>
    <s v="(en blanco)"/>
    <n v="1194009"/>
    <n v="567626"/>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924768"/>
    <n v="493898"/>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4389213"/>
    <n v="2326849"/>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99 - MULTIPROVINCIAL"/>
    <s v="(en blanco)"/>
    <n v="417253"/>
    <n v="230041"/>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en blanco)"/>
    <n v="475620"/>
    <n v="300729"/>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en blanco)"/>
    <n v="479522"/>
    <n v="156848"/>
  </r>
  <r>
    <s v="2026"/>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en blanco)"/>
    <n v="7241971703"/>
    <n v="3671248306"/>
  </r>
  <r>
    <s v="2026"/>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en blanco)"/>
    <n v="1441354840"/>
    <n v="813401212"/>
  </r>
  <r>
    <s v="2026"/>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99 - MULTIPROVINCIAL"/>
    <s v="(en blanco)"/>
    <n v="273851897"/>
    <n v="122341911"/>
  </r>
  <r>
    <s v="2026"/>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99 - MULTIPROVINCIAL"/>
    <s v="(en blanco)"/>
    <n v="614292557"/>
    <n v="481053646"/>
  </r>
  <r>
    <s v="2026"/>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en blanco)"/>
    <n v="476366586"/>
    <n v="236411336"/>
  </r>
  <r>
    <s v="2026"/>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99 - MULTIPROVINCIAL"/>
    <s v="(en blanco)"/>
    <n v="12613128"/>
    <n v="6077026"/>
  </r>
  <r>
    <s v="2026"/>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99 - MULTIPROVINCIAL"/>
    <s v="(en blanco)"/>
    <n v="50589516"/>
    <n v="27697247"/>
  </r>
  <r>
    <s v="2026"/>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99 - MULTIPROVINCIAL"/>
    <s v="(en blanco)"/>
    <n v="41245682"/>
    <n v="23119613"/>
  </r>
  <r>
    <s v="2026"/>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99 - MULTIPROVINCIAL"/>
    <s v="(en blanco)"/>
    <n v="465719087"/>
    <n v="233384479"/>
  </r>
  <r>
    <s v="2026"/>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99 - MULTIPROVINCIAL"/>
    <s v="(en blanco)"/>
    <n v="747343104"/>
    <n v="361136673"/>
  </r>
  <r>
    <s v="2026"/>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69207527"/>
    <n v="121659125"/>
  </r>
  <r>
    <s v="2026"/>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316411893"/>
    <n v="155465793"/>
  </r>
  <r>
    <s v="2026"/>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99 - MULTIPROVINCIAL"/>
    <s v="(en blanco)"/>
    <n v="160030709"/>
    <n v="91156922"/>
  </r>
  <r>
    <s v="2026"/>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99 - MULTIPROVINCIAL"/>
    <s v="(en blanco)"/>
    <n v="14930119"/>
    <n v="7070917"/>
  </r>
  <r>
    <s v="2026"/>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99 - MULTIPROVINCIAL"/>
    <s v="(en blanco)"/>
    <n v="4317772"/>
    <n v="3256839"/>
  </r>
  <r>
    <s v="2026"/>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99 - MULTIPROVINCIAL"/>
    <s v="(en blanco)"/>
    <n v="52428659"/>
    <n v="19570888"/>
  </r>
  <r>
    <s v="2026"/>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99 - MULTIPROVINCIAL"/>
    <s v="(en blanco)"/>
    <n v="14347"/>
    <n v="9033"/>
  </r>
  <r>
    <s v="2026"/>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99 - MULTIPROVINCIAL"/>
    <s v="(en blanco)"/>
    <n v="1988263"/>
    <n v="866561"/>
  </r>
  <r>
    <s v="2026"/>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1815157"/>
    <n v="886737"/>
  </r>
  <r>
    <s v="2026"/>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41590957"/>
    <n v="20512600"/>
  </r>
  <r>
    <s v="2026"/>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99 - MULTIPROVINCIAL"/>
    <s v="(en blanco)"/>
    <n v="106607186"/>
    <n v="51530943"/>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99 - MULTIPROVINCIAL"/>
    <s v="(en blanco)"/>
    <n v="5865626737"/>
    <n v="2932813620"/>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99 - MULTIPROVINCIAL"/>
    <s v="(en blanco)"/>
    <n v="282449300"/>
    <n v="141224622"/>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99 - MULTIPROVINCIAL"/>
    <s v="(en blanco)"/>
    <n v="10012700"/>
    <n v="5006346"/>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99 - MULTIPROVINCIAL"/>
    <s v="(en blanco)"/>
    <n v="1065165600"/>
    <n v="53258277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99 - MULTIPROVINCIAL"/>
    <s v="(en blanco)"/>
    <n v="15475400"/>
    <n v="7737696"/>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99 - MULTIPROVINCIAL"/>
    <s v="(en blanco)"/>
    <n v="102024900"/>
    <n v="5101245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99 - MULTIPROVINCIAL"/>
    <s v="(en blanco)"/>
    <n v="5985600"/>
    <n v="2992782"/>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99 - MULTIPROVINCIAL"/>
    <s v="(en blanco)"/>
    <n v="229660000"/>
    <n v="114829992"/>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99 - MULTIPROVINCIAL"/>
    <s v="(en blanco)"/>
    <n v="91279200"/>
    <n v="4563960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99 - MULTIPROVINCIAL"/>
    <s v="(en blanco)"/>
    <n v="8033900"/>
    <n v="4016934"/>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en blanco)"/>
    <n v="136562300"/>
    <n v="68281110"/>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99 - MULTIPROVINCIAL"/>
    <s v="(en blanco)"/>
    <n v="165465700"/>
    <n v="82732836"/>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99 - MULTIPROVINCIAL"/>
    <s v="(en blanco)"/>
    <n v="4726000"/>
    <n v="2362986"/>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99 - MULTIPROVINCIAL"/>
    <s v="(en blanco)"/>
    <n v="2650200"/>
    <n v="1325082"/>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99 - MULTIPROVINCIAL"/>
    <s v="(en blanco)"/>
    <n v="4262500"/>
    <n v="2131242"/>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en blanco)"/>
    <n v="18619000"/>
    <n v="9309468"/>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99 - MULTIPROVINCIAL"/>
    <s v="(en blanco)"/>
    <n v="86709900"/>
    <n v="43354932"/>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99 - MULTIPROVINCIAL"/>
    <s v="(en blanco)"/>
    <n v="14933000"/>
    <n v="746646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7155300"/>
    <n v="357765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99 - MULTIPROVINCIAL"/>
    <s v="(en blanco)"/>
    <n v="658200"/>
    <n v="32910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4153900"/>
    <n v="2076948"/>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en blanco)"/>
    <n v="167600"/>
    <n v="837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01 - DISTRITO NACIONAL"/>
    <s v="(en blanco)"/>
    <n v="370903880"/>
    <n v="184186415.81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en blanco)"/>
    <n v="356157210"/>
    <n v="183235721.099999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01 - DISTRITO NACIONAL"/>
    <s v="(en blanco)"/>
    <n v="143219700"/>
    <n v="56419994.41000000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99 - MULTIPROVINCIAL"/>
    <s v="(en blanco)"/>
    <n v="153127921"/>
    <n v="68370955.37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en blanco)"/>
    <n v="8245832"/>
    <n v="4330425.3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en blanco)"/>
    <n v="58800000"/>
    <n v="48733332.99999999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en blanco)"/>
    <n v="49894376"/>
    <n v="25438296.9299999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en blanco)"/>
    <n v="41981150"/>
    <n v="20538180.02999999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01 - DISTRITO NACIONAL"/>
    <s v="(en blanco)"/>
    <n v="3501256"/>
    <n v="1690001.410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en blanco)"/>
    <n v="24970494"/>
    <n v="13512726.55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en blanco)"/>
    <n v="10537920"/>
    <n v="5187764.649999999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en blanco)"/>
    <n v="11194055"/>
    <n v="5914131.019999998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01 - DISTRITO NACIONAL"/>
    <s v="(en blanco)"/>
    <n v="11189177"/>
    <n v="5041973.680000000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99 - MULTIPROVINCIAL"/>
    <s v="(en blanco)"/>
    <n v="6672975"/>
    <n v="4533852.2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01 - DISTRITO NACIONAL"/>
    <s v="(en blanco)"/>
    <n v="394800"/>
    <n v="199481.1499999999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99 - MULTIPROVINCIAL"/>
    <s v="(en blanco)"/>
    <n v="4281535"/>
    <n v="2338465.899999999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01 - DISTRITO NACIONAL"/>
    <s v="(en blanco)"/>
    <n v="19525400"/>
    <n v="14661045.4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99 - MULTIPROVINCIAL"/>
    <s v="(en blanco)"/>
    <n v="31604756"/>
    <n v="14087567.89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01 - DISTRITO NACIONAL"/>
    <s v="(en blanco)"/>
    <n v="17236999"/>
    <n v="7785958.350000000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99 - MULTIPROVINCIAL"/>
    <s v="(en blanco)"/>
    <n v="31635141"/>
    <n v="17387116.599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en blanco)"/>
    <n v="2939160"/>
    <n v="1371272.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en blanco)"/>
    <n v="18136497"/>
    <n v="8693982.740000002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en blanco)"/>
    <n v="7510172"/>
    <n v="3532077.959999999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38980317"/>
    <n v="15100404.72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01 - DISTRITO NACIONAL"/>
    <s v="(en blanco)"/>
    <n v="6667727"/>
    <n v="3130430.57999999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99 - MULTIPROVINCIAL"/>
    <s v="(en blanco)"/>
    <n v="5160279"/>
    <n v="2343320.8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01 - DISTRITO NACIONAL"/>
    <s v="(en blanco)"/>
    <n v="160917"/>
    <n v="73144.10000000000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99 - MULTIPROVINCIAL"/>
    <s v="(en blanco)"/>
    <n v="2834953"/>
    <n v="1415980.4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01 - DISTRITO NACIONAL"/>
    <s v="(en blanco)"/>
    <n v="1356866"/>
    <n v="713840.230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99 - MULTIPROVINCIAL"/>
    <s v="(en blanco)"/>
    <n v="1702996"/>
    <n v="803274.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01 - DISTRITO NACIONAL"/>
    <s v="(en blanco)"/>
    <n v="1226117"/>
    <n v="598814.0499999998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99 - MULTIPROVINCIAL"/>
    <s v="(en blanco)"/>
    <n v="4430653"/>
    <n v="2234167.6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99 - MULTIPROVINCIAL"/>
    <s v="(en blanco)"/>
    <n v="250000"/>
    <n v="113636.3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01 - DISTRITO NACIONAL"/>
    <s v="(en blanco)"/>
    <n v="145600"/>
    <n v="72836.74000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99 - MULTIPROVINCIAL"/>
    <s v="(en blanco)"/>
    <n v="725669"/>
    <n v="329849.5500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en blanco)"/>
    <n v="15000"/>
    <n v="750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en blanco)"/>
    <n v="4070402"/>
    <n v="1850686.199999999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en blanco)"/>
    <n v="2888976"/>
    <n v="1728585.7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en blanco)"/>
    <n v="18767955"/>
    <n v="9532547.800000000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01 - DISTRITO NACIONAL"/>
    <s v="(en blanco)"/>
    <n v="3303783"/>
    <n v="166744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en blanco)"/>
    <n v="12803475"/>
    <n v="6240612.9300000044"/>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99 - MULTIPROVINCIAL"/>
    <s v="(en blanco)"/>
    <n v="924559124"/>
    <n v="462279555"/>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99 - MULTIPROVINCIAL"/>
    <s v="(en blanco)"/>
    <n v="124375682"/>
    <n v="6218784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99 - MULTIPROVINCIAL"/>
    <s v="(en blanco)"/>
    <n v="7404000"/>
    <n v="370200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99 - MULTIPROVINCIAL"/>
    <s v="(en blanco)"/>
    <n v="142701372"/>
    <n v="71350686"/>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99 - MULTIPROVINCIAL"/>
    <s v="(en blanco)"/>
    <n v="102102984"/>
    <n v="51051495"/>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99 - MULTIPROVINCIAL"/>
    <s v="(en blanco)"/>
    <n v="26800000"/>
    <n v="1360749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99 - MULTIPROVINCIAL"/>
    <s v="(en blanco)"/>
    <n v="13500000"/>
    <n v="675000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99 - MULTIPROVINCIAL"/>
    <s v="(en blanco)"/>
    <n v="9880000"/>
    <n v="552250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99 - MULTIPROVINCIAL"/>
    <s v="(en blanco)"/>
    <n v="7450000"/>
    <n v="372500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99 - MULTIPROVINCIAL"/>
    <s v="(en blanco)"/>
    <n v="28140000"/>
    <n v="1336999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99 - MULTIPROVINCIAL"/>
    <s v="(en blanco)"/>
    <n v="142000000"/>
    <n v="70999956"/>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21550000"/>
    <n v="20395545"/>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140180000"/>
    <n v="40565016"/>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99 - MULTIPROVINCIAL"/>
    <s v="(en blanco)"/>
    <n v="50690000"/>
    <n v="2509500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99 - MULTIPROVINCIAL"/>
    <s v="(en blanco)"/>
    <n v="4105773"/>
    <n v="1977888"/>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99 - MULTIPROVINCIAL"/>
    <s v="(en blanco)"/>
    <n v="1465000"/>
    <n v="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99 - MULTIPROVINCIAL"/>
    <s v="(en blanco)"/>
    <n v="1270000"/>
    <n v="274998"/>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99 - MULTIPROVINCIAL"/>
    <s v="(en blanco)"/>
    <n v="700000"/>
    <n v="349998"/>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5 - CUERO, CAUCHO Y PLÁSTICO"/>
    <s v="N"/>
    <s v="00 - N/A"/>
    <s v="10 - FONDO GENERAL"/>
    <s v="99 - MULTIPROVINCIAL"/>
    <s v="(en blanco)"/>
    <n v="1900000"/>
    <n v="949998"/>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30598940"/>
    <n v="1620087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99 - MULTIPROVINCIAL"/>
    <s v="(en blanco)"/>
    <n v="20715000"/>
    <n v="10082496"/>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800000"/>
    <n v="608796.72"/>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en blanco)"/>
    <n v="20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en blanco)"/>
    <n v="226000000"/>
    <n v="83359776.870000005"/>
  </r>
  <r>
    <s v="2026"/>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99 - MULTIPROVINCIAL"/>
    <s v="(en blanco)"/>
    <n v="27850000"/>
    <n v="20105690.099999998"/>
  </r>
  <r>
    <s v="2026"/>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99 - MULTIPROVINCIAL"/>
    <s v="(en blanco)"/>
    <n v="840000"/>
    <n v="42000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99 - MULTIPROVINCIAL"/>
    <s v="(en blanco)"/>
    <n v="18150000"/>
    <n v="1640643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99 - MULTIPROVINCIAL"/>
    <s v="(en blanco)"/>
    <n v="23580000"/>
    <n v="12005135.069999998"/>
  </r>
  <r>
    <s v="2026"/>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en blanco)"/>
    <n v="10510000"/>
    <n v="4693596.45"/>
  </r>
  <r>
    <s v="2026"/>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99 - MULTIPROVINCIAL"/>
    <s v="(en blanco)"/>
    <n v="5000000"/>
    <n v="2148759.11"/>
  </r>
  <r>
    <s v="2026"/>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99 - MULTIPROVINCIAL"/>
    <s v="(en blanco)"/>
    <n v="8300000"/>
    <n v="3054381.3"/>
  </r>
  <r>
    <s v="2026"/>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99 - MULTIPROVINCIAL"/>
    <s v="(en blanco)"/>
    <n v="700000"/>
    <n v="236253"/>
  </r>
  <r>
    <s v="2026"/>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en blanco)"/>
    <n v="5650000"/>
    <n v="3275253"/>
  </r>
  <r>
    <s v="2026"/>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99 - MULTIPROVINCIAL"/>
    <s v="(en blanco)"/>
    <n v="6250000"/>
    <n v="3052725.44"/>
  </r>
  <r>
    <s v="2026"/>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175000"/>
    <n v="802118.47"/>
  </r>
  <r>
    <s v="2026"/>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8605000"/>
    <n v="1745518.8399999999"/>
  </r>
  <r>
    <s v="2026"/>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99 - MULTIPROVINCIAL"/>
    <s v="(en blanco)"/>
    <n v="28500000"/>
    <n v="769480.19"/>
  </r>
  <r>
    <s v="2026"/>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99 - MULTIPROVINCIAL"/>
    <s v="(en blanco)"/>
    <n v="1120000"/>
    <n v="470398.02"/>
  </r>
  <r>
    <s v="2026"/>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99 - MULTIPROVINCIAL"/>
    <s v="(en blanco)"/>
    <n v="500000"/>
    <n v="14922.43"/>
  </r>
  <r>
    <s v="2026"/>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99 - MULTIPROVINCIAL"/>
    <s v="(en blanco)"/>
    <n v="1050000"/>
    <n v="674360.71"/>
  </r>
  <r>
    <s v="2026"/>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99 - MULTIPROVINCIAL"/>
    <s v="(en blanco)"/>
    <n v="200000"/>
    <n v="39544.630000000005"/>
  </r>
  <r>
    <s v="2026"/>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12225000"/>
    <n v="5830778.1200000001"/>
  </r>
  <r>
    <s v="2026"/>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en blanco)"/>
    <n v="7010400"/>
    <n v="1547913.1400000001"/>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99 - MULTIPROVINCIAL"/>
    <s v="(en blanco)"/>
    <n v="6222000"/>
    <n v="2875930.48"/>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en blanco)"/>
    <n v="716900"/>
    <n v="349408.18000000005"/>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en blanco)"/>
    <n v="375000"/>
    <n v="156249.99999999997"/>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en blanco)"/>
    <n v="300000"/>
    <n v="125000"/>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99 - MULTIPROVINCIAL"/>
    <s v="(en blanco)"/>
    <n v="595447153"/>
    <n v="293779204.37999988"/>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99 - MULTIPROVINCIAL"/>
    <s v="(en blanco)"/>
    <n v="48750000"/>
    <n v="23793023.98"/>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99 - MULTIPROVINCIAL"/>
    <s v="(en blanco)"/>
    <n v="9900000"/>
    <n v="5824166.8099999996"/>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99 - MULTIPROVINCIAL"/>
    <s v="(en blanco)"/>
    <n v="45498500"/>
    <n v="16694041.699999999"/>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99 - MULTIPROVINCIAL"/>
    <s v="(en blanco)"/>
    <n v="86945353"/>
    <n v="42390842.460000001"/>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99 - MULTIPROVINCIAL"/>
    <s v="(en blanco)"/>
    <n v="22050000"/>
    <n v="10796596.52"/>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99 - MULTIPROVINCIAL"/>
    <s v="(en blanco)"/>
    <n v="725000"/>
    <n v="487735.1"/>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99 - MULTIPROVINCIAL"/>
    <s v="(en blanco)"/>
    <n v="5500000"/>
    <n v="2827126.699999999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99 - MULTIPROVINCIAL"/>
    <s v="(en blanco)"/>
    <n v="1250000"/>
    <n v="549266.9"/>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99 - MULTIPROVINCIAL"/>
    <s v="(en blanco)"/>
    <n v="16900000"/>
    <n v="7276510.8599999994"/>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99 - MULTIPROVINCIAL"/>
    <s v="(en blanco)"/>
    <n v="60200000"/>
    <n v="37374832.61999999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en blanco)"/>
    <n v="17500000"/>
    <n v="8109819.0399999991"/>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99 - MULTIPROVINCIAL"/>
    <s v="(en blanco)"/>
    <n v="42143868"/>
    <n v="13030187.100000003"/>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99 - MULTIPROVINCIAL"/>
    <s v="(en blanco)"/>
    <n v="8250000"/>
    <n v="6530276.1200000001"/>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99 - MULTIPROVINCIAL"/>
    <s v="(en blanco)"/>
    <n v="2900000"/>
    <n v="1402788.52"/>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99 - MULTIPROVINCIAL"/>
    <s v="(en blanco)"/>
    <n v="1100000"/>
    <n v="427661.6499999999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99 - MULTIPROVINCIAL"/>
    <s v="(en blanco)"/>
    <n v="1500000"/>
    <n v="559073.19999999984"/>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99 - MULTIPROVINCIAL"/>
    <s v="(en blanco)"/>
    <n v="200000"/>
    <n v="76666.679999999993"/>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99 - MULTIPROVINCIAL"/>
    <s v="(en blanco)"/>
    <n v="950000"/>
    <n v="701003.03999999992"/>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99 - MULTIPROVINCIAL"/>
    <s v="(en blanco)"/>
    <n v="2400000"/>
    <n v="920146.11000000034"/>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99 - MULTIPROVINCIAL"/>
    <s v="(en blanco)"/>
    <n v="8426263"/>
    <n v="5496737.9799999995"/>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99 - MULTIPROVINCIAL"/>
    <s v="(en blanco)"/>
    <n v="7650000"/>
    <n v="3312321.75"/>
  </r>
  <r>
    <s v="2026"/>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37500000"/>
    <n v="13348200"/>
  </r>
  <r>
    <s v="2026"/>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11643864586"/>
    <n v="4527380992.0299997"/>
  </r>
  <r>
    <s v="2026"/>
    <x v="0"/>
    <x v="0"/>
    <x v="0"/>
    <x v="1"/>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6771000"/>
    <n v="0"/>
  </r>
  <r>
    <s v="2026"/>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99 - MULTIPROVINCIAL"/>
    <s v="(en blanco)"/>
    <n v="27375671380"/>
    <n v="12168501680.510002"/>
  </r>
  <r>
    <s v="2026"/>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99 - MULTIPROVINCIAL"/>
    <s v="(en blanco)"/>
    <n v="62311723623"/>
    <n v="21326442735.029999"/>
  </r>
  <r>
    <s v="2026"/>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99 - MULTIPROVINCIAL"/>
    <s v="(en blanco)"/>
    <n v="383333960"/>
    <n v="199042148"/>
  </r>
  <r>
    <s v="2026"/>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99 - MULTIPROVINCIAL"/>
    <s v="(en blanco)"/>
    <n v="139000000"/>
    <n v="69499998"/>
  </r>
  <r>
    <s v="2026"/>
    <x v="0"/>
    <x v="0"/>
    <x v="0"/>
    <x v="1"/>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en blanco)"/>
    <n v="0"/>
    <n v="9555171.740000000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99 - MULTIPROVINCIAL"/>
    <s v="(en blanco)"/>
    <n v="58480602004"/>
    <n v="33456706212.269997"/>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99 - MULTIPROVINCIAL"/>
    <s v="(en blanco)"/>
    <n v="45000000000"/>
    <n v="6385347946.3999996"/>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99 - MULTIPROVINCIAL"/>
    <s v="(en blanco)"/>
    <n v="12000000000"/>
    <n v="4537534246.579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99 - MULTIPROVINCIAL"/>
    <s v="(en blanco)"/>
    <n v="19086779487"/>
    <n v="11028217317.970001"/>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99 - MULTIPROVINCIAL"/>
    <s v="(en blanco)"/>
    <n v="53674866227"/>
    <n v="36794008351.509995"/>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99 - MULTIPROVINCIAL"/>
    <s v="(en blanco)"/>
    <n v="55000000000"/>
    <n v="23822797003.420006"/>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99 - MULTIPROVINCIAL"/>
    <s v="(en blanco)"/>
    <n v="79541475426"/>
    <n v="14883518030.179998"/>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99 - MULTIPROVINCIAL"/>
    <s v="(en blanco)"/>
    <n v="74684189"/>
    <n v="19481661.10999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99 - MULTIPROVINCIAL"/>
    <s v="(en blanco)"/>
    <n v="15000000"/>
    <n v="5461441.3100000005"/>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99 - MULTIPROVINCIAL"/>
    <s v="(en blanco)"/>
    <n v="1383708231"/>
    <n v="810692901.91000009"/>
  </r>
  <r>
    <s v="2026"/>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99 - MULTIPROVINCIAL"/>
    <s v="(en blanco)"/>
    <n v="286016885"/>
    <n v="1387512588.9499998"/>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99 - MULTIPROVINCIAL"/>
    <s v="(en blanco)"/>
    <n v="3500000000"/>
    <n v="2613921560.8900003"/>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99 - MULTIPROVINCIAL"/>
    <s v="(en blanco)"/>
    <n v="2000000000"/>
    <n v="1988589843.4799998"/>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60 - CREDITO EXTERNO"/>
    <s v="99 - MULTIPROVINCIAL"/>
    <s v="(en blanco)"/>
    <n v="8000000000"/>
    <n v="7837853817.4900017"/>
  </r>
  <r>
    <s v="2026"/>
    <x v="0"/>
    <x v="0"/>
    <x v="0"/>
    <x v="3"/>
    <s v="2 - Poder Ejecutivo"/>
    <s v="0999 - ADMINISTRACION DE OBLIGACIONES DEL TESORO NACIONAL"/>
    <s v="0001 - MINISTERIO DE HACIENDA (OBLIGACIONES DEL TESORO)"/>
    <s v="2 - SERVICIOS ECONÓMICOS"/>
    <s v="2.1 - Asuntos económicos, comerciales y laborales"/>
    <s v="2.1.01 - Asuntos económicos y regulación del comercio"/>
    <s v="2.4 - TRANSFERENCIAS CORRIENTES"/>
    <s v="2.4.6 - SUBVENCIONES"/>
    <s v="N"/>
    <s v="00 - N/A"/>
    <s v="60 - CREDITO EXTERNO"/>
    <s v="99 - MULTIPROVINCIAL"/>
    <s v="(en blanco)"/>
    <n v="0"/>
    <n v="4442302118.5799999"/>
  </r>
  <r>
    <s v="2026"/>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99 - MULTIPROVINCIAL"/>
    <s v="(en blanco)"/>
    <n v="17000000"/>
    <n v="8499303"/>
  </r>
  <r>
    <s v="2026"/>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2200000"/>
    <n v="1099998"/>
  </r>
  <r>
    <s v="2026"/>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99 - MULTIPROVINCIAL"/>
    <s v="(en blanco)"/>
    <n v="2000000"/>
    <n v="1000002"/>
  </r>
  <r>
    <s v="2026"/>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99 - MULTIPROVINCIAL"/>
    <s v="(en blanco)"/>
    <n v="400500000"/>
    <n v="200250000"/>
  </r>
  <r>
    <s v="2026"/>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en blanco)"/>
    <n v="28000000"/>
    <n v="11707222"/>
  </r>
  <r>
    <s v="2026"/>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99 - MULTIPROVINCIAL"/>
    <s v="(en blanco)"/>
    <n v="118878000"/>
    <n v="60721006.640000001"/>
  </r>
  <r>
    <s v="2026"/>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99 - MULTIPROVINCIAL"/>
    <s v="(en blanco)"/>
    <n v="32800490"/>
    <n v="16810625"/>
  </r>
  <r>
    <s v="2026"/>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99 - MULTIPROVINCIAL"/>
    <s v="(en blanco)"/>
    <n v="500000000"/>
    <n v="225518117.32999998"/>
  </r>
  <r>
    <s v="2026"/>
    <x v="0"/>
    <x v="0"/>
    <x v="0"/>
    <x v="4"/>
    <s v="17 - Oficina Nacional de Defensa Pública"/>
    <s v="0406 - OFICINA NACIONAL DE DEFENSA PUBLICA"/>
    <s v="0001 - OFICINA NACIONAL DE DEFENSA PUBLICA"/>
    <s v="1 - SERVICIOS  GENERALES"/>
    <s v="1.4 - Justicia, orden público y seguridad"/>
    <s v="1.4.03 - Administración y servicios de justicia"/>
    <s v="2.4 - TRANSFERENCIAS CORRIENTES"/>
    <s v="2.4.1 - TRANSFERENCIAS CORRIENTES AL SECTOR PRIVADO"/>
    <s v="N"/>
    <s v="00 - N/A"/>
    <s v="10 - FONDO GENERAL"/>
    <s v="99 - MULTIPROVINCIAL"/>
    <s v="(en blanco)"/>
    <n v="0"/>
    <n v="11000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
    <n v="206606.59"/>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200000"/>
    <n v="168703.92"/>
  </r>
  <r>
    <s v="2026"/>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99 - MULTIPROVINCIAL"/>
    <s v="(en blanco)"/>
    <n v="127125000"/>
    <n v="29105454"/>
  </r>
  <r>
    <s v="2026"/>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99 - MULTIPROVINCIAL"/>
    <s v="(en blanco)"/>
    <n v="1217605997"/>
    <n v="510065204.13999999"/>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99 - MULTIPROVINCIAL"/>
    <s v="(en blanco)"/>
    <n v="2517699851"/>
    <n v="1215844002.5799999"/>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99 - MULTIPROVINCIAL"/>
    <s v="(en blanco)"/>
    <n v="73361802"/>
    <n v="36680898"/>
  </r>
  <r>
    <s v="2026"/>
    <x v="0"/>
    <x v="0"/>
    <x v="0"/>
    <x v="4"/>
    <s v="2 - Poder Ejecutivo"/>
    <s v="0201 - PRESIDENCIA DE LA REPÚBLICA"/>
    <s v="0001 - GABINETE SOCIAL DE LA PRESIDENCIA"/>
    <s v="4 - SERVICIOS SOCIALES"/>
    <s v="4.6 - Equidad de género"/>
    <s v="4.6.01 - Acciones focalizada en mujeres"/>
    <s v="2.4 - TRANSFERENCIAS CORRIENTES"/>
    <s v="2.4.1 - TRANSFERENCIAS CORRIENTES AL SECTOR PRIVADO"/>
    <s v="N"/>
    <s v="00 - N/A"/>
    <s v="10 - FONDO GENERAL"/>
    <s v="99 - MULTIPROVINCIAL"/>
    <s v="(en blanco)"/>
    <n v="8400000"/>
    <n v="225000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2085298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782091966"/>
    <n v="316692080.99000019"/>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48975188.489999995"/>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en blanco)"/>
    <n v="90000000"/>
    <n v="42788964"/>
  </r>
  <r>
    <s v="2026"/>
    <x v="0"/>
    <x v="0"/>
    <x v="0"/>
    <x v="4"/>
    <s v="2 - Poder Ejecutivo"/>
    <s v="0201 - PRESIDENCIA DE LA REPÚBLICA"/>
    <s v="0001 - MINISTERIO DE LA PRESIDENCIA"/>
    <s v="4 - SERVICIOS SOCIALES"/>
    <s v="4.1 - Vivienda y servicios comunitarios"/>
    <s v="4.1.01 - Urbanización y servicios comunitarios"/>
    <s v="2.4 - TRANSFERENCIAS CORRIENTES"/>
    <s v="2.4.2 - TRANSFERENCIAS CORRIENTES AL  GOBIERNO GENERAL NACIONAL"/>
    <s v="N"/>
    <s v="00 - N/A"/>
    <s v="10 - FONDO GENERAL"/>
    <s v="99 - MULTIPROVINCIAL"/>
    <s v="(en blanco)"/>
    <n v="0"/>
    <n v="56108527.350000009"/>
  </r>
  <r>
    <s v="2026"/>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0"/>
    <n v="1000000"/>
  </r>
  <r>
    <s v="2026"/>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126879764.18000001"/>
  </r>
  <r>
    <s v="2026"/>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en blanco)"/>
    <n v="0"/>
    <n v="26775000"/>
  </r>
  <r>
    <s v="2026"/>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99 - MULTIPROVINCIAL"/>
    <s v="(en blanco)"/>
    <n v="1865554550"/>
    <n v="766453564.04999995"/>
  </r>
  <r>
    <s v="2026"/>
    <x v="0"/>
    <x v="0"/>
    <x v="0"/>
    <x v="4"/>
    <s v="2 - Poder Ejecutivo"/>
    <s v="0201 - PRESIDENCIA DE LA REPÚBLICA"/>
    <s v="0001 - SECRETARIADO ADMINISTRATIVO DE LA PRESIDENCIA"/>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0"/>
    <n v="2500000"/>
  </r>
  <r>
    <s v="2026"/>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99 - MULTIPROVINCIAL"/>
    <s v="(en blanco)"/>
    <n v="0"/>
    <n v="7000000"/>
  </r>
  <r>
    <s v="2026"/>
    <x v="0"/>
    <x v="0"/>
    <x v="0"/>
    <x v="4"/>
    <s v="2 - Poder Ejecutivo"/>
    <s v="0201 - PRESIDENCIA DE LA REPÚBLICA"/>
    <s v="0001 - SECRETARIADO ADMINISTRATIVO DE LA PRESIDENCIA"/>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en blanco)"/>
    <n v="0"/>
    <n v="84060000"/>
  </r>
  <r>
    <s v="2026"/>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99 - MULTIPROVINCIAL"/>
    <s v="(en blanco)"/>
    <n v="250514883"/>
    <n v="95292835.76000002"/>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99 - MULTIPROVINCIAL"/>
    <s v="(en blanco)"/>
    <n v="0"/>
    <n v="6800000"/>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99 - MULTIPROVINCIAL"/>
    <s v="(en blanco)"/>
    <n v="0"/>
    <n v="4458686.04"/>
  </r>
  <r>
    <s v="2026"/>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99 - MULTIPROVINCIAL"/>
    <s v="(en blanco)"/>
    <n v="0"/>
    <n v="54150000"/>
  </r>
  <r>
    <s v="2026"/>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0"/>
    <n v="61199108.189999998"/>
  </r>
  <r>
    <s v="2026"/>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99 - MULTIPROVINCIAL"/>
    <s v="(en blanco)"/>
    <n v="180800000"/>
    <n v="139367939.44"/>
  </r>
  <r>
    <s v="2026"/>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99 - MULTIPROVINCIAL"/>
    <s v="(en blanco)"/>
    <n v="0"/>
    <n v="22871557.5"/>
  </r>
  <r>
    <s v="2026"/>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1 - TRANSFERENCIAS CORRIENTES AL SECTOR PRIVADO"/>
    <s v="N"/>
    <s v="00 - N/A"/>
    <s v="10 - FONDO GENERAL"/>
    <s v="99 - MULTIPROVINCIAL"/>
    <s v="(en blanco)"/>
    <n v="0"/>
    <n v="3000000"/>
  </r>
  <r>
    <s v="2026"/>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0"/>
    <n v="3000000"/>
  </r>
  <r>
    <s v="2026"/>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99 - MULTIPROVINCIAL"/>
    <s v="(en blanco)"/>
    <n v="164387816"/>
    <n v="283378491.27000004"/>
  </r>
  <r>
    <s v="2026"/>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99 - MULTIPROVINCIAL"/>
    <s v="(en blanco)"/>
    <n v="3200000"/>
    <n v="677870.02999999991"/>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968500"/>
    <n v="3999.9999999999709"/>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5000000"/>
    <n v="700000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1 - DISTRITO NACIONAL"/>
    <s v="(en blanco)"/>
    <n v="55110397"/>
    <n v="22245353.15000000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2 - AZUA"/>
    <s v="(en blanco)"/>
    <n v="8565446"/>
    <n v="3506435.8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0 - INDEPENDENCIA"/>
    <s v="(en blanco)"/>
    <n v="5883571"/>
    <n v="2451487.9"/>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1 - LA ALTAGRACIA"/>
    <s v="(en blanco)"/>
    <n v="9265829"/>
    <n v="3860762.1"/>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3 - LA VEGA"/>
    <s v="(en blanco)"/>
    <n v="30923392"/>
    <n v="12401178.049999999"/>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6 - PEDERNALES"/>
    <s v="(en blanco)"/>
    <n v="7494137"/>
    <n v="2935057.0500000003"/>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7 - PERAVIA"/>
    <s v="(en blanco)"/>
    <n v="4864534"/>
    <n v="1860222.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1 - SAN CRISTOBAL"/>
    <s v="(en blanco)"/>
    <n v="9100691"/>
    <n v="3604454.6"/>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2 - SAN JUAN"/>
    <s v="(en blanco)"/>
    <n v="9234979"/>
    <n v="3847907.9"/>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5 - SANTIAGO"/>
    <s v="(en blanco)"/>
    <n v="7494137"/>
    <n v="2935057.09"/>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7 - VALVERDE"/>
    <s v="(en blanco)"/>
    <n v="29074733"/>
    <n v="11666870.49999999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0 - HATO MAYOR"/>
    <s v="(en blanco)"/>
    <n v="6727560"/>
    <n v="2573983.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2 - SANTO DOMINGO"/>
    <s v="(en blanco)"/>
    <n v="25362144"/>
    <n v="1050506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99 - MULTIPROVINCIAL"/>
    <s v="(en blanco)"/>
    <n v="308402759"/>
    <n v="135187279.19999999"/>
  </r>
  <r>
    <s v="2026"/>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99 - MULTIPROVINCIAL"/>
    <s v="(en blanco)"/>
    <n v="650000"/>
    <n v="298069.5"/>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99 - MULTIPROVINCIAL"/>
    <s v="(en blanco)"/>
    <n v="16800000"/>
    <n v="10633350"/>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50 - CRÉDITO INTERNO"/>
    <s v="99 - MULTIPROVINCIAL"/>
    <s v="(en blanco)"/>
    <n v="0"/>
    <n v="6000000"/>
  </r>
  <r>
    <s v="2026"/>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99 - MULTIPROVINCIAL"/>
    <s v="(en blanco)"/>
    <n v="300000"/>
    <n v="0"/>
  </r>
  <r>
    <s v="2026"/>
    <x v="0"/>
    <x v="0"/>
    <x v="0"/>
    <x v="4"/>
    <s v="2 - Poder Ejecutivo"/>
    <s v="0201 - PRESIDENCIA DE LA REPÚBLICA"/>
    <s v="0017 - DIRECCIÓN DE DESARROLLO SOCIAL SUPÉRATE"/>
    <s v="3 - PROTECCIÓN DEL MEDIO AMBIENTE"/>
    <s v="3.3 - Cambio Climático"/>
    <s v="3.3.06 - Respuesta y recuperación de desastres climáticos"/>
    <s v="2.4 - TRANSFERENCIAS CORRIENTES"/>
    <s v="2.4.1 - TRANSFERENCIAS CORRIENTES AL SECTOR PRIVADO"/>
    <s v="N"/>
    <s v="00 - N/A"/>
    <s v="10 - FONDO GENERAL"/>
    <s v="99 - MULTIPROVINCIAL"/>
    <s v="(en blanco)"/>
    <n v="0"/>
    <n v="38185000"/>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10 - FONDO GENERAL"/>
    <s v="99 - MULTIPROVINCIAL"/>
    <s v="(en blanco)"/>
    <n v="32518638596"/>
    <n v="21868918264.959999"/>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60 - CREDITO EXTERNO"/>
    <s v="99 - MULTIPROVINCIAL"/>
    <s v="(en blanco)"/>
    <n v="13905000000"/>
    <n v="0"/>
  </r>
  <r>
    <s v="2026"/>
    <x v="0"/>
    <x v="0"/>
    <x v="0"/>
    <x v="4"/>
    <s v="2 - Poder Ejecutivo"/>
    <s v="0201 - PRESIDENCIA DE LA REPÚBLICA"/>
    <s v="0017 - DIRECCIÓN DE DESARROLLO SOCIAL SUPÉRATE"/>
    <s v="4 - SERVICIOS SOCIALES"/>
    <s v="4.5 - Protección social"/>
    <s v="4.5.10 - Asistencia social"/>
    <s v="2.4 - TRANSFERENCIAS CORRIENTES"/>
    <s v="2.4.9 - TRANSFERENCIAS CORRIENTES A OTRAS INSTITUCIONES PÚBLICAS"/>
    <s v="N"/>
    <s v="00 - N/A"/>
    <s v="10 - FONDO GENERAL"/>
    <s v="99 - MULTIPROVINCIAL"/>
    <s v="(en blanco)"/>
    <n v="1800000"/>
    <n v="0"/>
  </r>
  <r>
    <s v="2026"/>
    <x v="0"/>
    <x v="0"/>
    <x v="0"/>
    <x v="4"/>
    <s v="2 - Poder Ejecutivo"/>
    <s v="0201 - PRESIDENCIA DE LA REPÚBLICA"/>
    <s v="0017 - DIRECCIÓN DE DESARROLLO SOCIAL SUPÉRATE"/>
    <s v="4 - SERVICIOS SOCIALES"/>
    <s v="4.5 - Protección social"/>
    <s v="4.5.99 - Planificación, gestión y supervisión de la protección social"/>
    <s v="2.4 - TRANSFERENCIAS CORRIENTES"/>
    <s v="2.4.1 - TRANSFERENCIAS CORRIENTES AL SECTOR PRIVADO"/>
    <s v="S"/>
    <s v="00 - N/A"/>
    <s v="60 - CREDITO EXTERNO"/>
    <s v="99 - MULTIPROVINCIAL"/>
    <s v="(en blanco)"/>
    <n v="147677400"/>
    <n v="0"/>
  </r>
  <r>
    <s v="2026"/>
    <x v="0"/>
    <x v="0"/>
    <x v="0"/>
    <x v="4"/>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99 - MULTIPROVINCIAL"/>
    <s v="(en blanco)"/>
    <n v="700000"/>
    <n v="0"/>
  </r>
  <r>
    <s v="2026"/>
    <x v="0"/>
    <x v="0"/>
    <x v="0"/>
    <x v="4"/>
    <s v="2 - Poder Ejecutivo"/>
    <s v="0201 - PRESIDENCIA DE LA REPÚBLICA"/>
    <s v="0017 - DIRECCIÓN DE DESARROLLO SOCIAL SUPÉRATE"/>
    <s v="4 - SERVICIOS SOCIALES"/>
    <s v="4.6 - Equidad de género"/>
    <s v="4.6.04 - Acciones de prevención, atención y protección de violencia de género"/>
    <s v="2.4 - TRANSFERENCIAS CORRIENTES"/>
    <s v="2.4.1 - TRANSFERENCIAS CORRIENTES AL SECTOR PRIVADO"/>
    <s v="N"/>
    <s v="00 - N/A"/>
    <s v="10 - FONDO GENERAL"/>
    <s v="99 - MULTIPROVINCIAL"/>
    <s v="(en blanco)"/>
    <n v="111600000"/>
    <n v="76126150"/>
  </r>
  <r>
    <s v="2026"/>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800000"/>
    <n v="0"/>
  </r>
  <r>
    <s v="2026"/>
    <x v="0"/>
    <x v="0"/>
    <x v="0"/>
    <x v="4"/>
    <s v="2 - Poder Ejecutivo"/>
    <s v="0201 - PRESIDENCIA DE LA REPÚBLICA"/>
    <s v="0018 - DIRECCIÓN DE ASISTENCIA SOCIAL Y ALIMENTACIÓN COMUNITARIA"/>
    <s v="4 - SERVICIOS SOCIALES"/>
    <s v="4.5 - Protección social"/>
    <s v="4.5.10 - Asistencia social"/>
    <s v="2.4 - TRANSFERENCIAS CORRIENTES"/>
    <s v="2.4.1 - TRANSFERENCIAS CORRIENTES AL SECTOR PRIVADO"/>
    <s v="N"/>
    <s v="00 - N/A"/>
    <s v="10 - FONDO GENERAL"/>
    <s v="99 - MULTIPROVINCIAL"/>
    <s v="(en blanco)"/>
    <n v="0"/>
    <n v="0"/>
  </r>
  <r>
    <s v="2026"/>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99 - MULTIPROVINCIAL"/>
    <s v="(en blanco)"/>
    <n v="3000000"/>
    <n v="0"/>
  </r>
  <r>
    <s v="2026"/>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45000"/>
    <n v="0"/>
  </r>
  <r>
    <s v="2026"/>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en blanco)"/>
    <n v="3774000"/>
    <n v="94350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7427493"/>
    <n v="6044012.2899999991"/>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7572506"/>
    <n v="7664885.4199999999"/>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3 - TRANSFERENCIAS CORRIENTES A GOBIERNOS GENERALES LOCALES"/>
    <s v="N"/>
    <s v="00 - N/A"/>
    <s v="10 - FONDO GENERAL"/>
    <s v="99 - MULTIPROVINCIAL"/>
    <s v="(en blanco)"/>
    <n v="0"/>
    <n v="8758104"/>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300000"/>
    <n v="11872638.74"/>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99 - MULTIPROVINCIAL"/>
    <s v="(en blanco)"/>
    <n v="1274947745"/>
    <n v="637473870"/>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en blanco)"/>
    <n v="135000000"/>
    <n v="334771244.23000002"/>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8971484488"/>
    <n v="9056921115"/>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2 - AZUA"/>
    <s v="(en blanco)"/>
    <n v="4200000"/>
    <n v="4733907.21"/>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3 - BAHORUCO"/>
    <s v="(en blanco)"/>
    <n v="2700000"/>
    <n v="13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4 - BARAHONA"/>
    <s v="(en blanco)"/>
    <n v="5400000"/>
    <n v="27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5 - DAJABON"/>
    <s v="(en blanco)"/>
    <n v="4200000"/>
    <n v="2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6 - DUARTE"/>
    <s v="(en blanco)"/>
    <n v="8600000"/>
    <n v="5995235.5999999996"/>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7 - ELIAS PINA"/>
    <s v="(en blanco)"/>
    <n v="3000000"/>
    <n v="1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8 - EL SEIBO"/>
    <s v="(en blanco)"/>
    <n v="3000000"/>
    <n v="1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9 - ESPAILLAT"/>
    <s v="(en blanco)"/>
    <n v="10200000"/>
    <n v="5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0 - INDEPENDENCIA"/>
    <s v="(en blanco)"/>
    <n v="3600000"/>
    <n v="1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1 - LA ALTAGRACIA"/>
    <s v="(en blanco)"/>
    <n v="5400000"/>
    <n v="27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2 - LA ROMANA"/>
    <s v="(en blanco)"/>
    <n v="4800000"/>
    <n v="24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3 - LA VEGA"/>
    <s v="(en blanco)"/>
    <n v="6600000"/>
    <n v="33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4 - MARIA TRINIDAD SANCHEZ"/>
    <s v="(en blanco)"/>
    <n v="5000000"/>
    <n v="27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5 - MONTE CRISTI"/>
    <s v="(en blanco)"/>
    <n v="3300000"/>
    <n v="16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6 - PEDERNALES"/>
    <s v="(en blanco)"/>
    <n v="6100000"/>
    <n v="31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7 - PERAVIA"/>
    <s v="(en blanco)"/>
    <n v="6600000"/>
    <n v="33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8 - PUERTO PLATA"/>
    <s v="(en blanco)"/>
    <n v="4800000"/>
    <n v="24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9 - HERMANAS MIRABAL"/>
    <s v="(en blanco)"/>
    <n v="2700000"/>
    <n v="147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0 - SAMANA"/>
    <s v="(en blanco)"/>
    <n v="7500000"/>
    <n v="37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1 - SAN CRISTOBAL"/>
    <s v="(en blanco)"/>
    <n v="6000000"/>
    <n v="30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2 - SAN JUAN"/>
    <s v="(en blanco)"/>
    <n v="6600000"/>
    <n v="4829290.5"/>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3 - SAN PEDRO DE MACORIS"/>
    <s v="(en blanco)"/>
    <n v="3600000"/>
    <n v="1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4 - SANCHEZ RAMIREZ"/>
    <s v="(en blanco)"/>
    <n v="4800000"/>
    <n v="289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5 - SANTIAGO"/>
    <s v="(en blanco)"/>
    <n v="10800000"/>
    <n v="7120113.9800000004"/>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6 - SANTIAGO RODRIGUEZ"/>
    <s v="(en blanco)"/>
    <n v="2940000"/>
    <n v="147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7 - VALVERDE"/>
    <s v="(en blanco)"/>
    <n v="3600000"/>
    <n v="1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8 - MONSENOR NOUEL"/>
    <s v="(en blanco)"/>
    <n v="3600000"/>
    <n v="1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9 - MONTE PLATA"/>
    <s v="(en blanco)"/>
    <n v="5400000"/>
    <n v="27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0 - HATO MAYOR"/>
    <s v="(en blanco)"/>
    <n v="3600000"/>
    <n v="1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1 - SAN JOSE DE OCOA"/>
    <s v="(en blanco)"/>
    <n v="4200000"/>
    <n v="2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2 - SANTO DOMINGO"/>
    <s v="(en blanco)"/>
    <n v="4800000"/>
    <n v="2400000"/>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99 - MULTIPROVINCIAL"/>
    <s v="(en blanco)"/>
    <n v="695958718"/>
    <n v="293254495.98000002"/>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99 - MULTIPROVINCIAL"/>
    <s v="(en blanco)"/>
    <n v="350000000"/>
    <n v="0"/>
  </r>
  <r>
    <s v="2026"/>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99 - MULTIPROVINCIAL"/>
    <s v="(en blanco)"/>
    <n v="0"/>
    <n v="0"/>
  </r>
  <r>
    <s v="2026"/>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51600000"/>
    <n v="43533536.070000008"/>
  </r>
  <r>
    <s v="2026"/>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99 - MULTIPROVINCIAL"/>
    <s v="(en blanco)"/>
    <n v="15000000"/>
    <n v="8504940.1300000008"/>
  </r>
  <r>
    <s v="2026"/>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99 - MULTIPROVINCIAL"/>
    <s v="(en blanco)"/>
    <n v="1100000"/>
    <n v="1100000"/>
  </r>
  <r>
    <s v="2026"/>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99 - MULTIPROVINCIAL"/>
    <s v="(en blanco)"/>
    <n v="15700000"/>
    <n v="2766400"/>
  </r>
  <r>
    <s v="2026"/>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99 - MULTIPROVINCIAL"/>
    <s v="(en blanco)"/>
    <n v="26261600"/>
    <n v="15049248.390000001"/>
  </r>
  <r>
    <s v="2026"/>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99 - MULTIPROVINCIAL"/>
    <s v="(en blanco)"/>
    <n v="57600000"/>
    <n v="20205059.100000001"/>
  </r>
  <r>
    <s v="2026"/>
    <x v="0"/>
    <x v="0"/>
    <x v="0"/>
    <x v="4"/>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99 - MULTIPROVINCIAL"/>
    <s v="(en blanco)"/>
    <n v="29889646"/>
    <n v="1911687.97"/>
  </r>
  <r>
    <s v="2026"/>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99 - MULTIPROVINCIAL"/>
    <s v="(en blanco)"/>
    <n v="53717748"/>
    <n v="16858870"/>
  </r>
  <r>
    <s v="2026"/>
    <x v="0"/>
    <x v="0"/>
    <x v="0"/>
    <x v="4"/>
    <s v="2 - Poder Ejecutivo"/>
    <s v="0203 - MINISTERIO DE DEFENSA"/>
    <s v="0001 - MINISTERIO DE DEFENSA"/>
    <s v="1 - SERVICIOS  GENERALES"/>
    <s v="1.3 - Defensa nacional"/>
    <s v="1.3.01 - Defensa militar"/>
    <s v="2.4 - TRANSFERENCIAS CORRIENTES"/>
    <s v="2.4.4 - TRANSFERENCIAS CORRIENTES A SOCIEDADES PÚBLICAS NO FINANCIERAS"/>
    <s v="N"/>
    <s v="00 - N/A"/>
    <s v="10 - FONDO GENERAL"/>
    <s v="99 - MULTIPROVINCIAL"/>
    <s v="(en blanco)"/>
    <n v="150116116"/>
    <n v="116676963"/>
  </r>
  <r>
    <s v="2026"/>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en blanco)"/>
    <n v="48269488"/>
    <n v="22135156.899999999"/>
  </r>
  <r>
    <s v="2026"/>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167400000"/>
    <n v="83677704"/>
  </r>
  <r>
    <s v="2026"/>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99 - MULTIPROVINCIAL"/>
    <s v="(en blanco)"/>
    <n v="13000000"/>
    <n v="5422560"/>
  </r>
  <r>
    <s v="2026"/>
    <x v="0"/>
    <x v="0"/>
    <x v="0"/>
    <x v="4"/>
    <s v="2 - Poder Ejecutivo"/>
    <s v="0203 - MINISTERIO DE DEFENSA"/>
    <s v="0008 - CONFEDERACIÓN DEPORTIVA DE LAS FUERZAS ARMADAS Y LA POLICÍA NACIONAL"/>
    <s v="4 - SERVICIOS SOCIALES"/>
    <s v="4.3 - Actividades deportivas, recreativas, culturales y religiosas"/>
    <s v="4.3.02 - Servicios recreativos y deportivos"/>
    <s v="2.4 - TRANSFERENCIAS CORRIENTES"/>
    <s v="2.4.7 - TRANSFERENCIAS CORRIENTES AL SECTOR EXTERNO"/>
    <s v="N"/>
    <s v="00 - N/A"/>
    <s v="10 - FONDO GENERAL"/>
    <s v="01 - DISTRITO NACIONAL"/>
    <s v="(en blanco)"/>
    <n v="800000"/>
    <n v="758433.12"/>
  </r>
  <r>
    <s v="2026"/>
    <x v="0"/>
    <x v="0"/>
    <x v="0"/>
    <x v="4"/>
    <s v="2 - Poder Ejecutivo"/>
    <s v="0203 - MINISTERIO DE DEFENSA"/>
    <s v="0020 - CUERPO ESPECIALIZADO PARA LA SEGURIDAD DEL METRO DE SANTO DOMINGO"/>
    <s v="1 - SERVICIOS  GENERALES"/>
    <s v="1.3 - Defensa nacional"/>
    <s v="1.3.01 - Defensa militar"/>
    <s v="2.4 - TRANSFERENCIAS CORRIENTES"/>
    <s v="2.4.1 - TRANSFERENCIAS CORRIENTES AL SECTOR PRIVADO"/>
    <s v="N"/>
    <s v="00 - N/A"/>
    <s v="10 - FONDO GENERAL"/>
    <s v="99 - MULTIPROVINCIAL"/>
    <s v="(en blanco)"/>
    <n v="0"/>
    <n v="363200"/>
  </r>
  <r>
    <s v="2026"/>
    <x v="0"/>
    <x v="0"/>
    <x v="0"/>
    <x v="4"/>
    <s v="2 - Poder Ejecutivo"/>
    <s v="0203 - MINISTERIO DE DEFENSA"/>
    <s v="0026 - Cuerpo Especializado de Seguridad Aeroportuaria y de Aviación Civil (CESAC)"/>
    <s v="1 - SERVICIOS  GENERALES"/>
    <s v="1.3 - Defensa nacional"/>
    <s v="1.3.01 - Defensa militar"/>
    <s v="2.4 - TRANSFERENCIAS CORRIENTES"/>
    <s v="2.4.1 - TRANSFERENCIAS CORRIENTES AL SECTOR PRIVADO"/>
    <s v="N"/>
    <s v="00 - N/A"/>
    <s v="20 - FONDOS CON DESTINO ESPECÍFICO"/>
    <s v="99 - MULTIPROVINCIAL"/>
    <s v="(en blanco)"/>
    <n v="7200000"/>
    <n v="2060600"/>
  </r>
  <r>
    <s v="2026"/>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99 - MULTIPROVINCIAL"/>
    <s v="(en blanco)"/>
    <n v="13251946"/>
    <n v="6625968"/>
  </r>
  <r>
    <s v="2026"/>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99 - MULTIPROVINCIAL"/>
    <s v="(en blanco)"/>
    <n v="100000"/>
    <n v="50000"/>
  </r>
  <r>
    <s v="2026"/>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99 - MULTIPROVINCIAL"/>
    <s v="(en blanco)"/>
    <n v="550000"/>
    <n v="150000"/>
  </r>
  <r>
    <s v="2026"/>
    <x v="0"/>
    <x v="0"/>
    <x v="0"/>
    <x v="4"/>
    <s v="2 - Poder Ejecutivo"/>
    <s v="0204 - MINISTERIO DE RELACIONES EXTERIORES"/>
    <s v="0001 - MINISTERIO DE RELACIONES EXTERIORES"/>
    <s v="1 - SERVICIOS  GENERALES"/>
    <s v="1.2 - Relaciones internacionales"/>
    <s v="1.2.01 - Relaciones internacionales desde oficinas en el país"/>
    <s v="2.4 - TRANSFERENCIAS CORRIENTES"/>
    <s v="2.4.1 - TRANSFERENCIAS CORRIENTES AL SECTOR PRIVADO"/>
    <s v="N"/>
    <s v="00 - N/A"/>
    <s v="10 - FONDO GENERAL"/>
    <s v="99 - MULTIPROVINCIAL"/>
    <s v="(en blanco)"/>
    <n v="14994261"/>
    <n v="1400000"/>
  </r>
  <r>
    <s v="2026"/>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412190000"/>
    <n v="55552084.249999993"/>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1 - TRANSFERENCIAS CORRIENTES AL SECTOR PRIVADO"/>
    <s v="N"/>
    <s v="00 - N/A"/>
    <s v="20 - FONDOS CON DESTINO ESPECÍFICO"/>
    <s v="99 - MULTIPROVINCIAL"/>
    <s v="(en blanco)"/>
    <n v="0"/>
    <n v="425925.92"/>
  </r>
  <r>
    <s v="2026"/>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99 - MULTIPROVINCIAL"/>
    <s v="(en blanco)"/>
    <n v="0"/>
    <n v="967802.51"/>
  </r>
  <r>
    <s v="2026"/>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01 - DISTRITO NACIONAL"/>
    <s v="(en blanco)"/>
    <n v="150000"/>
    <n v="110000"/>
  </r>
  <r>
    <s v="2026"/>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01 - DISTRITO NACIONAL"/>
    <s v="(en blanco)"/>
    <n v="300000"/>
    <n v="231365.14"/>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633000000"/>
    <n v="1307618.8500000001"/>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en blanco)"/>
    <n v="3000000"/>
    <n v="2131452.09"/>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70 - DONACION EXTERNA"/>
    <s v="99 - MULTIPROVINCIAL"/>
    <s v="(en blanco)"/>
    <n v="0"/>
    <n v="597835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en blanco)"/>
    <n v="11211440413"/>
    <n v="5686241046.0999994"/>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99 - MULTIPROVINCIAL"/>
    <s v="(en blanco)"/>
    <n v="1388308604"/>
    <n v="66415430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99 - MULTIPROVINCIAL"/>
    <s v="(en blanco)"/>
    <n v="50758895"/>
    <n v="23427183.84"/>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4000000"/>
    <n v="1873587.72"/>
  </r>
  <r>
    <s v="2026"/>
    <x v="0"/>
    <x v="0"/>
    <x v="0"/>
    <x v="4"/>
    <s v="2 - Poder Ejecutivo"/>
    <s v="0205 - MINISTERIO DE HACIENDA Y ECONOMIA"/>
    <s v="0001 - MINISTERIO DE HACIENDA Y ECONOMIA"/>
    <s v="2 - SERVICIOS ECONÓMICOS"/>
    <s v="2.8 - Banca y seguros"/>
    <s v="2.8.02 - Operación de la banca y del sector seguros"/>
    <s v="2.4 - TRANSFERENCIAS CORRIENTES"/>
    <s v="2.4.5 - TRANSFERENCIAS CORRIENTES A INSTITUCIONES PÚBLICAS FINANCIERAS"/>
    <s v="N"/>
    <s v="00 - N/A"/>
    <s v="10 - FONDO GENERAL"/>
    <s v="99 - MULTIPROVINCIAL"/>
    <s v="(en blanco)"/>
    <n v="149703020"/>
    <n v="0"/>
  </r>
  <r>
    <s v="2026"/>
    <x v="0"/>
    <x v="0"/>
    <x v="0"/>
    <x v="4"/>
    <s v="2 - Poder Ejecutivo"/>
    <s v="0205 - MINISTERIO DE HACIENDA Y ECONOMIA"/>
    <s v="0001 - MINISTERIO DE HACIENDA Y ECONOMIA"/>
    <s v="3 - PROTECCIÓN DEL MEDIO AMBIENTE"/>
    <s v="3.1 - Protección del aire, agua y suelo"/>
    <s v="3.1.02 - Administración del agua"/>
    <s v="2.4 - TRANSFERENCIAS CORRIENTES"/>
    <s v="2.4.1 - TRANSFERENCIAS CORRIENTES AL SECTOR PRIVADO"/>
    <s v="S"/>
    <s v="00 - N/A"/>
    <s v="60 - CREDITO EXTERNO"/>
    <s v="99 - MULTIPROVINCIAL"/>
    <s v="(en blanco)"/>
    <n v="10000000"/>
    <n v="0"/>
  </r>
  <r>
    <s v="2026"/>
    <x v="0"/>
    <x v="0"/>
    <x v="0"/>
    <x v="4"/>
    <s v="2 - Poder Ejecutivo"/>
    <s v="0205 - MINISTERIO DE HACIENDA Y ECONOMIA"/>
    <s v="0001 - MINISTERIO DE HACIENDA Y ECONOMIA"/>
    <s v="4 - SERVICIOS SOCIALES"/>
    <s v="4.5 - Protección social"/>
    <s v="4.5.10 - Asistencia social"/>
    <s v="2.4 - TRANSFERENCIAS CORRIENTES"/>
    <s v="2.4.4 - TRANSFERENCIAS CORRIENTES A SOCIEDADES PÚBLICAS NO FINANCIERAS"/>
    <s v="N"/>
    <s v="00 - N/A"/>
    <s v="10 - FONDO GENERAL"/>
    <s v="99 - MULTIPROVINCIAL"/>
    <s v="(en blanco)"/>
    <n v="306441777"/>
    <n v="141434664"/>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400000"/>
    <n v="126075.47"/>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0"/>
  </r>
  <r>
    <s v="2026"/>
    <x v="0"/>
    <x v="0"/>
    <x v="0"/>
    <x v="4"/>
    <s v="2 - Poder Ejecutivo"/>
    <s v="0205 - MINISTERIO DE HACIENDA Y ECONOMI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35000"/>
  </r>
  <r>
    <s v="2026"/>
    <x v="0"/>
    <x v="0"/>
    <x v="0"/>
    <x v="4"/>
    <s v="2 - Poder Ejecutivo"/>
    <s v="0205 - MINISTERIO DE HACIENDA Y ECONOMI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0"/>
    <n v="1024926.6"/>
  </r>
  <r>
    <s v="2026"/>
    <x v="0"/>
    <x v="0"/>
    <x v="0"/>
    <x v="4"/>
    <s v="2 - Poder Ejecutivo"/>
    <s v="0205 - MINISTERIO DE HACIENDA Y ECONOMI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3000000"/>
    <n v="227165.75"/>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0"/>
    <n v="111913.2"/>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300000"/>
    <n v="270082.12"/>
  </r>
  <r>
    <s v="2026"/>
    <x v="0"/>
    <x v="0"/>
    <x v="0"/>
    <x v="4"/>
    <s v="2 - Poder Ejecutivo"/>
    <s v="0205 - MINISTERIO DE HACIENDA Y ECONOMIA"/>
    <s v="0014 - SISTEMA ÚNICO DE BENEFICIARIOS"/>
    <s v="4 - SERVICIOS SOCIALES"/>
    <s v="4.5 - Protección social"/>
    <s v="4.5.10 - Asistencia social"/>
    <s v="2.4 - TRANSFERENCIAS CORRIENTES"/>
    <s v="2.4.1 - TRANSFERENCIAS CORRIENTES AL SECTOR PRIVADO"/>
    <s v="N"/>
    <s v="00 - N/A"/>
    <s v="10 - FONDO GENERAL"/>
    <s v="99 - MULTIPROVINCIAL"/>
    <s v="(en blanco)"/>
    <n v="40000"/>
    <n v="20000"/>
  </r>
  <r>
    <s v="2026"/>
    <x v="0"/>
    <x v="0"/>
    <x v="0"/>
    <x v="4"/>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99 - MULTIPROVINCIAL"/>
    <s v="(en blanco)"/>
    <n v="342500"/>
    <n v="0"/>
  </r>
  <r>
    <s v="2026"/>
    <x v="0"/>
    <x v="0"/>
    <x v="0"/>
    <x v="4"/>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99 - MULTIPROVINCIAL"/>
    <s v="(en blanco)"/>
    <n v="1023000"/>
    <n v="0"/>
  </r>
  <r>
    <s v="2026"/>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99 - MULTIPROVINCIAL"/>
    <s v="(en blanco)"/>
    <n v="11914764731"/>
    <n v="5376779358.1500006"/>
  </r>
  <r>
    <s v="2026"/>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99 - MULTIPROVINCIAL"/>
    <s v="(en blanco)"/>
    <n v="1108367613"/>
    <n v="1069136834.22"/>
  </r>
  <r>
    <s v="2026"/>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99 - MULTIPROVINCIAL"/>
    <s v="(en blanco)"/>
    <n v="1763215000"/>
    <n v="1350000000"/>
  </r>
  <r>
    <s v="2026"/>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99 - MULTIPROVINCIAL"/>
    <s v="(en blanco)"/>
    <n v="85840637"/>
    <n v="0"/>
  </r>
  <r>
    <s v="2026"/>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99 - MULTIPROVINCIAL"/>
    <s v="(en blanco)"/>
    <n v="4227444798"/>
    <n v="1006996382.79"/>
  </r>
  <r>
    <s v="2026"/>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99 - MULTIPROVINCIAL"/>
    <s v="(en blanco)"/>
    <n v="910045000"/>
    <n v="0"/>
  </r>
  <r>
    <s v="2026"/>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99 - MULTIPROVINCIAL"/>
    <s v="(en blanco)"/>
    <n v="2851526879"/>
    <n v="806666056.94999993"/>
  </r>
  <r>
    <s v="2026"/>
    <x v="0"/>
    <x v="0"/>
    <x v="0"/>
    <x v="4"/>
    <s v="2 - Poder Ejecutivo"/>
    <s v="0206 - MINISTERIO DE EDUCACIÓN"/>
    <s v="0001 - MINISTERIO DE EDUCACION"/>
    <s v="4 - SERVICIOS SOCIALES"/>
    <s v="4.4 - Educación"/>
    <s v="4.4.05 - Educación de adultos"/>
    <s v="2.4 - TRANSFERENCIAS CORRIENTES"/>
    <s v="2.4.1 - TRANSFERENCIAS CORRIENTES AL SECTOR PRIVADO"/>
    <s v="N"/>
    <s v="00 - N/A"/>
    <s v="10 - FONDO GENERAL"/>
    <s v="99 - MULTIPROVINCIAL"/>
    <s v="(en blanco)"/>
    <n v="60792000"/>
    <n v="0"/>
  </r>
  <r>
    <s v="2026"/>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99 - MULTIPROVINCIAL"/>
    <s v="(en blanco)"/>
    <n v="322917574"/>
    <n v="71859063.479999989"/>
  </r>
  <r>
    <s v="2026"/>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99 - MULTIPROVINCIAL"/>
    <s v="(en blanco)"/>
    <n v="246040"/>
    <n v="0"/>
  </r>
  <r>
    <s v="2026"/>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99 - MULTIPROVINCIAL"/>
    <s v="(en blanco)"/>
    <n v="659816522"/>
    <n v="230170935.69"/>
  </r>
  <r>
    <s v="2026"/>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99 - MULTIPROVINCIAL"/>
    <s v="(en blanco)"/>
    <n v="0"/>
    <n v="1324512"/>
  </r>
  <r>
    <s v="2026"/>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99 - MULTIPROVINCIAL"/>
    <s v="(en blanco)"/>
    <n v="140000000"/>
    <n v="98016363.260000005"/>
  </r>
  <r>
    <s v="2026"/>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en blanco)"/>
    <n v="2481592823"/>
    <n v="1058903549.4100002"/>
  </r>
  <r>
    <s v="2026"/>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99 - MULTIPROVINCIAL"/>
    <s v="(en blanco)"/>
    <n v="2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99 - MULTIPROVINCIAL"/>
    <s v="(en blanco)"/>
    <n v="40256062"/>
    <n v="9712317.4000000004"/>
  </r>
  <r>
    <s v="2026"/>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1677756035"/>
    <n v="538167554.1500001"/>
  </r>
  <r>
    <s v="2026"/>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99 - MULTIPROVINCIAL"/>
    <s v="(en blanco)"/>
    <n v="840000000"/>
    <n v="86535179.570000008"/>
  </r>
  <r>
    <s v="2026"/>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99 - MULTIPROVINCIAL"/>
    <s v="(en blanco)"/>
    <n v="36429600"/>
    <n v="18875350"/>
  </r>
  <r>
    <s v="2026"/>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99 - MULTIPROVINCIAL"/>
    <s v="(en blanco)"/>
    <n v="17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99 - MULTIPROVINCIAL"/>
    <s v="(en blanco)"/>
    <n v="18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7 - TRANSFERENCIAS CORRIENTES AL SECTOR EXTERNO"/>
    <s v="N"/>
    <s v="00 - N/A"/>
    <s v="10 - FONDO GENERAL"/>
    <s v="99 - MULTIPROVINCIAL"/>
    <s v="(en blanco)"/>
    <n v="75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99 - MULTIPROVINCIAL"/>
    <s v="(en blanco)"/>
    <n v="25037500"/>
    <n v="20680777.100000001"/>
  </r>
  <r>
    <s v="2026"/>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99 - MULTIPROVINCIAL"/>
    <s v="(en blanco)"/>
    <n v="169588399"/>
    <n v="63550000"/>
  </r>
  <r>
    <s v="2026"/>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99 - MULTIPROVINCIAL"/>
    <s v="(en blanco)"/>
    <n v="177600000"/>
    <n v="77833133"/>
  </r>
  <r>
    <s v="2026"/>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99 - MULTIPROVINCIAL"/>
    <s v="(en blanco)"/>
    <n v="100000"/>
    <n v="0"/>
  </r>
  <r>
    <s v="2026"/>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99 - MULTIPROVINCIAL"/>
    <s v="(en blanco)"/>
    <n v="230000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99 - MULTIPROVINCIAL"/>
    <s v="(en blanco)"/>
    <n v="10500000"/>
    <n v="3255959.8"/>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7 - TRANSFERENCIAS CORRIENTES AL SECTOR EXTERNO"/>
    <s v="N"/>
    <s v="00 - N/A"/>
    <s v="10 - FONDO GENERAL"/>
    <s v="99 - MULTIPROVINCIAL"/>
    <s v="(en blanco)"/>
    <n v="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99 - MULTIPROVINCIAL"/>
    <s v="(en blanco)"/>
    <n v="0"/>
    <n v="291460548.33999997"/>
  </r>
  <r>
    <s v="2026"/>
    <x v="0"/>
    <x v="0"/>
    <x v="0"/>
    <x v="4"/>
    <s v="2 - Poder Ejecutivo"/>
    <s v="0206 - MINISTERIO DE EDUCACIÓN"/>
    <s v="0012 - DIRECCION DE INFRAESTRUCTURA ESCOLAR"/>
    <s v="4 - SERVICIOS SOCIALES"/>
    <s v="4.4 - Educación"/>
    <s v="4.4.99 - Planificación, gestión y supervisión de la educación"/>
    <s v="2.4 - TRANSFERENCIAS CORRIENTES"/>
    <s v="2.4.1 - TRANSFERENCIAS CORRIENTES AL SECTOR PRIVADO"/>
    <s v="N"/>
    <s v="00 - N/A"/>
    <s v="10 - FONDO GENERAL"/>
    <s v="99 - MULTIPROVINCIAL"/>
    <s v="(en blanco)"/>
    <n v="0"/>
    <n v="0"/>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10 - FONDO GENERAL"/>
    <s v="99 - MULTIPROVINCIAL"/>
    <s v="(en blanco)"/>
    <n v="8763954564"/>
    <n v="4214413243.039999"/>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60 - CREDITO EXTERNO"/>
    <s v="99 - MULTIPROVINCIAL"/>
    <s v="(en blanco)"/>
    <n v="659698150"/>
    <n v="362517934.50000006"/>
  </r>
  <r>
    <s v="2026"/>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99 - MULTIPROVINCIAL"/>
    <s v="(en blanco)"/>
    <n v="284169222"/>
    <n v="132037248.36"/>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32 - SANTO DOMINGO"/>
    <s v="(en blanco)"/>
    <n v="6096296718"/>
    <n v="2905746466.1499996"/>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99 - MULTIPROVINCIAL"/>
    <s v="(en blanco)"/>
    <n v="4245726001"/>
    <n v="2035449660.5499997"/>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99 - MULTIPROVINCIAL"/>
    <s v="(en blanco)"/>
    <n v="10001506777"/>
    <n v="4384830275.4500008"/>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99 - MULTIPROVINCIAL"/>
    <s v="(en blanco)"/>
    <n v="161724"/>
    <n v="26954"/>
  </r>
  <r>
    <s v="2026"/>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99 - MULTIPROVINCIAL"/>
    <s v="(en blanco)"/>
    <n v="5130920"/>
    <n v="2565456"/>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99 - MULTIPROVINCIAL"/>
    <s v="(en blanco)"/>
    <n v="1408197659"/>
    <n v="602917075.77999961"/>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99 - MULTIPROVINCIAL"/>
    <s v="(en blanco)"/>
    <n v="97537485904"/>
    <n v="40717127665.899994"/>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50 - CRÉDITO INTERNO"/>
    <s v="99 - MULTIPROVINCIAL"/>
    <s v="(en blanco)"/>
    <n v="0"/>
    <n v="35000000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99 - MULTIPROVINCIAL"/>
    <s v="(en blanco)"/>
    <n v="2000000000"/>
    <n v="100000000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99 - MULTIPROVINCIAL"/>
    <s v="(en blanco)"/>
    <n v="13652736"/>
    <n v="588320"/>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99 - MULTIPROVINCIAL"/>
    <s v="(en blanco)"/>
    <n v="200000000"/>
    <n v="48753858.5"/>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99 - MULTIPROVINCIAL"/>
    <s v="(en blanco)"/>
    <n v="50581840"/>
    <n v="30283049.75"/>
  </r>
  <r>
    <s v="2026"/>
    <x v="0"/>
    <x v="0"/>
    <x v="0"/>
    <x v="4"/>
    <s v="2 - Poder Ejecutivo"/>
    <s v="0207 - MINISTERIO DE SALUD PÚBLICA Y ASISTENCIA SOCIAL"/>
    <s v="0007 - CONSEJO NACIONAL PARA EL VIH SIDA"/>
    <s v="4 - SERVICIOS SOCIALES"/>
    <s v="4.2 - Salud"/>
    <s v="4.2.99 - Planificación, gestión y supervisión de la salud"/>
    <s v="2.4 - TRANSFERENCIAS CORRIENTES"/>
    <s v="2.4.1 - TRANSFERENCIAS CORRIENTES AL SECTOR PRIVADO"/>
    <s v="N"/>
    <s v="00 - N/A"/>
    <s v="10 - FONDO GENERAL"/>
    <s v="99 - MULTIPROVINCIAL"/>
    <s v="(en blanco)"/>
    <n v="0"/>
    <n v="0"/>
  </r>
  <r>
    <s v="2026"/>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99 - MULTIPROVINCIAL"/>
    <s v="(en blanco)"/>
    <n v="815000"/>
    <n v="0"/>
  </r>
  <r>
    <s v="2026"/>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300000"/>
    <n v="0"/>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en blanco)"/>
    <n v="1222918000"/>
    <n v="981957031.54000008"/>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7 - TRANSFERENCIAS CORRIENTES AL SECTOR EXTERNO"/>
    <s v="N"/>
    <s v="00 - N/A"/>
    <s v="10 - FONDO GENERAL"/>
    <s v="99 - MULTIPROVINCIAL"/>
    <s v="(en blanco)"/>
    <n v="0"/>
    <n v="27232"/>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SOCIEDADES PÚBLICAS NO FINANCIERAS"/>
    <s v="N"/>
    <s v="00 - N/A"/>
    <s v="10 - FONDO GENERAL"/>
    <s v="99 - MULTIPROVINCIAL"/>
    <s v="(en blanco)"/>
    <n v="1950000000"/>
    <n v="120500000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99 - MULTIPROVINCIAL"/>
    <s v="(en blanco)"/>
    <n v="9000000"/>
    <n v="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99 - MULTIPROVINCIAL"/>
    <s v="(en blanco)"/>
    <n v="4417366"/>
    <n v="0"/>
  </r>
  <r>
    <s v="2026"/>
    <x v="0"/>
    <x v="0"/>
    <x v="0"/>
    <x v="4"/>
    <s v="2 - Poder Ejecutivo"/>
    <s v="0208 - MINISTERIO DE DEPORTES Y RECREACIÓN"/>
    <s v="0003 - DIRECCION DEL COMISIONADO NACIONAL DE BEISBOL"/>
    <s v="4 - SERVICIOS SOCIALES"/>
    <s v="4.3 - Actividades deportivas, recreativas, culturales y religiosas"/>
    <s v="4.3.01 - Deportes de alto rendimiento"/>
    <s v="2.4 - TRANSFERENCIAS CORRIENTES"/>
    <s v="2.4.1 - TRANSFERENCIAS CORRIENTES AL SECTOR PRIVADO"/>
    <s v="N"/>
    <s v="00 - N/A"/>
    <s v="10 - FONDO GENERAL"/>
    <s v="99 - MULTIPROVINCIAL"/>
    <s v="(en blanco)"/>
    <n v="0"/>
    <n v="18389352"/>
  </r>
  <r>
    <s v="2026"/>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99 - MULTIPROVINCIAL"/>
    <s v="(en blanco)"/>
    <n v="75641136"/>
    <n v="11500893.93"/>
  </r>
  <r>
    <s v="2026"/>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99 - MULTIPROVINCIAL"/>
    <s v="(en blanco)"/>
    <n v="19179768"/>
    <n v="21491791.239999998"/>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99 - MULTIPROVINCIAL"/>
    <s v="(en blanco)"/>
    <n v="267271422"/>
    <n v="133635711"/>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99 - MULTIPROVINCIAL"/>
    <s v="(en blanco)"/>
    <n v="20896861"/>
    <n v="0"/>
  </r>
  <r>
    <s v="2026"/>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706048489"/>
    <n v="300415575.96000004"/>
  </r>
  <r>
    <s v="2026"/>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99 - MULTIPROVINCIAL"/>
    <s v="(en blanco)"/>
    <n v="223731000"/>
    <n v="72837912"/>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99 - MULTIPROVINCIAL"/>
    <s v="(en blanco)"/>
    <n v="2586978152"/>
    <n v="1279613701.7599995"/>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99 - MULTIPROVINCIAL"/>
    <s v="(en blanco)"/>
    <n v="271544267"/>
    <n v="132092649.47999999"/>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70 - DONACION EXTERNA"/>
    <s v="99 - MULTIPROVINCIAL"/>
    <s v="(en blanco)"/>
    <n v="9332612"/>
    <n v="0"/>
  </r>
  <r>
    <s v="2026"/>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99 - MULTIPROVINCIAL"/>
    <s v="(en blanco)"/>
    <n v="250002253"/>
    <n v="115385655.23999998"/>
  </r>
  <r>
    <s v="2026"/>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99 - MULTIPROVINCIAL"/>
    <s v="(en blanco)"/>
    <n v="40000000"/>
    <n v="0"/>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SOCIEDADES PÚBLICAS NO FINANCIERAS"/>
    <s v="N"/>
    <s v="00 - N/A"/>
    <s v="10 - FONDO GENERAL"/>
    <s v="99 - MULTIPROVINCIAL"/>
    <s v="(en blanco)"/>
    <n v="1272412088"/>
    <n v="913891474.53000009"/>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SOCIEDADES PÚBLICAS NO FINANCIERAS"/>
    <s v="N"/>
    <s v="00 - N/A"/>
    <s v="50 - CRÉDITO INTERNO"/>
    <s v="99 - MULTIPROVINCIAL"/>
    <s v="(en blanco)"/>
    <n v="0"/>
    <n v="200000000"/>
  </r>
  <r>
    <s v="2026"/>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99 - MULTIPROVINCIAL"/>
    <s v="(en blanco)"/>
    <n v="143925000"/>
    <n v="76171699.38000001"/>
  </r>
  <r>
    <s v="2026"/>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99 - MULTIPROVINCIAL"/>
    <s v="(en blanco)"/>
    <n v="4317554"/>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20000"/>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841853"/>
    <n v="801522.55"/>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99 - MULTIPROVINCIAL"/>
    <s v="(en blanco)"/>
    <n v="1331200"/>
    <n v="83200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SOCIEDADES PÚBLICAS NO FINANCIERAS"/>
    <s v="N"/>
    <s v="00 - N/A"/>
    <s v="10 - FONDO GENERAL"/>
    <s v="99 - MULTIPROVINCIAL"/>
    <s v="(en blanco)"/>
    <n v="100000000"/>
    <n v="0"/>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99 - MULTIPROVINCIAL"/>
    <s v="(en blanco)"/>
    <n v="819943180"/>
    <n v="381653234.94"/>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7 - TRANSFERENCIAS CORRIENTES AL SECTOR EXTERNO"/>
    <s v="N"/>
    <s v="00 - N/A"/>
    <s v="20 - FONDOS CON DESTINO ESPECÍFICO"/>
    <s v="99 - MULTIPROVINCIAL"/>
    <s v="(en blanco)"/>
    <n v="0"/>
    <n v="3008006.99"/>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SOCIEDADES PÚBLICAS NO FINANCIERAS"/>
    <s v="N"/>
    <s v="00 - N/A"/>
    <s v="10 - FONDO GENERAL"/>
    <s v="99 - MULTIPROVINCIAL"/>
    <s v="(en blanco)"/>
    <n v="2222755080"/>
    <n v="878772950"/>
  </r>
  <r>
    <s v="2026"/>
    <x v="0"/>
    <x v="0"/>
    <x v="0"/>
    <x v="4"/>
    <s v="2 - Poder Ejecutivo"/>
    <s v="0211 - MINISTERIO DE OBRAS PÚBLICAS Y COMUNICACIONES"/>
    <s v="0001 - MINISTERIO DE OBRAS PUBLICAS Y COMUNICACIONES"/>
    <s v="2 - SERVICIOS ECONÓMICOS"/>
    <s v="2.7 - Comunicaciones"/>
    <s v="2.7.01 - Comunicaciones"/>
    <s v="2.4 - TRANSFERENCIAS CORRIENTES"/>
    <s v="2.4.2 - TRANSFERENCIAS CORRIENTES AL  GOBIERNO GENERAL NACIONAL"/>
    <s v="N"/>
    <s v="00 - N/A"/>
    <s v="20 - FONDOS CON DESTINO ESPECÍFICO"/>
    <s v="99 - MULTIPROVINCIAL"/>
    <s v="(en blanco)"/>
    <n v="741542375"/>
    <n v="0"/>
  </r>
  <r>
    <s v="2026"/>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SOCIEDADES PÚBLICAS NO FINANCIERAS"/>
    <s v="N"/>
    <s v="00 - N/A"/>
    <s v="10 - FONDO GENERAL"/>
    <s v="99 - MULTIPROVINCIAL"/>
    <s v="(en blanco)"/>
    <n v="405038460"/>
    <n v="188423287.49999994"/>
  </r>
  <r>
    <s v="2026"/>
    <x v="0"/>
    <x v="0"/>
    <x v="0"/>
    <x v="4"/>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99 - MULTIPROVINCIAL"/>
    <s v="(en blanco)"/>
    <n v="1766206"/>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99 - MULTIPROVINCIAL"/>
    <s v="(en blanco)"/>
    <n v="3000000"/>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99 - MULTIPROVINCIAL"/>
    <s v="(en blanco)"/>
    <n v="285346590"/>
    <n v="109748688.45"/>
  </r>
  <r>
    <s v="2026"/>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99 - MULTIPROVINCIAL"/>
    <s v="(en blanco)"/>
    <n v="500000"/>
    <n v="299841.19999999925"/>
  </r>
  <r>
    <s v="2026"/>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99 - MULTIPROVINCIAL"/>
    <s v="(en blanco)"/>
    <n v="950000"/>
    <n v="45000"/>
  </r>
  <r>
    <s v="2026"/>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99 - MULTIPROVINCIAL"/>
    <s v="(en blanco)"/>
    <n v="9600000"/>
    <n v="4332205"/>
  </r>
  <r>
    <s v="2026"/>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en blanco)"/>
    <n v="143040000"/>
    <n v="49697129.820000015"/>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en blanco)"/>
    <n v="15483566"/>
    <n v="6361628.6699999999"/>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99 - MULTIPROVINCIAL"/>
    <s v="(en blanco)"/>
    <n v="0"/>
    <n v="16010588.3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99 - MULTIPROVINCIAL"/>
    <s v="(en blanco)"/>
    <n v="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1551454267"/>
    <n v="680676283.28000009"/>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99 - MULTIPROVINCIAL"/>
    <s v="(en blanco)"/>
    <n v="37741593"/>
    <n v="31361098.66"/>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99 - MULTIPROVINCIAL"/>
    <s v="(en blanco)"/>
    <n v="298874606"/>
    <n v="137762523.46000001"/>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99 - MULTIPROVINCIAL"/>
    <s v="(en blanco)"/>
    <n v="20000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99 - MULTIPROVINCIAL"/>
    <s v="(en blanco)"/>
    <n v="26209439"/>
    <n v="21778540.26000000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en blanco)"/>
    <n v="37576000"/>
    <n v="11342284.300000001"/>
  </r>
  <r>
    <s v="2026"/>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99 - MULTIPROVINCIAL"/>
    <s v="(en blanco)"/>
    <n v="42000000"/>
    <n v="0"/>
  </r>
  <r>
    <s v="2026"/>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99 - MULTIPROVINCIAL"/>
    <s v="(en blanco)"/>
    <n v="33500000"/>
    <n v="13589870"/>
  </r>
  <r>
    <s v="2026"/>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99 - MULTIPROVINCIAL"/>
    <s v="(en blanco)"/>
    <n v="22400000"/>
    <n v="13618182.949999999"/>
  </r>
  <r>
    <s v="2026"/>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99 - MULTIPROVINCIAL"/>
    <s v="(en blanco)"/>
    <n v="40000000"/>
    <n v="12790000"/>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99 - MULTIPROVINCIAL"/>
    <s v="(en blanco)"/>
    <n v="6000000"/>
    <n v="9333336"/>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9 - TRANSFERENCIAS CORRIENTES A OTRAS INSTITUCIONES PÚBLICAS"/>
    <s v="N"/>
    <s v="00 - N/A"/>
    <s v="20 - FONDOS CON DESTINO ESPECÍFICO"/>
    <s v="99 - MULTIPROVINCIAL"/>
    <s v="(en blanco)"/>
    <n v="137633874"/>
    <n v="87778671.109999985"/>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95856888"/>
    <n v="49386777.069999985"/>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99 - MULTIPROVINCIAL"/>
    <s v="(en blanco)"/>
    <n v="2900000"/>
    <n v="2657762"/>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99 - MULTIPROVINCIAL"/>
    <s v="(en blanco)"/>
    <n v="299433082"/>
    <n v="123254030"/>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99 - MULTIPROVINCIAL"/>
    <s v="(en blanco)"/>
    <n v="2475309"/>
    <n v="1237654"/>
  </r>
  <r>
    <s v="2026"/>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212609688"/>
    <n v="100041501.64"/>
  </r>
  <r>
    <s v="2026"/>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99 - MULTIPROVINCIAL"/>
    <s v="(en blanco)"/>
    <n v="584356474"/>
    <n v="260460311.62000003"/>
  </r>
  <r>
    <s v="2026"/>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12000000"/>
    <n v="5157933.330000001"/>
  </r>
  <r>
    <s v="2026"/>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99 - MULTIPROVINCIAL"/>
    <s v="(en blanco)"/>
    <n v="234683132"/>
    <n v="116884190"/>
  </r>
  <r>
    <s v="2026"/>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SOCIEDADES PÚBLICAS NO FINANCIERAS"/>
    <s v="N"/>
    <s v="00 - N/A"/>
    <s v="10 - FONDO GENERAL"/>
    <s v="99 - MULTIPROVINCIAL"/>
    <s v="(en blanco)"/>
    <n v="169657636"/>
    <n v="79633563"/>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99 - MULTIPROVINCIAL"/>
    <s v="(en blanco)"/>
    <n v="1375000"/>
    <n v="1030000"/>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99 - MULTIPROVINCIAL"/>
    <s v="(en blanco)"/>
    <n v="344000"/>
    <n v="197574.64"/>
  </r>
  <r>
    <s v="2026"/>
    <x v="0"/>
    <x v="0"/>
    <x v="0"/>
    <x v="4"/>
    <s v="2 - Poder Ejecutivo"/>
    <s v="0216 - MINISTERIO DE CULTURA"/>
    <s v="0006 - DIRECCIÓN GENERAL DE MUSEOS"/>
    <s v="4 - SERVICIOS SOCIALES"/>
    <s v="4.3 - Actividades deportivas, recreativas, culturales y religiosas"/>
    <s v="4.3.03 - Servicios culturales"/>
    <s v="2.4 - TRANSFERENCIAS CORRIENTES"/>
    <s v="2.4.7 - TRANSFERENCIAS CORRIENTES AL SECTOR EXTERNO"/>
    <s v="N"/>
    <s v="00 - N/A"/>
    <s v="20 - FONDOS CON DESTINO ESPECÍFICO"/>
    <s v="99 - MULTIPROVINCIAL"/>
    <s v="(en blanco)"/>
    <n v="0"/>
    <n v="2095500"/>
  </r>
  <r>
    <s v="2026"/>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99 - MULTIPROVINCIAL"/>
    <s v="(en blanco)"/>
    <n v="203341870"/>
    <n v="58694668.179999977"/>
  </r>
  <r>
    <s v="2026"/>
    <x v="0"/>
    <x v="0"/>
    <x v="0"/>
    <x v="4"/>
    <s v="2 - Poder Ejecutivo"/>
    <s v="0217 - MINISTERIO DE LA JUVENTUD"/>
    <s v="0001 - MINISTERIO DE LA JUVENTUD"/>
    <s v="4 - SERVICIOS SOCIALES"/>
    <s v="4.5 - Protección social"/>
    <s v="4.5.09 - Juventud"/>
    <s v="2.4 - TRANSFERENCIAS CORRIENTES"/>
    <s v="2.4.7 - TRANSFERENCIAS CORRIENTES AL SECTOR EXTERNO"/>
    <s v="N"/>
    <s v="00 - N/A"/>
    <s v="10 - FONDO GENERAL"/>
    <s v="99 - MULTIPROVINCIAL"/>
    <s v="(en blanco)"/>
    <n v="0"/>
    <n v="0"/>
  </r>
  <r>
    <s v="2026"/>
    <x v="0"/>
    <x v="0"/>
    <x v="0"/>
    <x v="4"/>
    <s v="2 - Poder Ejecutivo"/>
    <s v="0217 - MINISTERIO DE LA JUVENTUD"/>
    <s v="0001 - MINISTERIO DE LA JUVENTUD"/>
    <s v="4 - SERVICIOS SOCIALES"/>
    <s v="4.6 - Equidad de género"/>
    <s v="4.6.03 - Acciones para una cultura de igualdad de género."/>
    <s v="2.4 - TRANSFERENCIAS CORRIENTES"/>
    <s v="2.4.1 - TRANSFERENCIAS CORRIENTES AL SECTOR PRIVADO"/>
    <s v="N"/>
    <s v="00 - N/A"/>
    <s v="10 - FONDO GENERAL"/>
    <s v="99 - MULTIPROVINCIAL"/>
    <s v="(en blanco)"/>
    <n v="500000"/>
    <n v="550000"/>
  </r>
  <r>
    <s v="2026"/>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en blanco)"/>
    <n v="306985449"/>
    <n v="147382153.07999998"/>
  </r>
  <r>
    <s v="2026"/>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99 - MULTIPROVINCIAL"/>
    <s v="(en blanco)"/>
    <n v="2875536383"/>
    <n v="1368591565.7000003"/>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99 - MULTIPROVINCIAL"/>
    <s v="(en blanco)"/>
    <n v="178885000"/>
    <n v="73267083.149999991"/>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99 - MULTIPROVINCIAL"/>
    <s v="(en blanco)"/>
    <n v="50000000"/>
    <n v="23936500.009999998"/>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99 - MULTIPROVINCIAL"/>
    <s v="(en blanco)"/>
    <n v="166700000"/>
    <n v="89495250.00999999"/>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99 - MULTIPROVINCIAL"/>
    <s v="(en blanco)"/>
    <n v="159100000"/>
    <n v="75244999.980000004"/>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99 - MULTIPROVINCIAL"/>
    <s v="(en blanco)"/>
    <n v="21670500"/>
    <n v="15029498.93"/>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en blanco)"/>
    <n v="0"/>
    <n v="1108900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99 - MULTIPROVINCIAL"/>
    <s v="(en blanco)"/>
    <n v="121500000"/>
    <n v="57443426.509999998"/>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99 - MULTIPROVINCIAL"/>
    <s v="(en blanco)"/>
    <n v="351931723"/>
    <n v="171133356"/>
  </r>
  <r>
    <s v="2026"/>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99 - MULTIPROVINCIAL"/>
    <s v="(en blanco)"/>
    <n v="0"/>
    <n v="94634"/>
  </r>
  <r>
    <s v="2026"/>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99 - MULTIPROVINCIAL"/>
    <s v="(en blanco)"/>
    <n v="0"/>
    <n v="7106980"/>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en blanco)"/>
    <n v="2788995002"/>
    <n v="657891863.67999995"/>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99 - MULTIPROVINCIAL"/>
    <s v="(en blanco)"/>
    <n v="15625966539"/>
    <n v="7229456884.54"/>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99 - MULTIPROVINCIAL"/>
    <s v="(en blanco)"/>
    <n v="680727278"/>
    <n v="317709148.93000007"/>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10 - FONDO GENERAL"/>
    <s v="99 - MULTIPROVINCIAL"/>
    <s v="(en blanco)"/>
    <n v="265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20 - FONDOS CON DESTINO ESPECÍFICO"/>
    <s v="99 - MULTIPROVINCIAL"/>
    <s v="(en blanco)"/>
    <n v="200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7 - TRANSFERENCIAS CORRIENTES AL SECTOR EXTERNO"/>
    <s v="N"/>
    <s v="00 - N/A"/>
    <s v="10 - FONDO GENERAL"/>
    <s v="99 - MULTIPROVINCIAL"/>
    <s v="(en blanco)"/>
    <n v="35000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99 - MULTIPROVINCIAL"/>
    <s v="(en blanco)"/>
    <n v="0"/>
    <n v="415511.09"/>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99 - MULTIPROVINCIAL"/>
    <s v="(en blanco)"/>
    <n v="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99 - MULTIPROVINCIAL"/>
    <s v="(en blanco)"/>
    <n v="0"/>
    <n v="113992.34"/>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6000000"/>
    <n v="217925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en blanco)"/>
    <n v="1500000"/>
    <n v="1712408.03"/>
  </r>
  <r>
    <s v="2026"/>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en blanco)"/>
    <n v="100000"/>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99 - MULTIPROVINCIAL"/>
    <s v="(en blanco)"/>
    <n v="63338367"/>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99 - MULTIPROVINCIAL"/>
    <s v="(en blanco)"/>
    <n v="55000000"/>
    <n v="55000000"/>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99 - MULTIPROVINCIAL"/>
    <s v="(en blanco)"/>
    <n v="1400000"/>
    <n v="10137763.940000001"/>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99 - MULTIPROVINCIAL"/>
    <s v="(en blanco)"/>
    <n v="38100000"/>
    <n v="54789530.300000004"/>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99 - MULTIPROVINCIAL"/>
    <s v="(en blanco)"/>
    <n v="80000000"/>
    <n v="36923076.899999999"/>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99 - MULTIPROVINCIAL"/>
    <s v="(en blanco)"/>
    <n v="500000000"/>
    <n v="208333333.29999998"/>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99 - MULTIPROVINCIAL"/>
    <s v="(en blanco)"/>
    <n v="62693000"/>
    <n v="2447150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en blanco)"/>
    <n v="2185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99 - MULTIPROVINCIAL"/>
    <s v="(en blanco)"/>
    <n v="50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99 - MULTIPROVINCIAL"/>
    <s v="(en blanco)"/>
    <n v="1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99 - MULTIPROVINCIAL"/>
    <s v="(en blanco)"/>
    <n v="100000"/>
    <n v="9508181.7100000009"/>
  </r>
  <r>
    <s v="2026"/>
    <x v="0"/>
    <x v="0"/>
    <x v="0"/>
    <x v="4"/>
    <s v="2 - Poder Ejecutivo"/>
    <s v="0224 - MINISTERIO DE JUSTICIA"/>
    <s v="0001 - MINISTERIO DE JUSTICIA"/>
    <s v="1 - SERVICIOS  GENERALES"/>
    <s v="1.4 - Justicia, orden público y seguridad"/>
    <s v="1.4.04 - Prisiones"/>
    <s v="2.4 - TRANSFERENCIAS CORRIENTES"/>
    <s v="2.4.2 - TRANSFERENCIAS CORRIENTES AL  GOBIERNO GENERAL NACIONAL"/>
    <s v="N"/>
    <s v="00 - N/A"/>
    <s v="10 - FONDO GENERAL"/>
    <s v="99 - MULTIPROVINCIAL"/>
    <s v="(en blanco)"/>
    <n v="2232200180"/>
    <n v="1208981785.1900001"/>
  </r>
  <r>
    <s v="2026"/>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99 - MULTIPROVINCIAL"/>
    <s v="(en blanco)"/>
    <n v="38292902870"/>
    <n v="19200000000"/>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10 - FONDO GENERAL"/>
    <s v="99 - MULTIPROVINCIAL"/>
    <s v="(en blanco)"/>
    <n v="63862500000"/>
    <n v="55084312030.139999"/>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60 - CREDITO EXTERNO"/>
    <s v="99 - MULTIPROVINCIAL"/>
    <s v="(en blanco)"/>
    <n v="21287500000"/>
    <n v="3696127094.8599997"/>
  </r>
  <r>
    <s v="2026"/>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en blanco)"/>
    <n v="2340507667"/>
    <n v="1152417908"/>
  </r>
  <r>
    <s v="2026"/>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99 - MULTIPROVINCIAL"/>
    <s v="(en blanco)"/>
    <n v="725496"/>
    <n v="327359"/>
  </r>
  <r>
    <s v="2026"/>
    <x v="0"/>
    <x v="0"/>
    <x v="0"/>
    <x v="4"/>
    <s v="3 - Poder Judicial"/>
    <s v="0301 - PODER JUDICIAL"/>
    <s v="0001 - CONSEJO DEL PODER JUDICIAL"/>
    <s v="4 - SERVICIOS SOCIALES"/>
    <s v="4.5 - Protección social"/>
    <s v="4.5.10 - Asistencia social"/>
    <s v="2.4 - TRANSFERENCIAS CORRIENTES"/>
    <s v="2.4.1 - TRANSFERENCIAS CORRIENTES AL SECTOR PRIVADO"/>
    <s v="N"/>
    <s v="00 - N/A"/>
    <s v="10 - FONDO GENERAL"/>
    <s v="99 - MULTIPROVINCIAL"/>
    <s v="(en blanco)"/>
    <n v="300000"/>
    <n v="71205"/>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99 - MULTIPROVINCIAL"/>
    <s v="(en blanco)"/>
    <n v="1621350200"/>
    <n v="810675096"/>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99 - MULTIPROVINCIAL"/>
    <s v="(en blanco)"/>
    <n v="2869200"/>
    <n v="1434600"/>
  </r>
  <r>
    <s v="2026"/>
    <x v="0"/>
    <x v="0"/>
    <x v="0"/>
    <x v="4"/>
    <s v="5 - Cámara de Cuentas de la República Dominicana"/>
    <s v="0402 - CÁMARA DE CUENTAS"/>
    <s v="0001 - CAMARA DE CUENTAS DE LA REPUBLICA DOMINICAN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en blanco)"/>
    <n v="1814353"/>
    <n v="875740.3"/>
  </r>
  <r>
    <s v="2026"/>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99 - MULTIPROVINCIAL"/>
    <s v="(en blanco)"/>
    <n v="975000"/>
    <n v="568564.69999999995"/>
  </r>
  <r>
    <s v="2026"/>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99 - MULTIPROVINCIAL"/>
    <s v="(en blanco)"/>
    <n v="1394800"/>
    <n v="71355"/>
  </r>
  <r>
    <s v="2026"/>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99 - MULTIPROVINCIAL"/>
    <s v="(en blanco)"/>
    <n v="4400000"/>
    <n v="2199996"/>
  </r>
  <r>
    <s v="2026"/>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99 - MULTIPROVINCIAL"/>
    <s v="(en blanco)"/>
    <n v="590000"/>
    <n v="295002"/>
  </r>
  <r>
    <s v="2026"/>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99 - MULTIPROVINCIAL"/>
    <s v="(en blanco)"/>
    <n v="114600"/>
    <n v="0"/>
  </r>
  <r>
    <s v="2026"/>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99 - MULTIPROVINCIAL"/>
    <s v="(en blanco)"/>
    <n v="3400000"/>
    <n v="9146588.7599999998"/>
  </r>
  <r>
    <s v="2026"/>
    <x v="0"/>
    <x v="0"/>
    <x v="0"/>
    <x v="4"/>
    <s v="8 - Tribunal Superior Electoral (TSE)"/>
    <s v="0405 - TRIBUNAL SUPERIOR  ELECTORAL ( TSE)"/>
    <s v="0001 - TRIBUNAL SUPERIOR  ELECTORAL TSE"/>
    <s v="1 - SERVICIOS  GENERALES"/>
    <s v="1.2 - Relaciones internacionales"/>
    <s v="1.2.02 - Relaciones internacionales desde oficinas en el exterior"/>
    <s v="2.4 - TRANSFERENCIAS CORRIENTES"/>
    <s v="2.4.1 - TRANSFERENCIAS CORRIENTES AL SECTOR PRIVADO"/>
    <s v="N"/>
    <s v="00 - N/A"/>
    <s v="10 - FONDO GENERAL"/>
    <s v="99 - MULTIPROVINCIAL"/>
    <s v="(en blanco)"/>
    <n v="399963"/>
    <n v="166320.5"/>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en blanco)"/>
    <n v="1000000"/>
    <n v="672326.9"/>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2 - TRANSFERENCIAS CORRIENTES AL  GOBIERNO GENERAL NACIONAL"/>
    <s v="N"/>
    <s v="00 - N/A"/>
    <s v="10 - FONDO GENERAL"/>
    <s v="99 - MULTIPROVINCIAL"/>
    <s v="(en blanco)"/>
    <n v="500000"/>
    <n v="225000.01"/>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99 - MULTIPROVINCIAL"/>
    <s v="(en blanco)"/>
    <n v="0"/>
    <n v="123161.59999999999"/>
  </r>
  <r>
    <s v="2026"/>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99 - MULTIPROVINCIAL"/>
    <s v="(en blanco)"/>
    <n v="300000"/>
    <n v="58000"/>
  </r>
  <r>
    <s v="2026"/>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en blanco)"/>
    <n v="0"/>
    <n v="0"/>
  </r>
  <r>
    <s v="2026"/>
    <x v="0"/>
    <x v="0"/>
    <x v="0"/>
    <x v="5"/>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en blanco)"/>
    <n v="2000000"/>
    <n v="0"/>
  </r>
  <r>
    <s v="2026"/>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en blanco)"/>
    <n v="0"/>
    <n v="0"/>
  </r>
  <r>
    <s v="2026"/>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en blanco)"/>
    <n v="5000000"/>
    <n v="1905875.48"/>
  </r>
  <r>
    <s v="2026"/>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en blanco)"/>
    <n v="0"/>
    <n v="39963220"/>
  </r>
  <r>
    <s v="2026"/>
    <x v="0"/>
    <x v="0"/>
    <x v="0"/>
    <x v="5"/>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en blanco)"/>
    <n v="0"/>
    <n v="14555278.52"/>
  </r>
  <r>
    <s v="2026"/>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en blanco)"/>
    <n v="10000000"/>
    <n v="0"/>
  </r>
  <r>
    <s v="2026"/>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en blanco)"/>
    <n v="16815178"/>
    <n v="0"/>
  </r>
  <r>
    <s v="2026"/>
    <x v="0"/>
    <x v="0"/>
    <x v="0"/>
    <x v="5"/>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en blanco)"/>
    <n v="0"/>
    <n v="4288000"/>
  </r>
  <r>
    <s v="2026"/>
    <x v="0"/>
    <x v="0"/>
    <x v="0"/>
    <x v="5"/>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en blanco)"/>
    <n v="26148750"/>
    <n v="0"/>
  </r>
  <r>
    <s v="2026"/>
    <x v="0"/>
    <x v="0"/>
    <x v="0"/>
    <x v="5"/>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en blanco)"/>
    <n v="0"/>
    <n v="398256"/>
  </r>
  <r>
    <s v="2026"/>
    <x v="0"/>
    <x v="0"/>
    <x v="0"/>
    <x v="5"/>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en blanco)"/>
    <n v="0"/>
    <n v="80000"/>
  </r>
  <r>
    <s v="2026"/>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99 - MULTIPROVINCIAL"/>
    <s v="(en blanco)"/>
    <n v="1000000"/>
    <n v="92640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14033800"/>
    <n v="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3270580"/>
    <n v="18623203.91"/>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2 - PUBLICIDAD, IMPRESIÓN Y ENCUADERNACIÓN"/>
    <s v="S"/>
    <s v="00 - N/A"/>
    <s v="70 - DONACION EXTERNA"/>
    <s v="99 - MULTIPROVINCIAL"/>
    <s v="(en blanco)"/>
    <n v="516858"/>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5 - ALQUILERES Y RENTAS"/>
    <s v="S"/>
    <s v="00 - N/A"/>
    <s v="70 - DONACION EXTERNA"/>
    <s v="99 - MULTIPROVINCIAL"/>
    <s v="(en blanco)"/>
    <n v="602300"/>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8 - OTROS SERVICIOS NO INCLUIDOS EN CONCEPTOS ANTERIORES"/>
    <s v="S"/>
    <s v="00 - N/A"/>
    <s v="70 - DONACION EXTERNA"/>
    <s v="99 - MULTIPROVINCIAL"/>
    <s v="(en blanco)"/>
    <n v="18364383"/>
    <n v="0"/>
  </r>
  <r>
    <s v="2026"/>
    <x v="0"/>
    <x v="0"/>
    <x v="1"/>
    <x v="6"/>
    <s v="2 - Poder Ejecutivo"/>
    <s v="0201 - PRESIDENCIA DE LA REPÚBLICA"/>
    <s v="0001 - GABINETE SOCIAL DE LA PRESIDENCIA"/>
    <s v="3 - PROTECCIÓN DEL MEDIO AMBIENTE"/>
    <s v="3.3 - Cambio Climático"/>
    <s v="3.3.06 - Respuesta y recuperación de desastres climáticos"/>
    <s v="2.3 - MATERIALES Y SUMINISTROS"/>
    <s v="2.3.9 - PRODUCTOS Y ÚTILES VARIOS"/>
    <s v="S"/>
    <s v="00 - N/A"/>
    <s v="70 - DONACION EXTERNA"/>
    <s v="99 - MULTIPROVINCIAL"/>
    <s v="(en blanco)"/>
    <n v="6023000"/>
    <n v="0"/>
  </r>
  <r>
    <s v="2026"/>
    <x v="0"/>
    <x v="0"/>
    <x v="1"/>
    <x v="6"/>
    <s v="2 - Poder Ejecutivo"/>
    <s v="0201 - PRESIDENCIA DE LA REPÚBLICA"/>
    <s v="0001 - GABINETE SOCIAL DE LA PRESIDENCIA"/>
    <s v="4 - SERVICIOS SOCIALES"/>
    <s v="4.5 - Protección social"/>
    <s v="4.5.09 - Juventud"/>
    <s v="2.7 - OBRAS"/>
    <s v="2.7.2 - INFRAESTRUCTURA"/>
    <s v="N"/>
    <s v="00 - N/A"/>
    <s v="10 - FONDO GENERAL"/>
    <s v="99 - MULTIPROVINCIAL"/>
    <s v="(en blanco)"/>
    <n v="30000"/>
    <n v="0"/>
  </r>
  <r>
    <s v="2026"/>
    <x v="0"/>
    <x v="0"/>
    <x v="1"/>
    <x v="6"/>
    <s v="2 - Poder Ejecutivo"/>
    <s v="0201 - PRESIDENCIA DE LA REPÚBLICA"/>
    <s v="0001 - GABINETE SOCIAL DE LA PRESIDENCIA"/>
    <s v="4 - SERVICIOS SOCIALES"/>
    <s v="4.6 - Equidad de género"/>
    <s v="4.6.01 - Acciones focalizada en mujeres"/>
    <s v="2.7 - OBRAS"/>
    <s v="2.7.2 - INFRAESTRUCTURA"/>
    <s v="N"/>
    <s v="00 - N/A"/>
    <s v="10 - FONDO GENERAL"/>
    <s v="32 - SANTO DOMINGO"/>
    <s v="(en blanco)"/>
    <n v="9000"/>
    <n v="0"/>
  </r>
  <r>
    <s v="2026"/>
    <x v="0"/>
    <x v="0"/>
    <x v="1"/>
    <x v="6"/>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S"/>
    <s v="00 - N/A"/>
    <s v="70 - DONACION EXTERNA"/>
    <s v="16 - PEDERNALES"/>
    <s v="(en blanco)"/>
    <n v="2808030"/>
    <n v="0"/>
  </r>
  <r>
    <s v="2026"/>
    <x v="0"/>
    <x v="0"/>
    <x v="1"/>
    <x v="6"/>
    <s v="2 - Poder Ejecutivo"/>
    <s v="0201 - PRESIDENCIA DE LA REPÚBLICA"/>
    <s v="0001 - MINISTERIO DE LA PRESIDENCIA"/>
    <s v="2 - SERVICIOS ECONÓMICOS"/>
    <s v="2.6 - Transporte"/>
    <s v="2.6.01 - Transporte por carretera"/>
    <s v="2.2 - CONTRATACIÓN DE SERVICIOS"/>
    <s v="2.2.8 - OTROS SERVICIOS NO INCLUIDOS EN CONCEPTOS ANTERIORES"/>
    <s v="S"/>
    <s v="03 - RECONSTRUCCIÓN DE LA CARRETERA ANAMÁ-HATILLO, MUNICIPIO HATO MAYOR, PROVINCIA HATO MAYOR"/>
    <s v="60 - CREDITO EXTERNO"/>
    <s v="30 - HATO MAYOR"/>
    <n v="17023"/>
    <n v="5103798"/>
    <n v="0"/>
  </r>
  <r>
    <s v="2026"/>
    <x v="0"/>
    <x v="0"/>
    <x v="1"/>
    <x v="6"/>
    <s v="2 - Poder Ejecutivo"/>
    <s v="0201 - PRESIDENCIA DE LA REPÚBLICA"/>
    <s v="0001 - MINISTERIO DE LA PRESIDENCIA"/>
    <s v="2 - SERVICIOS ECONÓMICOS"/>
    <s v="2.6 - Transporte"/>
    <s v="2.6.01 - Transporte por carretera"/>
    <s v="2.7 - OBRAS"/>
    <s v="2.7.2 - INFRAESTRUCTURA"/>
    <s v="S"/>
    <s v="01 - RECONSTRUCCIÓN DEL CAMINO VECINAL LOS LANOS - EL NARANJO, MUNICIPIO CASTILLO, PROVINCIA DUARTE"/>
    <s v="60 - CREDITO EXTERNO"/>
    <s v="06 - DUARTE"/>
    <n v="16969"/>
    <n v="127829819"/>
    <n v="0"/>
  </r>
  <r>
    <s v="2026"/>
    <x v="0"/>
    <x v="0"/>
    <x v="1"/>
    <x v="6"/>
    <s v="2 - Poder Ejecutivo"/>
    <s v="0201 - PRESIDENCIA DE LA REPÚBLICA"/>
    <s v="0001 - MINISTERIO DE LA PRESIDENCIA"/>
    <s v="2 - SERVICIOS ECONÓMICOS"/>
    <s v="2.6 - Transporte"/>
    <s v="2.6.01 - Transporte por carretera"/>
    <s v="2.7 - OBRAS"/>
    <s v="2.7.2 - INFRAESTRUCTURA"/>
    <s v="S"/>
    <s v="02 - RECONSTRUCCIÓN DEL CAMINO VECINAL GUANITO - GUARAPITO - NARANJO DE CHINA, MUNICIPIO HIGÜEY, PROVINCIA LA ALTAGRACIA."/>
    <s v="60 - CREDITO EXTERNO"/>
    <s v="11 - LA ALTAGRACIA"/>
    <n v="16972"/>
    <n v="154326318"/>
    <n v="0"/>
  </r>
  <r>
    <s v="2026"/>
    <x v="0"/>
    <x v="0"/>
    <x v="1"/>
    <x v="6"/>
    <s v="2 - Poder Ejecutivo"/>
    <s v="0201 - PRESIDENCIA DE LA REPÚBLICA"/>
    <s v="0001 - MINISTERIO DE LA PRESIDENCIA"/>
    <s v="2 - SERVICIOS ECONÓMICOS"/>
    <s v="2.6 - Transporte"/>
    <s v="2.6.01 - Transporte por carretera"/>
    <s v="2.7 - OBRAS"/>
    <s v="2.7.2 - INFRAESTRUCTURA"/>
    <s v="S"/>
    <s v="03 - RECONSTRUCCIÓN DE LA CARRETERA ANAMÁ-HATILLO, MUNICIPIO HATO MAYOR, PROVINCIA HATO MAYOR"/>
    <s v="60 - CREDITO EXTERNO"/>
    <s v="30 - HATO MAYOR"/>
    <n v="17023"/>
    <n v="66171274"/>
    <n v="0"/>
  </r>
  <r>
    <s v="2026"/>
    <x v="0"/>
    <x v="0"/>
    <x v="1"/>
    <x v="6"/>
    <s v="2 - Poder Ejecutivo"/>
    <s v="0201 - PRESIDENCIA DE LA REPÚBLICA"/>
    <s v="0001 - MINISTERIO DE LA PRESIDENCIA"/>
    <s v="2 - SERVICIOS ECONÓMICOS"/>
    <s v="2.6 - Transporte"/>
    <s v="2.6.01 - Transporte por carretera"/>
    <s v="2.7 - OBRAS"/>
    <s v="2.7.2 - INFRAESTRUCTURA"/>
    <s v="S"/>
    <s v="04 - RECONSTRUCCIÓN DE CAMINO VECINAL LOS LLANOS - QUISQUEYA, PROVINCIA SAN PEDRO DE MACORÍS"/>
    <s v="60 - CREDITO EXTERNO"/>
    <s v="23 - SAN PEDRO DE MACORIS"/>
    <n v="17034"/>
    <n v="96421796"/>
    <n v="0"/>
  </r>
  <r>
    <s v="2026"/>
    <x v="0"/>
    <x v="0"/>
    <x v="1"/>
    <x v="6"/>
    <s v="2 - Poder Ejecutivo"/>
    <s v="0201 - PRESIDENCIA DE LA REPÚBLICA"/>
    <s v="0001 - MINISTERIO DE LA PRESIDENCIA"/>
    <s v="2 - SERVICIOS ECONÓMICOS"/>
    <s v="2.6 - Transporte"/>
    <s v="2.6.01 - Transporte por carretera"/>
    <s v="2.7 - OBRAS"/>
    <s v="2.7.2 - INFRAESTRUCTURA"/>
    <s v="S"/>
    <s v="05 - RECONSTRUCCIÓN DE CARRETERA LA PALOMA - LOS LLANOS, PROVINCIA SAN PEDRO DE MACORIS"/>
    <s v="60 - CREDITO EXTERNO"/>
    <s v="23 - SAN PEDRO DE MACORIS"/>
    <n v="17044"/>
    <n v="45999793"/>
    <n v="0"/>
  </r>
  <r>
    <s v="2026"/>
    <x v="0"/>
    <x v="0"/>
    <x v="1"/>
    <x v="6"/>
    <s v="2 - Poder Ejecutivo"/>
    <s v="0201 - PRESIDENCIA DE LA REPÚBLICA"/>
    <s v="0001 - MINISTERIO DE LA PRESIDENCIA"/>
    <s v="2 - SERVICIOS ECONÓMICOS"/>
    <s v="2.6 - Transporte"/>
    <s v="2.6.01 - Transporte por carretera"/>
    <s v="2.7 - OBRAS"/>
    <s v="2.7.2 - INFRAESTRUCTURA"/>
    <s v="S"/>
    <s v="06 - RECONSTRUCCIÓN CAMINO VECINAL CONSUELO-MONTECOCA, MUNICIPIO CONSUELO, PROVINCIA SAN PEDRO DE MACORIS"/>
    <s v="60 - CREDITO EXTERNO"/>
    <s v="23 - SAN PEDRO DE MACORIS"/>
    <n v="17045"/>
    <n v="8383021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1 - SERVICIOS BÁSICOS"/>
    <s v="S"/>
    <s v="00 - N/A"/>
    <s v="60 - CREDITO EXTERNO"/>
    <s v="99 - MULTIPROVINCIAL"/>
    <s v="(en blanco)"/>
    <n v="2028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2 - PUBLICIDAD, IMPRESIÓN Y ENCUADERNACIÓN"/>
    <s v="S"/>
    <s v="00 - N/A"/>
    <s v="60 - CREDITO EXTERNO"/>
    <s v="99 - MULTIPROVINCIAL"/>
    <s v="(en blanco)"/>
    <n v="206817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3 - VIÁTICOS"/>
    <s v="S"/>
    <s v="00 - N/A"/>
    <s v="60 - CREDITO EXTERNO"/>
    <s v="99 - MULTIPROVINCIAL"/>
    <s v="(en blanco)"/>
    <n v="38494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4 - TRANSPORTE Y ALMACENAJE"/>
    <s v="S"/>
    <s v="00 - N/A"/>
    <s v="60 - CREDITO EXTERNO"/>
    <s v="99 - MULTIPROVINCIAL"/>
    <s v="(en blanco)"/>
    <n v="2035600"/>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5 - ALQUILERES Y RENTAS"/>
    <s v="S"/>
    <s v="00 - N/A"/>
    <s v="60 - CREDITO EXTERNO"/>
    <s v="99 - MULTIPROVINCIAL"/>
    <s v="(en blanco)"/>
    <n v="130957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7 - SERVICIOS DE CONSERVACIÓN, REPARACIONES MENORES E INSTALACIONES TEMPORALES"/>
    <s v="S"/>
    <s v="00 - N/A"/>
    <s v="60 - CREDITO EXTERNO"/>
    <s v="99 - MULTIPROVINCIAL"/>
    <s v="(en blanco)"/>
    <n v="2398043"/>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8 - OTROS SERVICIOS NO INCLUIDOS EN CONCEPTOS ANTERIORES"/>
    <s v="S"/>
    <s v="00 - N/A"/>
    <s v="60 - CREDITO EXTERNO"/>
    <s v="99 - MULTIPROVINCIAL"/>
    <s v="(en blanco)"/>
    <n v="545123922"/>
    <n v="6998109.1500000004"/>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9 - OTRAS CONTRATACIONES DE SERVICIOS"/>
    <s v="S"/>
    <s v="00 - N/A"/>
    <s v="60 - CREDITO EXTERNO"/>
    <s v="99 - MULTIPROVINCIAL"/>
    <s v="(en blanco)"/>
    <n v="1786609"/>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3 - PAPEL, CARTÓN E IMPRESOS"/>
    <s v="S"/>
    <s v="00 - N/A"/>
    <s v="60 - CREDITO EXTERNO"/>
    <s v="99 - MULTIPROVINCIAL"/>
    <s v="(en blanco)"/>
    <n v="51614"/>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5 - CUERO, CAUCHO Y PLÁSTICO"/>
    <s v="S"/>
    <s v="00 - N/A"/>
    <s v="60 - CREDITO EXTERNO"/>
    <s v="99 - MULTIPROVINCIAL"/>
    <s v="(en blanco)"/>
    <n v="185810"/>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7 - COMBUSTIBLES, LUBRICANTES, PRODUCTOS QUÍMICOS Y CONEXOS"/>
    <s v="S"/>
    <s v="00 - N/A"/>
    <s v="60 - CREDITO EXTERNO"/>
    <s v="99 - MULTIPROVINCIAL"/>
    <s v="(en blanco)"/>
    <n v="1787862"/>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9 - PRODUCTOS Y ÚTILES VARIOS"/>
    <s v="S"/>
    <s v="00 - N/A"/>
    <s v="60 - CREDITO EXTERNO"/>
    <s v="99 - MULTIPROVINCIAL"/>
    <s v="(en blanco)"/>
    <n v="2862854"/>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10 - FONDO GENERAL"/>
    <s v="99 - MULTIPROVINCIAL"/>
    <s v="(en blanco)"/>
    <n v="14943573"/>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60 - CREDITO EXTERNO"/>
    <s v="99 - MULTIPROVINCIAL"/>
    <s v="(en blanco)"/>
    <n v="34414953"/>
    <n v="0"/>
  </r>
  <r>
    <s v="2026"/>
    <x v="0"/>
    <x v="0"/>
    <x v="1"/>
    <x v="6"/>
    <s v="2 - Poder Ejecutivo"/>
    <s v="0201 - PRESIDENCIA DE LA REPÚBLICA"/>
    <s v="0001 - MINISTERIO DE LA PRESIDENCIA"/>
    <s v="4 - SERVICIOS SOCIALES"/>
    <s v="4.1 - Vivienda y servicios comunitarios"/>
    <s v="4.1.02 - Desarrollo comunitario"/>
    <s v="2.1 - REMUNERACIONES Y CONTRIBUCIONES"/>
    <s v="2.1.5 - CONTRIBUCIONES A LA SEGURIDAD SOCIAL"/>
    <s v="S"/>
    <s v="00 - N/A"/>
    <s v="10 - FONDO GENERAL"/>
    <s v="99 - MULTIPROVINCIAL"/>
    <s v="(en blanco)"/>
    <n v="4114514"/>
    <n v="0"/>
  </r>
  <r>
    <s v="2026"/>
    <x v="0"/>
    <x v="0"/>
    <x v="1"/>
    <x v="6"/>
    <s v="2 - Poder Ejecutivo"/>
    <s v="0201 - PRESIDENCIA DE LA REPÚBLICA"/>
    <s v="0001 - MINISTERIO DE LA PRESIDENCIA"/>
    <s v="4 - SERVICIOS SOCIALES"/>
    <s v="4.1 - Vivienda y servicios comunitarios"/>
    <s v="4.1.02 - Desarrollo comunitario"/>
    <s v="2.2 - CONTRATACIÓN DE SERVICIOS"/>
    <s v="2.2.1 - SERVICIOS BÁSIC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2 - PUBLICIDAD, IMPRESIÓN Y ENCUADERNACIÓN"/>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3 - VIÁTICOS"/>
    <s v="S"/>
    <s v="00 - N/A"/>
    <s v="10 - FONDO GENERAL"/>
    <s v="99 - MULTIPROVINCIAL"/>
    <s v="(en blanco)"/>
    <n v="2550000"/>
    <n v="0"/>
  </r>
  <r>
    <s v="2026"/>
    <x v="0"/>
    <x v="0"/>
    <x v="1"/>
    <x v="6"/>
    <s v="2 - Poder Ejecutivo"/>
    <s v="0201 - PRESIDENCIA DE LA REPÚBLICA"/>
    <s v="0001 - MINISTERIO DE LA PRESIDENCIA"/>
    <s v="4 - SERVICIOS SOCIALES"/>
    <s v="4.1 - Vivienda y servicios comunitarios"/>
    <s v="4.1.02 - Desarrollo comunitario"/>
    <s v="2.2 - CONTRATACIÓN DE SERVICIOS"/>
    <s v="2.2.4 - TRANSPORTE Y ALMACENAJE"/>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5 - ALQUILERES Y RENTA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6 - SEGUR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2 - CONTRATACIÓN DE SERVICIOS"/>
    <s v="2.2.7 - SERVICIOS DE CONSERVACIÓN, REPARACIONES MENORES E INSTALACIONES TEMPORALES"/>
    <s v="S"/>
    <s v="00 - N/A"/>
    <s v="10 - FONDO GENERAL"/>
    <s v="99 - MULTIPROVINCIAL"/>
    <s v="(en blanco)"/>
    <n v="564045"/>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10 - FONDO GENERAL"/>
    <s v="99 - MULTIPROVINCIAL"/>
    <s v="(en blanco)"/>
    <n v="89003228"/>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60 - CREDITO EXTERNO"/>
    <s v="99 - MULTIPROVINCIAL"/>
    <s v="(en blanco)"/>
    <n v="153104462"/>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70 - DONACION EXTERNA"/>
    <s v="99 - MULTIPROVINCIAL"/>
    <s v="(en blanco)"/>
    <n v="4693030"/>
    <n v="0"/>
  </r>
  <r>
    <s v="2026"/>
    <x v="0"/>
    <x v="0"/>
    <x v="1"/>
    <x v="6"/>
    <s v="2 - Poder Ejecutivo"/>
    <s v="0201 - PRESIDENCIA DE LA REPÚBLICA"/>
    <s v="0001 - MINISTERIO DE LA PRESIDENCIA"/>
    <s v="4 - SERVICIOS SOCIALES"/>
    <s v="4.1 - Vivienda y servicios comunitarios"/>
    <s v="4.1.02 - Desarrollo comunitario"/>
    <s v="2.2 - CONTRATACIÓN DE SERVICIOS"/>
    <s v="2.2.9 - OTRAS CONTRATACIONES DE SERVICIOS"/>
    <s v="S"/>
    <s v="00 - N/A"/>
    <s v="10 - FONDO GENERAL"/>
    <s v="99 - MULTIPROVINCIAL"/>
    <s v="(en blanco)"/>
    <n v="850000"/>
    <n v="0"/>
  </r>
  <r>
    <s v="2026"/>
    <x v="0"/>
    <x v="0"/>
    <x v="1"/>
    <x v="6"/>
    <s v="2 - Poder Ejecutivo"/>
    <s v="0201 - PRESIDENCIA DE LA REPÚBLICA"/>
    <s v="0001 - MINISTERIO DE LA PRESIDENCIA"/>
    <s v="4 - SERVICIOS SOCIALES"/>
    <s v="4.1 - Vivienda y servicios comunitarios"/>
    <s v="4.1.02 - Desarrollo comunitario"/>
    <s v="2.3 - MATERIALES Y SUMINISTROS"/>
    <s v="2.3.3 - PAPEL, CARTÓN E IMPRES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3 - MATERIALES Y SUMINISTROS"/>
    <s v="2.3.7 - COMBUSTIBLES, LUBRICANTES, PRODUCTOS QUÍMICOS Y CONEXOS"/>
    <s v="S"/>
    <s v="00 - N/A"/>
    <s v="10 - FONDO GENERAL"/>
    <s v="99 - MULTIPROVINCIAL"/>
    <s v="(en blanco)"/>
    <n v="0"/>
    <n v="0"/>
  </r>
  <r>
    <s v="2026"/>
    <x v="0"/>
    <x v="0"/>
    <x v="1"/>
    <x v="6"/>
    <s v="2 - Poder Ejecutivo"/>
    <s v="0201 - PRESIDENCIA DE LA REPÚBLICA"/>
    <s v="0001 - MINISTERIO DE LA PRESIDENCIA"/>
    <s v="4 - SERVICIOS SOCIALES"/>
    <s v="4.1 - Vivienda y servicios comunitarios"/>
    <s v="4.1.02 - Desarrollo comunitario"/>
    <s v="2.3 - MATERIALES Y SUMINISTROS"/>
    <s v="2.3.9 - PRODUCTOS Y ÚTILES VARIOS"/>
    <s v="S"/>
    <s v="00 - N/A"/>
    <s v="10 - FONDO GENERAL"/>
    <s v="99 - MULTIPROVINCIAL"/>
    <s v="(en blanco)"/>
    <n v="0"/>
    <n v="0"/>
  </r>
  <r>
    <s v="2026"/>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99 - MULTIPROVINCIAL"/>
    <s v="(en blanco)"/>
    <n v="2000000"/>
    <n v="1795422.88"/>
  </r>
  <r>
    <s v="2026"/>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99 - MULTIPROVINCIAL"/>
    <s v="(en blanco)"/>
    <n v="1840000"/>
    <n v="0"/>
  </r>
  <r>
    <s v="2026"/>
    <x v="0"/>
    <x v="0"/>
    <x v="1"/>
    <x v="6"/>
    <s v="2 - Poder Ejecutivo"/>
    <s v="0201 - PRESIDENCIA DE LA REPÚBLICA"/>
    <s v="0004 - SERVICIO INTEGRAL DE EMERGENCIAS"/>
    <s v="1 - SERVICIOS  GENERALES"/>
    <s v="1.3 - Defensa nacional"/>
    <s v="1.3.03 - Defensa civil"/>
    <s v="2.2 - CONTRATACIÓN DE SERVICIOS"/>
    <s v="2.2.1 - SERVICIOS BÁS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s v="15 - MONTE CRISTI"/>
    <n v="14624"/>
    <n v="108000000"/>
    <n v="20763046.460000001"/>
  </r>
  <r>
    <s v="2026"/>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s v="15 - MONTE CRISTI"/>
    <n v="14624"/>
    <n v="3200000"/>
    <n v="0"/>
  </r>
  <r>
    <s v="2026"/>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s v="15 - MONTE CRISTI"/>
    <n v="14624"/>
    <n v="4200000"/>
    <n v="0"/>
  </r>
  <r>
    <s v="2026"/>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s v="15 - MONTE CRISTI"/>
    <n v="14624"/>
    <n v="58500000"/>
    <n v="30450319.899999999"/>
  </r>
  <r>
    <s v="2026"/>
    <x v="0"/>
    <x v="0"/>
    <x v="1"/>
    <x v="6"/>
    <s v="2 - Poder Ejecutivo"/>
    <s v="0201 - PRESIDENCIA DE LA REPÚBLICA"/>
    <s v="0004 - SERVICIO INTEGRAL DE EMERGENCIAS"/>
    <s v="1 - SERVICIOS  GENERALES"/>
    <s v="1.3 - Defensa nacional"/>
    <s v="1.3.03 - Defensa civil"/>
    <s v="2.3 - MATERIALES Y SUMINISTROS"/>
    <s v="2.3.6 - PRODUCTOS DE MINERALES, METÁLICOS Y NO METÁLICOS"/>
    <s v="S"/>
    <s v="03 - AMPLIACIÓN DEL SISTEMA NACIONAL DE ATENCION A EMERGENCIAS Y SEGURIDAD 9-1-1, FASE II"/>
    <s v="10 - FONDO GENERAL"/>
    <s v="15 - MONTE CRISTI"/>
    <n v="14624"/>
    <n v="0"/>
    <n v="0"/>
  </r>
  <r>
    <s v="2026"/>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n v="14624"/>
    <n v="12300000"/>
    <n v="2650221"/>
  </r>
  <r>
    <s v="2026"/>
    <x v="0"/>
    <x v="0"/>
    <x v="1"/>
    <x v="6"/>
    <s v="2 - Poder Ejecutivo"/>
    <s v="0201 - PRESIDENCIA DE LA REPÚBLICA"/>
    <s v="0005 - UNIDAD EJECUTORA PARA LA READECUACION DE BARRIOS  Y ENTORNOS (URBE)"/>
    <s v="2 - SERVICIOS ECONÓMICOS"/>
    <s v="2.6 - Transporte"/>
    <s v="2.6.01 - Transporte por carretera"/>
    <s v="2.7 - OBRAS"/>
    <s v="2.7.2 - INFRAESTRUCTURA"/>
    <s v="S"/>
    <s v="05 - CONSTRUCCIÓN VÍA MARGINAL PASEO DEL RÍO EN LOS SECTORES LA CIÉNAGA Y LOS GUANDULES, DISTRITO NACIONAL"/>
    <s v="10 - FONDO GENERAL"/>
    <s v="01 - DISTRITO NACIONAL"/>
    <n v="16913"/>
    <n v="50000000"/>
    <n v="45438052.840000004"/>
  </r>
  <r>
    <s v="2026"/>
    <x v="0"/>
    <x v="0"/>
    <x v="1"/>
    <x v="6"/>
    <s v="2 - Poder Ejecutivo"/>
    <s v="0201 - PRESIDENCIA DE LA REPÚBLICA"/>
    <s v="0005 - UNIDAD EJECUTORA PARA LA READECUACION DE BARRIOS  Y ENTORNOS (URBE)"/>
    <s v="2 - SERVICIOS ECONÓMICOS"/>
    <s v="2.6 - Transporte"/>
    <s v="2.6.04 - Transporte aéreo"/>
    <s v="2.2 - CONTRATACIÓN DE SERVICIOS"/>
    <s v="2.2.8 - OTROS SERVICIOS NO INCLUIDOS EN CONCEPTOS ANTERIORES"/>
    <s v="S"/>
    <s v="07 - REHABILITACIÓN DEL TELEFÉRICO TURISTICO DE PUERTO PLATA. "/>
    <s v="60 - CREDITO EXTERNO"/>
    <s v="18 - PUERTO PLATA"/>
    <n v="17259"/>
    <n v="0"/>
    <n v="0"/>
  </r>
  <r>
    <s v="2026"/>
    <x v="0"/>
    <x v="0"/>
    <x v="1"/>
    <x v="6"/>
    <s v="2 - Poder Ejecutivo"/>
    <s v="0201 - PRESIDENCIA DE LA REPÚBLICA"/>
    <s v="0005 - UNIDAD EJECUTORA PARA LA READECUACION DE BARRIOS  Y ENTORNOS (URBE)"/>
    <s v="2 - SERVICIOS ECONÓMICOS"/>
    <s v="2.6 - Transporte"/>
    <s v="2.6.04 - Transporte aéreo"/>
    <s v="2.7 - OBRAS"/>
    <s v="2.7.2 - INFRAESTRUCTURA"/>
    <s v="S"/>
    <s v="07 - REHABILITACIÓN DEL TELEFÉRICO TURISTICO DE PUERTO PLATA. "/>
    <s v="60 - CREDITO EXTERNO"/>
    <s v="18 - PUERTO PLATA"/>
    <n v="17259"/>
    <n v="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4 - RECUPERACION DEL MARGEN OCCIDENTAL DEL RÍO OZAMA EN EL BARRIO DE GUALEY, DISTRITO NACIONAL"/>
    <s v="10 - FONDO GENERAL"/>
    <s v="01 - DISTRITO NACIONAL"/>
    <n v="16878"/>
    <n v="27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4 - RECUPERACION DEL MARGEN OCCIDENTAL DEL RÍO OZAMA EN EL BARRIO DE GUALEY, DISTRITO NACIONAL"/>
    <s v="10 - FONDO GENERAL"/>
    <s v="01 - DISTRITO NACIONAL"/>
    <n v="16878"/>
    <n v="94000000"/>
    <n v="73925973.699999988"/>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9 - OTRAS CONTRATACIONES DE SERVICIOS"/>
    <s v="S"/>
    <s v="04 - RECUPERACION DEL MARGEN OCCIDENTAL DEL RÍO OZAMA EN EL BARRIO DE GUALEY, DISTRITO NACIONAL"/>
    <s v="10 - FONDO GENERAL"/>
    <s v="01 - DISTRITO NACIONAL"/>
    <n v="16878"/>
    <n v="22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s v="32 - SANTO DOMINGO"/>
    <n v="16877"/>
    <n v="47598123"/>
    <n v="13070736.420000002"/>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4 - RECUPERACION DEL MARGEN OCCIDENTAL DEL RÍO OZAMA EN EL BARRIO DE GUALEY, DISTRITO NACIONAL"/>
    <s v="10 - FONDO GENERAL"/>
    <s v="01 - DISTRITO NACIONAL"/>
    <n v="16878"/>
    <n v="298111876"/>
    <n v="41729996.629999995"/>
  </r>
  <r>
    <s v="2026"/>
    <x v="0"/>
    <x v="0"/>
    <x v="1"/>
    <x v="6"/>
    <s v="2 - Poder Ejecutivo"/>
    <s v="0201 - PRESIDENCIA DE LA REPÚBLICA"/>
    <s v="0005 - UNIDAD EJECUTORA PARA LA READECUACION DE BARRIOS  Y ENTORNOS (URBE)"/>
    <s v="4 - SERVICIOS SOCIALES"/>
    <s v="4.3 - Actividades deportivas, recreativas, culturales y religiosas"/>
    <s v="4.3.02 - Servicios recreativos y deportivos"/>
    <s v="2.7 - OBRAS"/>
    <s v="2.7.2 - INFRAESTRUCTURA"/>
    <s v="S"/>
    <s v="06 - CONSTRUCCIÓN DE UN PATINÓDROMO Y PARQUE  URBANO EN EL SECTOR MIRAMAR,  DISTRITO NACIONAL"/>
    <s v="10 - FONDO GENERAL"/>
    <s v="01 - DISTRITO NACIONAL"/>
    <n v="16930"/>
    <n v="150000001"/>
    <n v="101499436.57000002"/>
  </r>
  <r>
    <s v="2026"/>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50 - CRÉDITO INTERNO"/>
    <s v="99 - MULTIPROVINCIAL"/>
    <s v="(en blanco)"/>
    <n v="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s v="18 - PUERTO PLATA"/>
    <n v="16744"/>
    <n v="471159418"/>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s v="27 - VALVERDE"/>
    <n v="15004"/>
    <n v="2500000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s v="25 - SANTIAGO"/>
    <n v="15027"/>
    <n v="328597801"/>
    <n v="158847686.22"/>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s v="32 - SANTO DOMINGO"/>
    <n v="16166"/>
    <n v="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s v="25 - SANTIAGO"/>
    <n v="14595"/>
    <n v="0"/>
    <n v="0"/>
  </r>
  <r>
    <s v="2026"/>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s v="12 - LA ROMANA"/>
    <n v="15022"/>
    <n v="7846034"/>
    <n v="4922695.5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s v="01 - DISTRITO NACIONAL"/>
    <n v="16542"/>
    <n v="30000000"/>
    <n v="3000000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s v="32 - SANTO DOMINGO"/>
    <n v="16544"/>
    <n v="23841707"/>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s v="12 - LA ROMANA"/>
    <n v="16691"/>
    <n v="35892875"/>
    <n v="35891021.96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s v="18 - PUERTO PLATA"/>
    <n v="16696"/>
    <n v="25000000"/>
    <n v="23353360.4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s v="32 - SANTO DOMINGO"/>
    <n v="16727"/>
    <n v="62935945"/>
    <n v="27019890.37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s v="01 - DISTRITO NACIONAL"/>
    <n v="16755"/>
    <n v="21668258"/>
    <n v="21386823.11999999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s v="08 - EL SEIBO"/>
    <n v="16757"/>
    <n v="28300000"/>
    <n v="28256515.79999999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s v="25 - SANTIAGO"/>
    <n v="16766"/>
    <n v="47989290"/>
    <n v="22539515.60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s v="18 - PUERTO PLATA"/>
    <n v="16857"/>
    <n v="2187212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s v="27 - VALVERDE"/>
    <n v="15078"/>
    <n v="8815980"/>
    <n v="881598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s v="17 - PERAVIA"/>
    <n v="15088"/>
    <n v="19433222"/>
    <n v="16507138.219999999"/>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s v="17 - PERAVIA"/>
    <n v="15097"/>
    <n v="24128032"/>
    <n v="28884824.37000000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s v="32 - SANTO DOMINGO"/>
    <n v="15098"/>
    <n v="21382761"/>
    <n v="21382661"/>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s v="29 - MONTE PLATA"/>
    <n v="15099"/>
    <n v="22770463"/>
    <n v="22765082.939999998"/>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s v="17 - PERAVIA"/>
    <n v="15114"/>
    <n v="19916833"/>
    <n v="9789158.7699999996"/>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s v="32 - SANTO DOMINGO"/>
    <n v="15115"/>
    <n v="21810450"/>
    <n v="21351843.43"/>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s v="17 - PERAVIA"/>
    <n v="15123"/>
    <n v="23231040"/>
    <n v="26387252.2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s v="29 - MONTE PLATA"/>
    <n v="15132"/>
    <n v="2912213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s v="23 - SAN PEDRO DE MACORIS"/>
    <n v="15140"/>
    <n v="6451973"/>
    <n v="6378930.7000000002"/>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s v="29 - MONTE PLATA"/>
    <n v="15824"/>
    <n v="596865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s v="32 - SANTO DOMINGO"/>
    <n v="16177"/>
    <n v="2036731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s v="32 - SANTO DOMINGO"/>
    <n v="16185"/>
    <n v="34690593"/>
    <n v="34649876.32"/>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RECREATIVO Y CULTURAL VILLA XARAGUA, MUNICIPIO VILLA JARAGUA, PROVINCIA BAHORUCO"/>
    <s v="10 - FONDO GENERAL"/>
    <s v="03 - BAHORUCO"/>
    <n v="16411"/>
    <n v="6455489"/>
    <n v="8099747.7199999997"/>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s v="22 - SAN JUAN"/>
    <n v="14695"/>
    <n v="0"/>
    <n v="5179442.8600000003"/>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s v="22 - SAN JUAN"/>
    <n v="14698"/>
    <n v="0"/>
    <n v="891054.43"/>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9 - CONSTRUCCIÓN CLUB DEPORTIVO Y CULTURAL NUEVA GENERACION, SECTOR HATO NUEVO, MUNICIPIO SANTO DOMINGO OESTE, PROVINCIA SANTO DOMINGO"/>
    <s v="10 - FONDO GENERAL"/>
    <s v="32 - SANTO DOMINGO"/>
    <n v="1705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DE PARQUE RECREATIVO EN LA BASE AEREA DE SAN ISIDRO, MUNICIPIO SANTO DOMINGO ESTE, PROVINCIA SANTO DOMINGO."/>
    <s v="10 - FONDO GENERAL"/>
    <s v="32 - SANTO DOMINGO"/>
    <n v="1719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MODELACIÓN CANCHA MIXTA ANTONIO ESPINAL, D. M. JUMA BEJUCAL, PROVINCIA MONSEÑOR NOUEL"/>
    <s v="10 - FONDO GENERAL"/>
    <s v="28 - MONSENOR NOUEL"/>
    <n v="1720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MPO DE BÉISBOL EN EL D.M. VILLA FUNDACION, MUNICIPIO BANÍ, PROVINCIA PERAVIA"/>
    <s v="10 - FONDO GENERAL"/>
    <s v="17 - PERAVIA"/>
    <n v="17300"/>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0 - CONSTRUCCIÓN CAMPO DE BÉISBOL HERMANOS ROJAS ALOU, SECTOR LA VICTORIA, MUNICIPIO SANTO DOMINGO NORTE, PROVINCIA SANTO DOMINGO"/>
    <s v="10 - FONDO GENERAL"/>
    <s v="32 - SANTO DOMINGO"/>
    <n v="17293"/>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6 - CONSTRUCCIÓN CANCHA DE BALONCESTO EN EL SECTOR GALINDO, MUNICIPIO VILLA TAPIA, PROVINCIA HERMANAS MIRABAL"/>
    <s v="10 - FONDO GENERAL"/>
    <s v="19 - HERMANAS MIRABAL"/>
    <n v="1727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7 - CONSTRUCCIÓN CLUB DEPORTIVO INVI, SECTOR HATO NUEVO, MUNICIPIO LOS ALCARRIZOS, PROVINCIA SANTO DOMINGO"/>
    <s v="10 - FONDO GENERAL"/>
    <s v="32 - SANTO DOMINGO"/>
    <n v="1727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9 - REMODELACIÓN POLIDEPORTIVO ROLANDO RAMÍREZ, SECTOR VILLA OLÍMPICA, MUNICIPIO SAN PEDRO DE MACORÍS"/>
    <s v="10 - FONDO GENERAL"/>
    <s v="23 - SAN PEDRO DE MACORIS"/>
    <n v="1720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1 - CONSTRUCCIÓN CLUB DEPORTIVO Y CULTURAL NUEVA ESPERANZA, MUNICIPIO COTUÍ, PROVINCIA SÁNCHEZ RAMÍREZ"/>
    <s v="10 - FONDO GENERAL"/>
    <s v="24 - SANCHEZ RAMIREZ"/>
    <n v="1724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1 - CONSTRUCCIÓN POLIDEPORTIVO NUEVO MILENIO, SECTOR LOS GIRASOLES, DISTRITO NACIONAL."/>
    <s v="10 - FONDO GENERAL"/>
    <s v="01 - DISTRITO NACIONAL"/>
    <n v="17296"/>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3 - CONSTRUCCIÓN CANCHA DE BALONCESTO EN EL SECTOR HARAS NACIONALES, MUNICIPIO SANTO DOMINGO NORTE, PROVINCIA SANTO DOMINGO"/>
    <s v="10 - FONDO GENERAL"/>
    <s v="32 - SANTO DOMINGO"/>
    <n v="17262"/>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CONSTRUCCIÓN DE GAZEBO PARA HOGAR DE ANCIANOS CONAPE, SECTOR VILLA ORTEGA, MUNICIPIO HATO MAYOR, PROVINCIA HATO MAYOR"/>
    <s v="10 - FONDO GENERAL"/>
    <s v="30 - HATO MAYOR"/>
    <n v="1730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POLIDEPORTIVO EN LA BASE DE INFANTERÍA DE MARINA VICEALMIRANTE MANUEL R. MONTES ARACHE, MUNICIPIO BOCA CHICA, PROVINCIA SANTO DOMINGO"/>
    <s v="10 - FONDO GENERAL"/>
    <s v="32 - SANTO DOMINGO"/>
    <n v="1726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CONSTRUCCIÓN POLIDEPORTIVO EN EL SECTOR CANASTICA, MUNICIPIO SAN CRISTÓBAL, PROVINCIA SAN CRISTÓBAL"/>
    <s v="10 - FONDO GENERAL"/>
    <s v="21 - SAN CRISTOBAL"/>
    <n v="1731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POLIDEPORTIVO LOS RIOS, MUNICIPIO LOS RIOS, PROVINCIA BAHORUCO."/>
    <s v="10 - FONDO GENERAL"/>
    <s v="03 - BAHORUCO"/>
    <n v="1729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POLIDEPORTIVO REALES DEL CALICHE, SECTOR CRISTO REY, DISTRITO NACIONAL"/>
    <s v="10 - FONDO GENERAL"/>
    <s v="01 - DISTRITO NACIONAL"/>
    <n v="17303"/>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POLIDEPORTIVO LOS AMERICANOS, MUNICIPIO LOS ALCARRIZOS, PROVINCIA SANTO DOMINGO"/>
    <s v="10 - FONDO GENERAL"/>
    <s v="32 - SANTO DOMINGO"/>
    <n v="17301"/>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3 - CONSTRUCCIÓN CAMPO DE BÉISBOL LA FORTUNA DE ANGELINA, MUNICIPIO VILLA LA MATA, PROVINCIA SANCHEZ RAMIREZ"/>
    <s v="10 - FONDO GENERAL"/>
    <s v="99 - MULTIPROVINCIAL"/>
    <n v="17298"/>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CONSTRUCCIÓN COMPLEJO DEPORTIVO LICEY AL MEDIO, MUNICIPIO LICEY AL MEDIO, PROVINCIA SANTIAGO"/>
    <s v="10 - FONDO GENERAL"/>
    <s v="25 - SANTIAGO"/>
    <n v="1731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9 - CONSTRUCCIÓN CAMPO DE BÉISBOL EN EL D.M VILLA SOMBRERO, MUNICIPIO BANÍ, PROVINCIA PERAVIA"/>
    <s v="10 - FONDO GENERAL"/>
    <s v="17 - PERAVIA"/>
    <n v="17292"/>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POLIDEPORTIVO NIZAO, MUNICIPIO NIZAO, PROVINCIA PERAVIA"/>
    <s v="10 - FONDO GENERAL"/>
    <s v="17 - PERAVIA"/>
    <n v="17316"/>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1 - REMODELACIÓN POLIDEPORTIVO MARÍA AUXILIADORA, SECTOR MARÍA AUXILIADORA, DISTRITO NACIONAL"/>
    <s v="10 - FONDO GENERAL"/>
    <s v="01 - DISTRITO NACIONAL"/>
    <n v="17320"/>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POLIDEPORTIVO ROSA DUARTE, SECTOR MEJORAMIENTO SOCIAL, DISTRITO NACIONAL"/>
    <s v="10 - FONDO GENERAL"/>
    <s v="01 - DISTRITO NACIONAL"/>
    <n v="17302"/>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2 - RECONSTRUCCIÓN CLUB DEPORTIVO Y CULTURAL AJAPRO, SECTOR LA AGUSTINA, DISTRITO NACIONAL"/>
    <s v="10 - FONDO GENERAL"/>
    <s v="01 - DISTRITO NACIONAL"/>
    <n v="1730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CONSTRUCCIÓN POLIDEPORTIVO LA SALVIA - LOS QUEMADOS, MUNICIPIO BONAO, PROVINCIA MONSEÑOR NOUEL"/>
    <s v="10 - FONDO GENERAL"/>
    <s v="28 - MONSENOR NOUEL"/>
    <n v="17306"/>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5 - CONSTRUCCIÓN CAMPO DE SOFTBALL LA AVIACION, SECTOR GURABO, MUNICIPIO SANTIAGO"/>
    <s v="10 - FONDO GENERAL"/>
    <s v="25 - SANTIAGO"/>
    <n v="1726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9 - CONSTRUCCIÓN CLUB DEPORTIVO Y CULTURAL LOS ALCARRIZOS EBA, MUNICIPIO LOS ALCARRIZOS, PROVINCIA SANTO DOMINGO"/>
    <s v="10 - FONDO GENERAL"/>
    <s v="32 - SANTO DOMINGO"/>
    <n v="17280"/>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CONSTRUCCIÓN POLIDEPORTIVO EL CERCADO, MUNICIPIO EL CERCADO, PROVINCIA SAN JUAN"/>
    <s v="10 - FONDO GENERAL"/>
    <s v="22 - SAN JUAN"/>
    <n v="17317"/>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ANCHA DE BALONCESTO EN EL DISTRITO MUNICIPAL SABANA BUEY, MUNICIPIO BANI, PROVINCIA PERAVIA"/>
    <s v="10 - FONDO GENERAL"/>
    <s v="17 - PERAVIA"/>
    <n v="17321"/>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4 - CONSTRUCCIÓN CAMPO DE SÓFTBOL RAFAEL VOLQUEZ, MUNICIPIO RAMÓN SANTANA, PROVINCIA SAN PEDRO DE MACORÍS"/>
    <s v="10 - FONDO GENERAL"/>
    <s v="23 - SAN PEDRO DE MACORIS"/>
    <n v="17263"/>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8 - CONSTRUCCIÓN CANCHA DE BALONCESTO EN EL SECTOR LOS ARROYOS, MUNICIPIO EL CERCADO, PROVINCIA SAN JUAN"/>
    <s v="10 - FONDO GENERAL"/>
    <s v="22 - SAN JUAN"/>
    <n v="17279"/>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CONSTRUCCIÓN POLIDEPORTIVO LAS SALINAS, SECTOR LA ESPERANZA, PROVINCIA BARAHONA"/>
    <s v="10 - FONDO GENERAL"/>
    <s v="04 - BARAHONA"/>
    <n v="17304"/>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7 - CONSTRUCCIÓN CAMPO DE BÉISBOL HOYO DE ORO, D.M ANGELINA, MUNICIPIO VILLA LA MATA, PROVINCIA SÁNCHEZ RAMÍREZ"/>
    <s v="10 - FONDO GENERAL"/>
    <s v="24 - SANCHEZ RAMIREZ"/>
    <n v="1727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0 - CONSTRUCCIÓN CAMPO DE BÉISBOL EL CAIMITO, D. M. EL CAIMITO, PROVINCIA SANTIAGO."/>
    <s v="10 - FONDO GENERAL"/>
    <s v="25 - SANTIAGO"/>
    <n v="17243"/>
    <n v="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s v="25 - SANTIAGO"/>
    <n v="14812"/>
    <n v="14409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s v="25 - SANTIAGO"/>
    <n v="14813"/>
    <n v="11414714"/>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s v="25 - SANTIAGO"/>
    <n v="14814"/>
    <n v="15395726"/>
    <n v="13002303.380000001"/>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s v="25 - SANTIAGO"/>
    <n v="15018"/>
    <n v="0"/>
    <n v="0"/>
  </r>
  <r>
    <s v="2026"/>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99 - MULTIPROVINCIAL"/>
    <s v="(en blanco)"/>
    <n v="0"/>
    <n v="3145333.06"/>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2 - CONTRATACIÓN DE SERVICIOS"/>
    <s v="2.2.7 - SERVICIOS DE CONSERVACIÓN, REPARACIONES MENORES E INSTALACIONES TEMPORALES"/>
    <s v="S"/>
    <s v="12 - MEJORAMIENTO DE VIVIENDAS Y EMBELLECIMIENTO URBANO CON ARTE PÚBLICO EN EL BARRIO ENRIQUILLO, MUNICIPIO SANTO DOMINGO OESTE."/>
    <s v="10 - FONDO GENERAL"/>
    <s v="32 - SANTO DOMINGO"/>
    <n v="17220"/>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5 - CONSTRUCCIÓN DE ECO-HÁBITAT INTEGRAL PARA FAMILIAS EN CONDICIONES DE VULNERABILIDAD EN EL MUNICIPIO EL SEIBO, PROVINCIA EL SEIBO"/>
    <s v="10 - FONDO GENERAL"/>
    <s v="08 - EL SEIBO"/>
    <n v="15118"/>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5 - CONSTRUCCIÓN DE ECO-HÁBITAT INTEGRAL PARA FAMILIAS EN CONDICIONES DE VULNERABILIDAD EN EL MUNICIPIO EL SEIBO, PROVINCIA EL SEIBO"/>
    <s v="10 - FONDO GENERAL"/>
    <s v="08 - EL SEIBO"/>
    <n v="15118"/>
    <n v="52500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s v="29 - MONTE PLATA"/>
    <n v="16424"/>
    <n v="32369829"/>
    <n v="0"/>
  </r>
  <r>
    <s v="2026"/>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99 - MULTIPROVINCIAL"/>
    <s v="(en blanco)"/>
    <n v="0"/>
    <n v="849600"/>
  </r>
  <r>
    <s v="2026"/>
    <x v="0"/>
    <x v="0"/>
    <x v="1"/>
    <x v="6"/>
    <s v="2 - Poder Ejecutivo"/>
    <s v="0201 - PRESIDENCIA DE LA REPÚBLICA"/>
    <s v="0017 - DIRECCIÓN DE DESARROLLO SOCIAL SUPÉRATE"/>
    <s v="4 - SERVICIOS SOCIALES"/>
    <s v="4.4 - Educación"/>
    <s v="4.4.07 - Educación vocacional"/>
    <s v="2.2 - CONTRATACIÓN DE SERVICIOS"/>
    <s v="2.2.8 - OTROS SERVICIOS NO INCLUIDOS EN CONCEPTOS ANTERIORES"/>
    <s v="S"/>
    <s v="01 - CONSTRUCCIÓN CENTRO DE DESARROLLO DE CAPACIDADES EN COMENDADOR,  PROVINCIA ELÍAS PIÑA"/>
    <s v="70 - DONACION EXTERNA"/>
    <s v="07 - ELIAS PINA"/>
    <n v="14224"/>
    <n v="3051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1 - SERVICIOS BÁSICOS"/>
    <s v="S"/>
    <s v="00 - N/A"/>
    <s v="60 - CREDITO EXTERNO"/>
    <s v="99 - MULTIPROVINCIAL"/>
    <s v="(en blanco)"/>
    <n v="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2 - PUBLICIDAD, IMPRESIÓN Y ENCUADERNACIÓN"/>
    <s v="S"/>
    <s v="00 - N/A"/>
    <s v="60 - CREDITO EXTERNO"/>
    <s v="99 - MULTIPROVINCIAL"/>
    <s v="(en blanco)"/>
    <n v="37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3 - VIÁTICOS"/>
    <s v="S"/>
    <s v="00 - N/A"/>
    <s v="60 - CREDITO EXTERNO"/>
    <s v="99 - MULTIPROVINCIAL"/>
    <s v="(en blanco)"/>
    <n v="5189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4 - TRANSPORTE Y ALMACENAJE"/>
    <s v="S"/>
    <s v="00 - N/A"/>
    <s v="60 - CREDITO EXTERNO"/>
    <s v="99 - MULTIPROVINCIAL"/>
    <s v="(en blanco)"/>
    <n v="102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5 - ALQUILERES Y RENTAS"/>
    <s v="S"/>
    <s v="00 - N/A"/>
    <s v="60 - CREDITO EXTERNO"/>
    <s v="99 - MULTIPROVINCIAL"/>
    <s v="(en blanco)"/>
    <n v="22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6 - SEGUROS"/>
    <s v="S"/>
    <s v="00 - N/A"/>
    <s v="60 - CREDITO EXTERNO"/>
    <s v="99 - MULTIPROVINCIAL"/>
    <s v="(en blanco)"/>
    <n v="10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8 - OTROS SERVICIOS NO INCLUIDOS EN CONCEPTOS ANTERIORES"/>
    <s v="S"/>
    <s v="00 - N/A"/>
    <s v="60 - CREDITO EXTERNO"/>
    <s v="99 - MULTIPROVINCIAL"/>
    <s v="(en blanco)"/>
    <n v="312562596"/>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9 - OTRAS CONTRATACIONES DE SERVICIOS"/>
    <s v="S"/>
    <s v="00 - N/A"/>
    <s v="60 - CREDITO EXTERNO"/>
    <s v="99 - MULTIPROVINCIAL"/>
    <s v="(en blanco)"/>
    <n v="15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2 - TEXTILES Y VESTUARIOS"/>
    <s v="S"/>
    <s v="00 - N/A"/>
    <s v="60 - CREDITO EXTERNO"/>
    <s v="99 - MULTIPROVINCIAL"/>
    <s v="(en blanco)"/>
    <n v="964622"/>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3 - PAPEL, CARTÓN E IMPRESOS"/>
    <s v="S"/>
    <s v="00 - N/A"/>
    <s v="60 - CREDITO EXTERNO"/>
    <s v="99 - MULTIPROVINCIAL"/>
    <s v="(en blanco)"/>
    <n v="15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7 - COMBUSTIBLES, LUBRICANTES, PRODUCTOS QUÍMICOS Y CONEXOS"/>
    <s v="S"/>
    <s v="00 - N/A"/>
    <s v="60 - CREDITO EXTERNO"/>
    <s v="99 - MULTIPROVINCIAL"/>
    <s v="(en blanco)"/>
    <n v="2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9 - PRODUCTOS Y ÚTILES VARIOS"/>
    <s v="S"/>
    <s v="00 - N/A"/>
    <s v="60 - CREDITO EXTERNO"/>
    <s v="99 - MULTIPROVINCIAL"/>
    <s v="(en blanco)"/>
    <n v="4050000"/>
    <n v="0"/>
  </r>
  <r>
    <s v="2026"/>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99 - MULTIPROVINCIAL"/>
    <s v="(en blanco)"/>
    <n v="900000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3 - CONSTRUCCIÓN CENTRO DE MANTENIMIENTO Y OPERACIONES LOGÍSTICAS PARA EQUIPOS PESADOS DE ECO5RD EN LOS ALCARRIZOS, PROVINCIA SANTO DOMINGO"/>
    <s v="10 - FONDO GENERAL"/>
    <s v="32 - SANTO DOMINGO"/>
    <n v="16946"/>
    <n v="2499"/>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9 - OTRAS CONTRATACIONES DE SERVICIO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2 - CONSTRUCCIÓN DE RELLENO SANITARIO EN EL MUNICIPIO BONAO, PROVINCIA MONSEÑOR NOUEL"/>
    <s v="10 - FONDO GENERAL"/>
    <s v="28 - MONSENOR NOUEL"/>
    <n v="1680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7 - CONSTRUCCIÓN DE RELLENO SANITARIO PARA LA DISPOSICIÒN FINAL DE RESIDUOS SÒLIDOS EN EL MUNICIPIO SAN IGNACIO DE SABANETA, PROVINCIA SANTIAGO RODRÌGUEZ"/>
    <s v="10 - FONDO GENERAL"/>
    <s v="26 - SANTIAGO RODRIGUEZ"/>
    <n v="17214"/>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5 - CONSTRUCCIÓN DE INFRAESTRUCTURAS PARA LA DISPOSICIÓN FINAL DE RESIDUOS SÓLIDOS EN SAMANÁ, PROVINCIA SAMANÁ"/>
    <s v="10 - FONDO GENERAL"/>
    <s v="20 - SAMANA"/>
    <n v="14617"/>
    <n v="6696"/>
    <n v="0"/>
  </r>
  <r>
    <s v="2026"/>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s v="05 - DAJABON"/>
    <n v="14697"/>
    <n v="32500000"/>
    <n v="11970000"/>
  </r>
  <r>
    <s v="2026"/>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s v="05 - DAJABON"/>
    <n v="14697"/>
    <n v="3600000"/>
    <n v="0"/>
  </r>
  <r>
    <s v="2026"/>
    <x v="0"/>
    <x v="0"/>
    <x v="1"/>
    <x v="6"/>
    <s v="2 - Poder Ejecutivo"/>
    <s v="0203 - MINISTERIO DE DEFENSA"/>
    <s v="0001 - MINISTERIO DE DEFENSA"/>
    <s v="1 - SERVICIOS  GENERALES"/>
    <s v="1.3 - Defensa nacional"/>
    <s v="1.3.01 - Defensa militar"/>
    <s v="2.2 - CONTRATACIÓN DE SERVICIOS"/>
    <s v="2.2.3 - VIÁTICOS"/>
    <s v="S"/>
    <s v="05 - CONSTRUCCIÓN INSTALACIONES PARA EL CUERPO ESPECIALIZADO DE MITIGACION A EMERGENCIAS Y DESASTRES, CEMED - CENTRO DE MITIGACION REGION ENRIQUILLO, PROVINCIA BARAHONA"/>
    <s v="10 - FONDO GENERAL"/>
    <s v="04 - BARAHONA"/>
    <n v="15487"/>
    <n v="0"/>
    <n v="0"/>
  </r>
  <r>
    <s v="2026"/>
    <x v="0"/>
    <x v="0"/>
    <x v="1"/>
    <x v="6"/>
    <s v="2 - Poder Ejecutivo"/>
    <s v="0203 - MINISTERIO DE DEFENSA"/>
    <s v="0001 - MINISTERIO DE DEFENSA"/>
    <s v="1 - SERVICIOS  GENERALES"/>
    <s v="1.3 - Defensa nacional"/>
    <s v="1.3.01 - Defensa militar"/>
    <s v="2.2 - CONTRATACIÓN DE SERVICIOS"/>
    <s v="2.2.4 - TRANSPORTE Y ALMACENAJE"/>
    <s v="S"/>
    <s v="05 - CONSTRUCCIÓN INSTALACIONES PARA EL CUERPO ESPECIALIZADO DE MITIGACION A EMERGENCIAS Y DESASTRES, CEMED - CENTRO DE MITIGACION REGION ENRIQUILLO, PROVINCIA BARAHONA"/>
    <s v="10 - FONDO GENERAL"/>
    <s v="04 - BARAHONA"/>
    <n v="15487"/>
    <n v="0"/>
    <n v="453152.04000000004"/>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s v="05 - DAJABON"/>
    <n v="14697"/>
    <n v="4353997"/>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s v="04 - BARAHONA"/>
    <n v="15487"/>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6 - CONSTRUCCIÓN  INSTALACIONES PARA EL CUERPO ESPECIALIZADO DE MITIGACIÓN A EMERGENCIAS Y DESASTRES, CEMED - CENTRO DE MITIGACION HIGUAMO-YUMA, PROVINCIA LA ALTAGRACIA"/>
    <s v="10 - FONDO GENERAL"/>
    <s v="11 - LA ALTAGRACIA"/>
    <n v="15490"/>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s v="13 - LA VEGA"/>
    <n v="15492"/>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5 - CONSTRUCCIÓN INSTALACIONES PARA EL CUERPO ESPECIALIZADO DE MITIGACIÓN A EMERGENCIAS Y DESASTRES, CEMED - CENTRO DE MITIGACION VALDESIA, PROVINCIA PERAVIA"/>
    <s v="10 - FONDO GENERAL"/>
    <s v="17 - PERAVIA"/>
    <n v="15489"/>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6 - CONSTRUCCIÓN INSTALACIONES PARA EL CUERPO ESPECIALIZADO DE MITIGACION A EMERGENCIAS Y DESASTRES, CEMED - CENTRO DE MITIGACION CONSTANZA, PROVINCIA LA VEGA"/>
    <s v="10 - FONDO GENERAL"/>
    <s v="13 - LA VEGA"/>
    <n v="15491"/>
    <n v="19329960"/>
    <n v="0"/>
  </r>
  <r>
    <s v="2026"/>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s v="05 - DAJABON"/>
    <n v="14697"/>
    <n v="500000"/>
    <n v="0"/>
  </r>
  <r>
    <s v="2026"/>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s v="05 - DAJABON"/>
    <n v="14697"/>
    <n v="12000000"/>
    <n v="4308400"/>
  </r>
  <r>
    <s v="2026"/>
    <x v="0"/>
    <x v="0"/>
    <x v="1"/>
    <x v="6"/>
    <s v="2 - Poder Ejecutivo"/>
    <s v="0203 - MINISTERIO DE DEFENSA"/>
    <s v="0001 - MINISTERIO DE DEFENSA"/>
    <s v="1 - SERVICIOS  GENERALES"/>
    <s v="1.3 - Defensa nacional"/>
    <s v="1.3.01 - Defensa militar"/>
    <s v="2.3 - MATERIALES Y SUMINISTROS"/>
    <s v="2.3.9 - PRODUCTOS Y ÚTILES VARIOS"/>
    <s v="S"/>
    <s v="15 - CONSTRUCCIÓN INSTALACIONES PARA EL CUERPO ESPECIALIZADO DE MITIGACIÓN A EMERGENCIAS Y DESASTRES, CEMED - CENTRO DE MITIGACION VALDESIA, PROVINCIA PERAVIA"/>
    <s v="10 - FONDO GENERAL"/>
    <s v="17 - PERAVIA"/>
    <n v="15489"/>
    <n v="0"/>
    <n v="0"/>
  </r>
  <r>
    <s v="2026"/>
    <x v="0"/>
    <x v="0"/>
    <x v="1"/>
    <x v="6"/>
    <s v="2 - Poder Ejecutivo"/>
    <s v="0203 - MINISTERIO DE DEFENSA"/>
    <s v="0001 - MINISTERIO DE DEFENSA"/>
    <s v="1 - SERVICIOS  GENERALES"/>
    <s v="1.3 - Defensa nacional"/>
    <s v="1.3.01 - Defensa militar"/>
    <s v="2.7 - OBRAS"/>
    <s v="2.7.2 - INFRAESTRUCTURA"/>
    <s v="S"/>
    <s v="01 - CONSTRUCCIÓN VERJA PERIMETRAL INTELIGENTE FRONTERA REPÚBLICA DOMINICANA-HAITÍ"/>
    <s v="10 - FONDO GENERAL"/>
    <s v="05 - DAJABON"/>
    <n v="14697"/>
    <n v="50000000"/>
    <n v="0"/>
  </r>
  <r>
    <s v="2026"/>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99 - MULTIPROVINCIAL"/>
    <s v="(en blanco)"/>
    <n v="6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S"/>
    <s v="00 - N/A"/>
    <s v="60 - CREDITO EXTERNO"/>
    <s v="99 - MULTIPROVINCIAL"/>
    <s v="(en blanco)"/>
    <n v="20000000"/>
    <n v="17541358.129999999"/>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242265000"/>
    <n v="77213344.300000027"/>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1 - SERVICIOS BÁSICOS"/>
    <s v="S"/>
    <s v="00 - N/A"/>
    <s v="60 - CREDITO EXTERNO"/>
    <s v="99 - MULTIPROVINCIAL"/>
    <s v="(en blanco)"/>
    <n v="147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2 - PUBLICIDAD, IMPRESIÓN Y ENCUADERNACIÓN"/>
    <s v="S"/>
    <s v="00 - N/A"/>
    <s v="60 - CREDITO EXTERNO"/>
    <s v="99 - MULTIPROVINCIAL"/>
    <s v="(en blanco)"/>
    <n v="1675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3 - VIÁTICOS"/>
    <s v="S"/>
    <s v="00 - N/A"/>
    <s v="60 - CREDITO EXTERNO"/>
    <s v="99 - MULTIPROVINCIAL"/>
    <s v="(en blanco)"/>
    <n v="201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4 - TRANSPORTE Y ALMACENAJE"/>
    <s v="S"/>
    <s v="00 - N/A"/>
    <s v="60 - CREDITO EXTERNO"/>
    <s v="99 - MULTIPROVINCIAL"/>
    <s v="(en blanco)"/>
    <n v="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5 - ALQUILERES Y RENTAS"/>
    <s v="S"/>
    <s v="00 - N/A"/>
    <s v="60 - CREDITO EXTERNO"/>
    <s v="99 - MULTIPROVINCIAL"/>
    <s v="(en blanco)"/>
    <n v="1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6 - SEGUROS"/>
    <s v="S"/>
    <s v="00 - N/A"/>
    <s v="60 - CREDITO EXTERNO"/>
    <s v="99 - MULTIPROVINCIAL"/>
    <s v="(en blanco)"/>
    <n v="1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7 - SERVICIOS DE CONSERVACIÓN, REPARACIONES MENORES E INSTALACIONES TEMPORALES"/>
    <s v="S"/>
    <s v="00 - N/A"/>
    <s v="60 - CREDITO EXTERNO"/>
    <s v="99 - MULTIPROVINCIAL"/>
    <s v="(en blanco)"/>
    <n v="2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8 - OTROS SERVICIOS NO INCLUIDOS EN CONCEPTOS ANTERIORES"/>
    <s v="S"/>
    <s v="00 - N/A"/>
    <s v="60 - CREDITO EXTERNO"/>
    <s v="99 - MULTIPROVINCIAL"/>
    <s v="(en blanco)"/>
    <n v="192060000"/>
    <n v="3054308"/>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9 - OTRAS CONTRATACIONES DE SERVICIOS"/>
    <s v="S"/>
    <s v="00 - N/A"/>
    <s v="60 - CREDITO EXTERNO"/>
    <s v="99 - MULTIPROVINCIAL"/>
    <s v="(en blanco)"/>
    <n v="13500000"/>
    <n v="158740.72"/>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7 - COMBUSTIBLES, LUBRICANTES, PRODUCTOS QUÍMICOS Y CONEXOS"/>
    <s v="S"/>
    <s v="00 - N/A"/>
    <s v="60 - CREDITO EXTERNO"/>
    <s v="99 - MULTIPROVINCIAL"/>
    <s v="(en blanco)"/>
    <n v="38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9 - PRODUCTOS Y ÚTILES VARIOS"/>
    <s v="S"/>
    <s v="00 - N/A"/>
    <s v="60 - CREDITO EXTERNO"/>
    <s v="99 - MULTIPROVINCIAL"/>
    <s v="(en blanco)"/>
    <n v="10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S"/>
    <s v="00 - N/A"/>
    <s v="70 - DONACION EXTERNA"/>
    <s v="99 - MULTIPROVINCIAL"/>
    <s v="(en blanco)"/>
    <n v="1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S"/>
    <s v="00 - N/A"/>
    <s v="70 - DONACION EXTERNA"/>
    <s v="99 - MULTIPROVINCIAL"/>
    <s v="(en blanco)"/>
    <n v="1287186"/>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S"/>
    <s v="00 - N/A"/>
    <s v="70 - DONACION EXTERNA"/>
    <s v="99 - MULTIPROVINCIAL"/>
    <s v="(en blanco)"/>
    <n v="50675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en blanco)"/>
    <n v="2596712"/>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S"/>
    <s v="00 - N/A"/>
    <s v="70 - DONACION EXTERNA"/>
    <s v="99 - MULTIPROVINCIAL"/>
    <s v="(en blanco)"/>
    <n v="174549"/>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S"/>
    <s v="00 - N/A"/>
    <s v="70 - DONACION EXTERNA"/>
    <s v="99 - MULTIPROVINCIAL"/>
    <s v="(en blanco)"/>
    <n v="261677"/>
    <n v="0"/>
  </r>
  <r>
    <s v="2026"/>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99 - MULTIPROVINCIAL"/>
    <s v="(en blanco)"/>
    <n v="1000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S"/>
    <s v="00 - N/A"/>
    <s v="60 - CREDITO EXTERNO"/>
    <s v="99 - MULTIPROVINCIAL"/>
    <s v="(en blanco)"/>
    <n v="1184917"/>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s v="99 - MULTIPROVINCIAL"/>
    <n v="14804"/>
    <n v="3051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0 - N/A"/>
    <s v="60 - CREDITO EXTERNO"/>
    <s v="99 - MULTIPROVINCIAL"/>
    <s v="(en blanco)"/>
    <n v="82950293"/>
    <n v="4708908"/>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s v="99 - MULTIPROVINCIAL"/>
    <n v="14804"/>
    <n v="565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s v="99 - MULTIPROVINCIAL"/>
    <n v="16377"/>
    <n v="114852888"/>
    <n v="5986567.3200000003"/>
  </r>
  <r>
    <s v="2026"/>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99 - MULTIPROVINCIAL"/>
    <s v="(en blanco)"/>
    <n v="5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99 - MULTIPROVINCIAL"/>
    <s v="(en blanco)"/>
    <n v="3985340"/>
    <n v="667205.89"/>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99 - MULTIPROVINCIAL"/>
    <s v="(en blanco)"/>
    <n v="2000000"/>
    <n v="316296"/>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99 - MULTIPROVINCIAL"/>
    <s v="(en blanco)"/>
    <n v="2598831"/>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99 - MULTIPROVINCIAL"/>
    <s v="(en blanco)"/>
    <n v="6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99 - MULTIPROVINCIAL"/>
    <s v="(en blanco)"/>
    <n v="28646225"/>
    <n v="7099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99 - MULTIPROVINCIAL"/>
    <s v="(en blanco)"/>
    <n v="3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99 - MULTIPROVINCIAL"/>
    <s v="(en blanco)"/>
    <n v="6664700"/>
    <n v="3000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99 - MULTIPROVINCIAL"/>
    <s v="(en blanco)"/>
    <n v="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99 - MULTIPROVINCIAL"/>
    <s v="(en blanco)"/>
    <n v="4338394"/>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99 - MULTIPROVINCIAL"/>
    <s v="(en blanco)"/>
    <n v="408532"/>
    <n v="486035.75"/>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99 - MULTIPROVINCIAL"/>
    <s v="(en blanco)"/>
    <n v="0"/>
    <n v="10181.02"/>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99 - MULTIPROVINCIAL"/>
    <s v="(en blanco)"/>
    <n v="1782348"/>
    <n v="65148.37"/>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en blanco)"/>
    <n v="25090000"/>
    <n v="1805432.5"/>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en blanco)"/>
    <n v="143978000"/>
    <n v="7482643.9500000011"/>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99 - MULTIPROVINCIAL"/>
    <s v="(en blanco)"/>
    <n v="2010000"/>
    <n v="1666594.11"/>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99 - MULTIPROVINCIAL"/>
    <s v="(en blanco)"/>
    <n v="37685370"/>
    <n v="1510018.4"/>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99 - MULTIPROVINCIAL"/>
    <s v="(en blanco)"/>
    <n v="2589549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99 - MULTIPROVINCIAL"/>
    <s v="(en blanco)"/>
    <n v="0"/>
    <n v="1044"/>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99 - MULTIPROVINCIAL"/>
    <s v="(en blanco)"/>
    <n v="294952"/>
    <n v="874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S"/>
    <s v="28 - REMODELACIÓN PALACIO DE LOS DEPORTES PROFESOR VIRGILIO TRAVIESO SOTO, DISTRITO NACIONAL."/>
    <s v="10 - FONDO GENERAL"/>
    <s v="01 - DISTRITO NACIONAL"/>
    <n v="17009"/>
    <n v="0"/>
    <n v="5984581.8499999996"/>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s v="32 - SANTO DOMINGO"/>
    <n v="16941"/>
    <n v="633888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s v="32 - SANTO DOMINGO"/>
    <n v="16943"/>
    <n v="0"/>
    <n v="3498109.4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s v="32 - SANTO DOMINGO"/>
    <n v="16944"/>
    <n v="14000007"/>
    <n v="12526276.399999999"/>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s v="32 - SANTO DOMINGO"/>
    <n v="16945"/>
    <n v="1155317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s v="01 - DISTRITO NACIONAL"/>
    <n v="16947"/>
    <n v="7763070"/>
    <n v="1811015.74"/>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s v="01 - DISTRITO NACIONAL"/>
    <n v="16948"/>
    <n v="526092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s v="01 - DISTRITO NACIONAL"/>
    <n v="16949"/>
    <n v="7266042"/>
    <n v="2619173.54"/>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s v="01 - DISTRITO NACIONAL"/>
    <n v="16950"/>
    <n v="7302619"/>
    <n v="6904670.330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s v="01 - DISTRITO NACIONAL"/>
    <n v="16951"/>
    <n v="66755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s v="01 - DISTRITO NACIONAL"/>
    <n v="16952"/>
    <n v="6654988"/>
    <n v="2484944.6800000002"/>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s v="01 - DISTRITO NACIONAL"/>
    <n v="16953"/>
    <n v="5936032"/>
    <n v="10871229.80000000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s v="32 - SANTO DOMINGO"/>
    <n v="16954"/>
    <n v="573322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s v="32 - SANTO DOMINGO"/>
    <n v="16955"/>
    <n v="8128647"/>
    <n v="3352823.99"/>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s v="32 - SANTO DOMINGO"/>
    <n v="16956"/>
    <n v="44976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s v="01 - DISTRITO NACIONAL"/>
    <n v="16957"/>
    <n v="52691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s v="32 - SANTO DOMINGO"/>
    <n v="16958"/>
    <n v="597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s v="32 - SANTO DOMINGO"/>
    <n v="16959"/>
    <n v="57045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s v="32 - SANTO DOMINGO"/>
    <n v="16960"/>
    <n v="56029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s v="32 - SANTO DOMINGO"/>
    <n v="16961"/>
    <n v="652772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s v="32 - SANTO DOMINGO"/>
    <n v="16962"/>
    <n v="582626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s v="32 - SANTO DOMINGO"/>
    <n v="16963"/>
    <n v="662299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s v="32 - SANTO DOMINGO"/>
    <n v="16964"/>
    <n v="5908125"/>
    <n v="5627048.1799999997"/>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s v="01 - DISTRITO NACIONAL"/>
    <n v="16965"/>
    <n v="653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s v="01 - DISTRITO NACIONAL"/>
    <n v="16966"/>
    <n v="1063797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s v="01 - DISTRITO NACIONAL"/>
    <n v="16967"/>
    <n v="63877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s v="01 - DISTRITO NACIONAL"/>
    <n v="16968"/>
    <n v="568125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8 - REMODELACIÓN PALACIO DE LOS DEPORTES PROFESOR VIRGILIO TRAVIESO SOTO, DISTRITO NACIONAL."/>
    <s v="10 - FONDO GENERAL"/>
    <s v="01 - DISTRITO NACIONAL"/>
    <n v="17009"/>
    <n v="0"/>
    <n v="3609520.57"/>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9 - REHABILITACIÓN PISTA DE ATLETISMO, COMPLEJO DEPORTIVO DE LA VEGA, PROVINCIA LA VEGA"/>
    <s v="10 - FONDO GENERAL"/>
    <s v="13 - LA VEGA"/>
    <n v="17011"/>
    <n v="48048186"/>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s v="32 - SANTO DOMINGO"/>
    <n v="17012"/>
    <n v="596795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0 - REPARACIÓN DEL PABELLÓN DE LUCHA OLÍMPICA Y KARATE EN EL COMPLEJO DEPORTIVO DE SAN PEDRO DE MACORÍS"/>
    <s v="10 - FONDO GENERAL"/>
    <s v="23 - SAN PEDRO DE MACORIS"/>
    <n v="1710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3 - RECONSTRUCCIÓN CANCHA MUNICIPIO JAQUIMEYES, PROVINCIA BARAHONA"/>
    <s v="10 - FONDO GENERAL"/>
    <s v="04 - BARAHONA"/>
    <n v="1710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8 - RECONSTRUCCIÓN CANCHA MUNICIPIO PADRE LAS CASAS, PROVINCIA AZUA."/>
    <s v="10 - FONDO GENERAL"/>
    <s v="02 - AZUA"/>
    <n v="1711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9 - REPARACIÓN DE ACERAS, CONTENES Y CAMINERIAS DEL COMPLEJO DEPORTIVO LA BARRANQUITA, SANTIAGO DE LOS CABALLEROS"/>
    <s v="10 - FONDO GENERAL"/>
    <s v="25 - SANTIAGO"/>
    <n v="1708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0 - RECONSTRUCCIÓN CANCHA MUNICIPAL EUGENIO MARIA DE HOSTOS, PROVINCIA DUARTE"/>
    <s v="10 - FONDO GENERAL"/>
    <s v="06 - DUARTE"/>
    <n v="1711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2 - RECONSTRUCCIÓN CANCHA MUNICIPAL GUAYABAL, MUNICIPIO GUAYABAL PROVINCIA AZUA"/>
    <s v="10 - FONDO GENERAL"/>
    <s v="02 - AZUA"/>
    <n v="1712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5 - RECONSTRUCCIÓN CANCHA MUNICIPAL LOS RÍOS, MUNICIPIO LOS RÍOS, PROVINCIA BAHORUCO"/>
    <s v="10 - FONDO GENERAL"/>
    <s v="03 - BAHORUCO"/>
    <n v="1710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7 - RECONSTRUCCIÓN CANCHA MUNICIPIO TABARA ARRIBA, PROVINCIA AZUA"/>
    <s v="10 - FONDO GENERAL"/>
    <s v="02 - AZUA"/>
    <n v="171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6 - RECONSTRUCCIÓN CANCHA MUNICIPIO LAS YAYAS DE VIAJAMA, PROVINCIA AZUA"/>
    <s v="10 - FONDO GENERAL"/>
    <s v="02 - AZUA"/>
    <n v="1710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2 - RECONSTRUCCIÓN TECHADO CANCHA MUNICIPAL DE VILLA HERMOSA, PROVINCIA LA ROMANA"/>
    <s v="10 - FONDO GENERAL"/>
    <s v="12 - LA ROMANA"/>
    <n v="1711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s v="18 - PUERTO PLATA"/>
    <n v="1692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1 - RECONSTRUCCIÓN CANCHA MUNICIPAL CRISTÓBAL, MUNICIPIO CRISTÓBAL, PROVINCIA INDEPENDENCIA"/>
    <s v="10 - FONDO GENERAL"/>
    <s v="10 - INDEPENDENCIA"/>
    <n v="1712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5 - RECONSTRUCCIÓN CANCHA MUNICIPAL LA DESCUBIERTA, MUNICIPIO LA DESCUBIERTA, PROVINCIA INDEPENDENCIA"/>
    <s v="10 - FONDO GENERAL"/>
    <s v="10 - INDEPENDENCIA"/>
    <n v="1711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9 - RECONSTRUCCIÓN CANCHA MUNICIPAL SAN VÍCTOR, PROVINCIA ESPAILLAT"/>
    <s v="10 - FONDO GENERAL"/>
    <s v="09 - ESPAILLAT"/>
    <n v="1712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3 - RECONSTRUCCIÓN CANCHA DEPORTIVA LA JOYA, MUNICIPIO SABANA IGLESIA, PROVINCIA SANTIAGO"/>
    <s v="10 - FONDO GENERAL"/>
    <s v="25 - SANTIAGO"/>
    <n v="1712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8 - RECONSTRUCCIÓN CANCHA MUNICIPIO PUEBLO VIEJO, PROVINCIA AZUA"/>
    <s v="10 - FONDO GENERAL"/>
    <s v="02 - AZUA"/>
    <n v="1712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4 - RECONSTRUCCIÓN CANCHA MUNICIPAL DE FUNDACION, PROVINCIA BARAHONA"/>
    <s v="10 - FONDO GENERAL"/>
    <s v="04 - BARAHONA"/>
    <n v="1711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2 - RECONSTRUCCIÓN CANCHA MUNICIPIO EL PUÑAL, PROVINCIA _x000a_SANTIAGO"/>
    <s v="10 - FONDO GENERAL"/>
    <s v="25 - SANTIAGO"/>
    <n v="1710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3 - RECONSTRUCCIÓN CANCHA MUNICIPAL DE PEDRO SANTANA, PROVINCIA ELIAS PIÑA"/>
    <s v="10 - FONDO GENERAL"/>
    <s v="07 - ELIAS PINA"/>
    <n v="1711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1 - RECONSTRUCCIÓN CANCHA MUNICIPIO EL PINO, PROVINCIA DAJABON"/>
    <s v="10 - FONDO GENERAL"/>
    <s v="05 - DAJABON"/>
    <n v="1710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9 - RECONSTRUCCIÓN CANCHA MUNICIPIO MATANZAS, PROVINCIA PERAVIA"/>
    <s v="10 - FONDO GENERAL"/>
    <s v="17 - PERAVIA"/>
    <n v="1711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1 - RECONSTRUCCIÓN CANCHA MUNICIPAL DE JUAN SANTIAGO, PROVINCIA ELIAS PIÑA"/>
    <s v="10 - FONDO GENERAL"/>
    <s v="07 - ELIAS PINA"/>
    <n v="1711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0 - RECONSTRUCCIÓN CANCHA DEPORTIVA GUANUMA, MUNICIPIO SANTO DOMINGO NORTE, PROVINCIA SANTO DOMINGO"/>
    <s v="10 - FONDO GENERAL"/>
    <s v="32 - SANTO DOMINGO"/>
    <n v="1712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4 - RECONSTRUCCIÓN CANCHA MUNICIPAL EL PEÑON, PROVINCIA BARAHONA"/>
    <s v="10 - FONDO GENERAL"/>
    <s v="04 - BARAHONA"/>
    <n v="1710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7 - RECONSTRUCCIÓN CANCHA MUNICIPAL LOS CACAOS, MUNICIPIO LOS CACAOS, PROVINCIA SAN CRISTÓBAL"/>
    <s v="10 - FONDO GENERAL"/>
    <s v="21 - SAN CRISTOBAL"/>
    <n v="1711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6 - RECONSTRUCCIÓN CANCHA MUNICIPAL VERAGUA, D.M. VERAGUA, PROVINCIA ESPAILLAT"/>
    <s v="10 - FONDO GENERAL"/>
    <s v="09 - ESPAILLAT"/>
    <n v="1711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8 - REMODELACIÓN AREA DE ENTRENAMIENTO  COMPLEJO DEPORTIVO DE LA VEGA"/>
    <s v="10 - FONDO GENERAL"/>
    <s v="13 - LA VEGA"/>
    <n v="1706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7 - RECONSTRUCCIÓN POLIDEPORTIVO JOSÉ CHACHITO CARRASCO, MUNICIPIO SAN IGNACIO DE SABANETA."/>
    <s v="10 - FONDO GENERAL"/>
    <s v="99 - MULTIPROVINCIAL"/>
    <n v="17194"/>
    <n v="0"/>
    <n v="4824811.12"/>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0 - REPARACIÓN ESTADIO MUNICIPAL DE BEISBOL JOSÉ RAFAEL CARRETERO GÓMEZ, MUNICIPIO LA VEGA, PROVINCIA LA VEGA"/>
    <s v="10 - FONDO GENERAL"/>
    <s v="13 - LA VEGA"/>
    <n v="1720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4 - RECONSTRUCCIÓN CANCHA SECTOR LOS RESTAURADORES, DISTRITO NACIONAL"/>
    <s v="10 - FONDO GENERAL"/>
    <s v="99 - MULTIPROVINCIAL"/>
    <n v="17164"/>
    <n v="0"/>
    <n v="14144673.170000002"/>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6 - RECONSTRUCCIÓN MULTIUSO MANUEL OSIRIS HIDALGO, MUNICIPIO TENARES, PROVINCIA HERMANAS MIRABAL"/>
    <s v="10 - FONDO GENERAL"/>
    <s v="19 - HERMANAS MIRABAL"/>
    <n v="17192"/>
    <n v="0"/>
    <n v="4160377.23"/>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1 - REPARACIÓN ESTADIO MUNICIPAL DE BEISBOL MANNY ACTA, MUNICIPIO CONSUELO, PROVINCIA SAN PEDRO DE MACORÍS"/>
    <s v="10 - FONDO GENERAL"/>
    <s v="23 - SAN PEDRO DE MACORIS"/>
    <n v="1720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9 - RECONSTRUCCIÓN DEL TECHADO DE BALONMANO Y FUTBOL SALA COMPLEJO DEPORTIVO DE LA VEGA"/>
    <s v="10 - FONDO GENERAL"/>
    <s v="13 - LA VEGA"/>
    <n v="1719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5 - RECONSTRUCCIÓN POLIDEPORTIVO SALCEDO, PROVINCIA HERMANAS MIRABAL"/>
    <s v="10 - FONDO GENERAL"/>
    <s v="19 - HERMANAS MIRABAL"/>
    <n v="17175"/>
    <n v="0"/>
    <n v="4555383.41"/>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8 - RECONSTRUCCIÓN CANCHA SECTOR DON BOSCO, MUNICIPIO MOCA, PROVINCIA ESPAILLAT"/>
    <s v="10 - FONDO GENERAL"/>
    <s v="09 - ESPAILLAT"/>
    <n v="1719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5 - REMODELACIÓN MULTIUSO PUEBLO NUEVO, MUNICIPIO SANTIAGO DE LOS CABALLEROS, PROVINCIA  SANTIAGO"/>
    <s v="10 - FONDO GENERAL"/>
    <s v="25 - SANTIAGO"/>
    <n v="1705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2 - REPARACIÓN ESTADIO MUNICIPAL DE BEISBOL HERMANOS SUÁREZ, MUNICIPIO SAN JUAN DE LA MAGUANA, PROVINCIA SAN JUAN"/>
    <s v="10 - FONDO GENERAL"/>
    <s v="22 - SAN JUAN"/>
    <n v="1721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8 - REPARACIÓN VERJA PERIMETRAL EN EL COMPLEJO DEPORTIVO TOMAS BINET, MUNICIPIO SAN PEDRO DE MACORIS, PROVINCIA SAN PEDRO DE MACORÍS"/>
    <s v="10 - FONDO GENERAL"/>
    <s v="23 - SAN PEDRO DE MACORIS"/>
    <n v="1723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6 - RECONSTRUCCIÓN  PLAY DE BEISBOL JUVENIL EN EL COMPLEJO DEPORTIVO TOMAS BINET, MUNICIPIO SAN PEDRO DE MACORIS, PROVINCIA SAN PEDRO DE MACORÍS."/>
    <s v="10 - FONDO GENERAL"/>
    <s v="23 - SAN PEDRO DE MACORIS"/>
    <n v="1723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3 - REPARACIÓN ESTADIO MUNICIPAL DE BEISBOL EN EL COMPLEJO DEPORTIVO TOMAS BINET, MUNICIPIO SAN PEDRO DE MACORIS, PROVINCIA SAN PEDRO DE MACORÍS"/>
    <s v="10 - FONDO GENERAL"/>
    <s v="23 - SAN PEDRO DE MACORIS"/>
    <n v="1723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7 - REPARACIÓN PABELLÓN DE LEVANTAMIENTO DE PESAS EN EL COMPLEJO DEPORTIVO TOMÁS BINET, MUNICIPIO SAN PEDRO DE MACORÍS, PROVINCIA SAN PEDRO DE MACORÍS,"/>
    <s v="10 - FONDO GENERAL"/>
    <s v="23 - SAN PEDRO DE MACORIS"/>
    <n v="1723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9 - RECONSTRUCCIÓN INSTALACIONES DEPORTIVAS ABIERTAS EN EL COMPLEJO DEPORTIVO TOMÁS BINET, MUNICIPIO SAN PEDRO DE MACORÍS, PROVINCIA SAN PEDRO DE MACORÍS"/>
    <s v="10 - FONDO GENERAL"/>
    <s v="23 - SAN PEDRO DE MACORIS"/>
    <n v="1724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5 - REPARACIÓN ESTADIO MUNICIPAL DE SOFTBOLL EN EL COMPLEJO DEPORTIVO TOMAS BINET, MUNICIPIO SAN PEDRO DE MACORIS, PROVINCIA SAN PEDRO DE MACORÍS."/>
    <s v="10 - FONDO GENERAL"/>
    <s v="23 - SAN PEDRO DE MACORIS"/>
    <n v="1723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74 - REPARACIÓN PISTA DE ATLETISMO EN EL COMPLEJO DEPORTIVO TOMAS BINET, MUNICIPIO SAN PEDRO DE MACORÍS, PROVINCIA SAN PEDRO DE MACORIS."/>
    <s v="10 - FONDO GENERAL"/>
    <s v="23 - SAN PEDRO DE MACORIS"/>
    <n v="1723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1 - REPARACIÓN DE LA VILLA DE ATLETAS, EN EL COMPLEJO DEPORTIVO DE SAN PEDRO DE MACORÍS."/>
    <s v="10 - FONDO GENERAL"/>
    <s v="23 - SAN PEDRO DE MACORIS"/>
    <n v="1728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0 - REPARACIÓN PABELLÓN DE GIMNASIA_x000a_EN EL COMPLEJO DEPORTIVO TOMAS BINET DE SAN PEDRO DE MACORÍS"/>
    <s v="10 - FONDO GENERAL"/>
    <s v="23 - SAN PEDRO DE MACORIS"/>
    <n v="1725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2 - REPARACIÓN CAMPO DE TIRO CON ARCO Y FLECHA _x000a_EN EL COMPLEJO DEPORTIVO TOMAS BINET, EN SAN PEDRO DE MACORÍS"/>
    <s v="10 - FONDO GENERAL"/>
    <s v="23 - SAN PEDRO DE MACORIS"/>
    <n v="1729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4 - RECONSTRUCCIÓN DE LA CANCHA DEL CLUB DEPORTIVO JUAN ALBERTO OZORIA, MUNICIPIO BOCA CHICA, PROVINCIA SANTO DOMINGO"/>
    <s v="10 - FONDO GENERAL"/>
    <s v="32 - SANTO DOMINGO"/>
    <n v="1733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2 - RECONSTRUCCIÓN POLIDEPORTIVO LIDIO GUZMAN, MUNICIPIO JIMA ABAJO, PROVINCIA LA VEGA."/>
    <s v="10 - FONDO GENERAL"/>
    <s v="13 - LA VEGA"/>
    <n v="17052"/>
    <n v="0"/>
    <n v="8898438.3200000003"/>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4 - REPARACIÓN _x000a_ESTADIO MUNICIPAL DE BEISBOL LUIS MARIA HERRERA, MUNICIPIO BANI, PROVINCIA PERAVIA"/>
    <s v="10 - FONDO GENERAL"/>
    <s v="17 - PERAVIA"/>
    <n v="17055"/>
    <n v="0"/>
    <n v="9855440.5700000003"/>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3 - REPARACIÓN ESTADIO MUNICIPAL DE BEISBOL JUAN DELFINO GARCÍA (BRAGAÑITA), MUNICIPIO MOCA, PROVINCIA ESPAILLAT"/>
    <s v="10 - FONDO GENERAL"/>
    <s v="09 - ESPAILLAT"/>
    <n v="1733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85 - CONSTRUCCIÓN ARENA DE BALONCESTO PROFESOR FERNANDO TERUEL, PROVINCIA LA VEGA."/>
    <s v="10 - FONDO GENERAL"/>
    <s v="13 - LA VEGA"/>
    <n v="17394"/>
    <n v="0"/>
    <n v="0"/>
  </r>
  <r>
    <s v="2026"/>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99 - MULTIPROVINCIAL"/>
    <s v="(en blanco)"/>
    <n v="166536809"/>
    <n v="138778856.42999998"/>
  </r>
  <r>
    <s v="2026"/>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25 - SANTIAGO"/>
    <s v="(en blanco)"/>
    <n v="164725403"/>
    <n v="0"/>
  </r>
  <r>
    <s v="2026"/>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25 - SANTIAGO"/>
    <s v="(en blanco)"/>
    <n v="20274597"/>
    <n v="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s v="99 - MULTIPROVINCIAL"/>
    <n v="14379"/>
    <n v="11200000"/>
    <n v="340970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s v="09 - ESPAILLAT"/>
    <n v="14131"/>
    <n v="10800000"/>
    <n v="7646050"/>
  </r>
  <r>
    <s v="2026"/>
    <x v="0"/>
    <x v="0"/>
    <x v="1"/>
    <x v="6"/>
    <s v="2 - Poder Ejecutivo"/>
    <s v="0210 - MINISTERIO DE AGRICULTURA"/>
    <s v="0001 - MINISTERIO DE AGRICULTURA"/>
    <s v="2 - SERVICIOS ECONÓMICOS"/>
    <s v="2.2 - Agropecuaria, caza, pesca y silvicultura"/>
    <s v="2.2.01 - Agropecuaria"/>
    <s v="2.1 - REMUNERACIONES Y CONTRIBUCIONES"/>
    <s v="2.1.2 - SOBRESUELDO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1 - CONSTRUCCIÓN DE CAMARAS TERMICA PARA LA PRODUCCION DE MATERIAL DE SIEMBRA DE PLATANO DE ALTA CALIDAD EN LA REP. DOM"/>
    <s v="10 - FONDO GENERAL"/>
    <s v="99 - MULTIPROVINCIAL"/>
    <n v="14379"/>
    <n v="5500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s v="09 - ESPAILLAT"/>
    <n v="14131"/>
    <n v="1650000"/>
    <n v="531262.80000000005"/>
  </r>
  <r>
    <s v="2026"/>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s v="99 - MULTIPROVINCIAL"/>
    <n v="14379"/>
    <n v="6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s v="99 - MULTIPROVINCIAL"/>
    <n v="14379"/>
    <n v="4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s v="99 - MULTIPROVINCIAL"/>
    <n v="14119"/>
    <n v="950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s v="09 - ESPAILLAT"/>
    <n v="14131"/>
    <n v="15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s v="99 - MULTIPROVINCIAL"/>
    <n v="14379"/>
    <n v="3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s v="99 - MULTIPROVINCIAL"/>
    <n v="14119"/>
    <n v="5000000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s v="09 - ESPAILLAT"/>
    <n v="14131"/>
    <n v="4000000"/>
    <n v="44800.91"/>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s v="99 - MULTIPROVINCIAL"/>
    <n v="14379"/>
    <n v="5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s v="99 - MULTIPROVINCIAL"/>
    <n v="14119"/>
    <n v="342783272"/>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s v="09 - ESPAILLAT"/>
    <n v="14131"/>
    <n v="13061858"/>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s v="99 - MULTIPROVINCIAL"/>
    <n v="14379"/>
    <n v="700000"/>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s v="09 - ESPAILLAT"/>
    <n v="14131"/>
    <n v="3400000"/>
    <n v="448953"/>
  </r>
  <r>
    <s v="2026"/>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s v="09 - ESPAILLAT"/>
    <n v="14131"/>
    <n v="1200000"/>
    <n v="1168.2"/>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s v="99 - MULTIPROVINCIAL"/>
    <n v="14379"/>
    <n v="15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s v="99 - MULTIPROVINCIAL"/>
    <n v="14119"/>
    <n v="300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s v="99 - MULTIPROVINCIAL"/>
    <n v="14379"/>
    <n v="343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s v="09 - ESPAILLAT"/>
    <n v="14131"/>
    <n v="200000"/>
    <n v="120000.01"/>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s v="99 - MULTIPROVINCIAL"/>
    <n v="14379"/>
    <n v="1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s v="09 - ESPAILLAT"/>
    <n v="14131"/>
    <n v="3500000"/>
    <n v="1548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n v="14379"/>
    <n v="18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n v="14131"/>
    <n v="7200000"/>
    <n v="498251.22"/>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s v="99 - MULTIPROVINCIAL"/>
    <n v="14379"/>
    <n v="295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s v="99 - MULTIPROVINCIAL"/>
    <n v="14119"/>
    <n v="50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n v="14131"/>
    <n v="7800000"/>
    <n v="212341"/>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s v="99 - MULTIPROVINCIAL"/>
    <n v="14379"/>
    <n v="2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s v="99 - MULTIPROVINCIAL"/>
    <n v="14119"/>
    <n v="29536728"/>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n v="14131"/>
    <n v="2900000"/>
    <n v="31230.92"/>
  </r>
  <r>
    <s v="2026"/>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99 - MULTIPROVINCIAL"/>
    <s v="(en blanco)"/>
    <n v="603300000"/>
    <n v="189557940.44"/>
  </r>
  <r>
    <s v="2026"/>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s v="09 - ESPAILLAT"/>
    <n v="14131"/>
    <n v="49000000"/>
    <n v="3799158.83"/>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s v="99 - MULTIPROVINCIAL"/>
    <n v="14132"/>
    <n v="191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s v="99 - MULTIPROVINCIAL"/>
    <n v="14132"/>
    <n v="4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s v="99 - MULTIPROVINCIAL"/>
    <n v="14132"/>
    <n v="479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s v="99 - MULTIPROVINCIAL"/>
    <n v="14132"/>
    <n v="7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10 - FONDO GENERAL"/>
    <s v="99 - MULTIPROVINCIAL"/>
    <s v="(en blanco)"/>
    <n v="300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60 - CREDITO EXTERNO"/>
    <s v="99 - MULTIPROVINCIAL"/>
    <s v="(en blanco)"/>
    <n v="203011889"/>
    <n v="0"/>
  </r>
  <r>
    <s v="2026"/>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99 - MULTIPROVINCIAL"/>
    <s v="(en blanco)"/>
    <n v="100000"/>
    <n v="5575.5"/>
  </r>
  <r>
    <s v="2026"/>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s v="99 - MULTIPROVINCIAL"/>
    <n v="14199"/>
    <n v="2028000"/>
    <n v="580000"/>
  </r>
  <r>
    <s v="2026"/>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s v="99 - MULTIPROVINCIAL"/>
    <n v="14199"/>
    <n v="24008"/>
    <n v="89262"/>
  </r>
  <r>
    <s v="2026"/>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s v="99 - MULTIPROVINCIAL"/>
    <n v="14199"/>
    <n v="250000"/>
    <n v="138475"/>
  </r>
  <r>
    <s v="2026"/>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s v="99 - MULTIPROVINCIAL"/>
    <n v="14199"/>
    <n v="390000"/>
    <n v="313200"/>
  </r>
  <r>
    <s v="2026"/>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s v="99 - MULTIPROVINCIAL"/>
    <n v="14199"/>
    <n v="420000"/>
    <n v="0"/>
  </r>
  <r>
    <s v="2026"/>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s v="99 - MULTIPROVINCIAL"/>
    <n v="14199"/>
    <n v="810000"/>
    <n v="0"/>
  </r>
  <r>
    <s v="2026"/>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s v="99 - MULTIPROVINCIAL"/>
    <n v="14199"/>
    <n v="547000"/>
    <n v="68818"/>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s v="99 - MULTIPROVINCIAL"/>
    <n v="16849"/>
    <n v="7905293"/>
    <n v="217000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s v="99 - MULTIPROVINCIAL"/>
    <n v="16849"/>
    <n v="720000"/>
    <n v="331793"/>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s v="99 - MULTIPROVINCIAL"/>
    <n v="16849"/>
    <n v="2229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s v="99 - MULTIPROVINCIAL"/>
    <n v="16849"/>
    <n v="3905500"/>
    <n v="100357.95999999999"/>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s v="99 - MULTIPROVINCIAL"/>
    <n v="16849"/>
    <n v="150000"/>
    <n v="43574.5"/>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s v="99 - MULTIPROVINCIAL"/>
    <n v="16849"/>
    <n v="6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s v="99 - MULTIPROVINCIAL"/>
    <n v="16849"/>
    <n v="285000"/>
    <n v="284270.79000000004"/>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s v="99 - MULTIPROVINCIAL"/>
    <n v="16849"/>
    <n v="32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s v="99 - MULTIPROVINCIAL"/>
    <n v="16849"/>
    <n v="180000"/>
    <n v="4059128.7700000005"/>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s v="99 - MULTIPROVINCIAL"/>
    <n v="16849"/>
    <n v="8985050"/>
    <n v="1407999.42"/>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s v="99 - MULTIPROVINCIAL"/>
    <n v="16849"/>
    <n v="36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s v="99 - MULTIPROVINCIAL"/>
    <n v="16849"/>
    <n v="73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s v="99 - MULTIPROVINCIAL"/>
    <n v="16849"/>
    <n v="2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s v="99 - MULTIPROVINCIAL"/>
    <n v="16849"/>
    <n v="276391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s v="99 - MULTIPROVINCIAL"/>
    <n v="16849"/>
    <n v="1604880"/>
    <n v="306991.7"/>
  </r>
  <r>
    <s v="2026"/>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49 - RECONSTRUCCIÓN CARRETERA LA PALMITA-LA JAIBA-GUALETE-ESTERO HONDO, MUNICIPIO VILLA ISABELA, PROVINVCIA PUERTO PLATA"/>
    <s v="10 - FONDO GENERAL"/>
    <s v="18 - PUERTO PLATA"/>
    <n v="16938"/>
    <n v="56869436"/>
    <n v="0"/>
  </r>
  <r>
    <s v="2026"/>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10 - FONDO GENERAL"/>
    <s v="01 - DISTRITO NACIONAL"/>
    <n v="16152"/>
    <n v="254306292"/>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RECONSTRUCCIÓN INFRAESTRUCTURAS DE PUENTES PARA MEJORAR LA RESILIENCIA CLIMÁTICA EN REPÚBLICA DOMINICANA."/>
    <s v="60 - CREDITO EXTERNO"/>
    <s v="29 - MONTE PLATA"/>
    <n v="16876"/>
    <n v="0"/>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s v="29 - MONTE PLATA"/>
    <n v="15015"/>
    <n v="50000000"/>
    <n v="24147215.699999999"/>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46 - RECONSTRUCCIÓN INFRAESTRUCTURAS DE PUENTES PARA MEJORAR LA RESILIENCIA CLIMÁTICA EN REPÚBLICA DOMINICANA."/>
    <s v="60 - CREDITO EXTERNO"/>
    <s v="29 - MONTE PLATA"/>
    <n v="16876"/>
    <n v="21589762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s v="20 - SAMANA"/>
    <n v="15340"/>
    <n v="113833348"/>
    <n v="109940792.0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s v="32 - SANTO DOMINGO"/>
    <n v="15347"/>
    <n v="3078423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s v="04 - BARAHONA"/>
    <n v="15386"/>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s v="04 - BARAHONA"/>
    <n v="15387"/>
    <n v="21300000"/>
    <n v="21193605.6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s v="03 - BAHORUCO"/>
    <n v="15388"/>
    <n v="60000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s v="03 - BAHORUCO"/>
    <n v="15389"/>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s v="07 - ELIAS PINA"/>
    <n v="1539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s v="07 - ELIAS PINA"/>
    <n v="15391"/>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s v="05 - DAJABON"/>
    <n v="1539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s v="14 - MARIA TRINIDAD SANCHEZ"/>
    <n v="15393"/>
    <n v="301607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s v="05 - DAJABON"/>
    <n v="15394"/>
    <n v="10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s v="20 - SAMANA"/>
    <n v="15395"/>
    <n v="12000046"/>
    <n v="11952477.3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s v="05 - DAJABON"/>
    <n v="15396"/>
    <n v="30211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s v="05 - DAJABON"/>
    <n v="15397"/>
    <n v="451537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s v="30 - HATO MAYOR"/>
    <n v="15398"/>
    <n v="15000005"/>
    <n v="1483111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s v="30 - HATO MAYOR"/>
    <n v="15401"/>
    <n v="30005848"/>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s v="15 - MONTE CRISTI"/>
    <n v="15402"/>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s v="22 - SAN JUAN"/>
    <n v="15403"/>
    <n v="6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s v="22 - SAN JUAN"/>
    <n v="15404"/>
    <n v="1950108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s v="25 - SANTIAGO"/>
    <n v="15405"/>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s v="25 - SANTIAGO"/>
    <n v="15406"/>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s v="25 - SANTIAGO"/>
    <n v="15407"/>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s v="18 - PUERTO PLATA"/>
    <n v="15802"/>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s v="09 - ESPAILLAT"/>
    <n v="15803"/>
    <n v="15000000"/>
    <n v="14978547.1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s v="09 - ESPAILLAT"/>
    <n v="15804"/>
    <n v="21000000"/>
    <n v="20999960.6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s v="04 - BARAHONA"/>
    <n v="15072"/>
    <n v="6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s v="06 - DUARTE"/>
    <n v="15805"/>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s v="04 - BARAHONA"/>
    <n v="1507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s v="06 - DUARTE"/>
    <n v="15806"/>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s v="25 - SANTIAGO"/>
    <n v="15807"/>
    <n v="15000000"/>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s v="25 - SANTIAGO"/>
    <n v="1580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s v="01 - DISTRITO NACIONAL"/>
    <n v="15074"/>
    <n v="105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s v="25 - SANTIAGO"/>
    <n v="15809"/>
    <n v="30000000"/>
    <n v="2857564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s v="26 - SANTIAGO RODRIGUEZ"/>
    <n v="1581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s v="25 - SANTIAGO"/>
    <n v="15811"/>
    <n v="9000000"/>
    <n v="892989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s v="26 - SANTIAGO RODRIGUEZ"/>
    <n v="15812"/>
    <n v="15000000"/>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s v="31 - SAN JOSE DE OCOA"/>
    <n v="15813"/>
    <n v="60000000"/>
    <n v="47809909.200000003"/>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s v="02 - AZUA"/>
    <n v="15814"/>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s v="16 - PEDERNALES"/>
    <n v="15815"/>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s v="10 - INDEPENDENCIA"/>
    <n v="1581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s v="04 - BARAHONA"/>
    <n v="15028"/>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s v="02 - AZUA"/>
    <n v="15817"/>
    <n v="453913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s v="19 - HERMANAS MIRABAL"/>
    <n v="15029"/>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s v="02 - AZUA"/>
    <n v="15818"/>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s v="18 - PUERTO PLATA"/>
    <n v="15030"/>
    <n v="25066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s v="02 - AZUA"/>
    <n v="15819"/>
    <n v="311294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s v="27 - VALVERDE"/>
    <n v="15031"/>
    <n v="10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s v="02 - AZUA"/>
    <n v="15820"/>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s v="04 - BARAHONA"/>
    <n v="1503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s v="02 - AZUA"/>
    <n v="15821"/>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s v="22 - SAN JUAN"/>
    <n v="15822"/>
    <n v="1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s v="04 - BARAHONA"/>
    <n v="1503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s v="10 - INDEPENDENCIA"/>
    <n v="15034"/>
    <n v="92831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s v="22 - SAN JUAN"/>
    <n v="15823"/>
    <n v="6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s v="13 - LA VEGA"/>
    <n v="15932"/>
    <n v="90005234"/>
    <n v="89156301.06000000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s v="29 - MONTE PLATA"/>
    <n v="1503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s v="28 - MONSENOR NOUEL"/>
    <n v="15933"/>
    <n v="750003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s v="28 - MONSENOR NOUEL"/>
    <n v="15934"/>
    <n v="22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s v="21 - SAN CRISTOBAL"/>
    <n v="15053"/>
    <n v="195820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s v="23 - SAN PEDRO DE MACORIS"/>
    <n v="15935"/>
    <n v="737585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s v="18 - PUERTO PLATA"/>
    <n v="15054"/>
    <n v="915451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s v="13 - LA VEGA"/>
    <n v="15936"/>
    <n v="190684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s v="11 - LA ALTAGRACIA"/>
    <n v="15055"/>
    <n v="1509490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s v="23 - SAN PEDRO DE MACORIS"/>
    <n v="15937"/>
    <n v="752108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s v="23 - SAN PEDRO DE MACORIS"/>
    <n v="15056"/>
    <n v="161548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s v="24 - SANCHEZ RAMIREZ"/>
    <n v="15938"/>
    <n v="10523690"/>
    <n v="1041820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s v="04 - BARAHONA"/>
    <n v="15057"/>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s v="29 - MONTE PLATA"/>
    <n v="15939"/>
    <n v="15000389"/>
    <n v="14999988.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s v="22 - SAN JUAN"/>
    <n v="15058"/>
    <n v="27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L MUNICIPIO SABANA GRANDE DE BOYÁ, PROVINCIA MONTE PLATA"/>
    <s v="10 - FONDO GENERAL"/>
    <s v="29 - MONTE PLATA"/>
    <n v="15940"/>
    <n v="601939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s v="27 - VALVERDE"/>
    <n v="15059"/>
    <n v="3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s v="29 - MONTE PLATA"/>
    <n v="15941"/>
    <n v="15000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s v="24 - SANCHEZ RAMIREZ"/>
    <n v="15942"/>
    <n v="1800001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s v="09 - ESPAILLAT"/>
    <n v="15061"/>
    <n v="1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s v="17 - PERAVIA"/>
    <n v="15943"/>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s v="04 - BARAHONA"/>
    <n v="1506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s v="31 - SAN JOSE DE OCOA"/>
    <n v="15944"/>
    <n v="752978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s v="02 - AZUA"/>
    <n v="15063"/>
    <n v="225001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s v="21 - SAN CRISTOBAL"/>
    <n v="15945"/>
    <n v="9008072"/>
    <n v="892989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s v="21 - SAN CRISTOBAL"/>
    <n v="15946"/>
    <n v="9002187"/>
    <n v="892989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s v="17 - PERAVIA"/>
    <n v="15065"/>
    <n v="4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s v="23 - SAN PEDRO DE MACORIS"/>
    <n v="15947"/>
    <n v="1552745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s v="01 - DISTRITO NACIONAL"/>
    <n v="15066"/>
    <n v="317142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s v="21 - SAN CRISTOBAL"/>
    <n v="15948"/>
    <n v="67508243"/>
    <n v="62638899.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s v="21 - SAN CRISTOBAL"/>
    <n v="15949"/>
    <n v="56562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s v="12 - LA ROMANA"/>
    <n v="15067"/>
    <n v="2250177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s v="12 - LA ROMANA"/>
    <n v="1608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s v="27 - VALVERDE"/>
    <n v="15068"/>
    <n v="4200000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s v="13 - LA VEGA"/>
    <n v="15069"/>
    <n v="2999999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s v="18 - PUERTO PLATA"/>
    <n v="15070"/>
    <n v="90000360"/>
    <n v="8996367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s v="11 - LA ALTAGRACIA"/>
    <n v="1608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s v="02 - AZUA"/>
    <n v="15071"/>
    <n v="2025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s v="08 - EL SEIBO"/>
    <n v="16084"/>
    <n v="37333332"/>
    <n v="35316595.74000000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s v="04 - BARAHONA"/>
    <n v="15308"/>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s v="08 - EL SEIBO"/>
    <n v="16085"/>
    <n v="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s v="31 - SAN JOSE DE OCOA"/>
    <n v="15309"/>
    <n v="750399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s v="21 - SAN CRISTOBAL"/>
    <n v="16086"/>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s v="09 - ESPAILLAT"/>
    <n v="15310"/>
    <n v="10500000"/>
    <n v="10477737.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s v="24 - SANCHEZ RAMIREZ"/>
    <n v="16088"/>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s v="22 - SAN JUAN"/>
    <n v="1531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s v="04 - BARAHONA"/>
    <n v="16089"/>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s v="32 - SANTO DOMINGO"/>
    <n v="15312"/>
    <n v="30000002"/>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s v="14 - MARIA TRINIDAD SANCHEZ"/>
    <n v="16090"/>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s v="26 - SANTIAGO RODRIGUEZ"/>
    <n v="15313"/>
    <n v="4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s v="23 - SAN PEDRO DE MACORIS"/>
    <n v="15314"/>
    <n v="16458419"/>
    <n v="1606703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s v="03 - BAHORUCO"/>
    <n v="16091"/>
    <n v="75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s v="29 - MONTE PLATA"/>
    <n v="15315"/>
    <n v="16000526"/>
    <n v="1544907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s v="03 - BAHORUCO"/>
    <n v="16092"/>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s v="21 - SAN CRISTOBAL"/>
    <n v="15316"/>
    <n v="3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s v="07 - ELIAS PINA"/>
    <n v="16093"/>
    <n v="300002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s v="25 - SANTIAGO"/>
    <n v="15317"/>
    <n v="115761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s v="07 - ELIAS PINA"/>
    <n v="16094"/>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s v="15 - MONTE CRISTI"/>
    <n v="15318"/>
    <n v="10507548"/>
    <n v="10477737.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s v="07 - ELIAS PINA"/>
    <n v="16095"/>
    <n v="300000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s v="15 - MONTE CRISTI"/>
    <n v="16096"/>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10 - FONDO GENERAL"/>
    <s v="32 - SANTO DOMINGO"/>
    <n v="15319"/>
    <n v="31480514"/>
    <n v="3116738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s v="05 - DAJABON"/>
    <n v="15320"/>
    <n v="577305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s v="06 - DUARTE"/>
    <n v="16097"/>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s v="01 - DISTRITO NACIONAL"/>
    <n v="15321"/>
    <n v="45001054"/>
    <n v="4452483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s v="06 - DUARTE"/>
    <n v="16098"/>
    <n v="15000000"/>
    <n v="6341851.1100000003"/>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s v="18 - PUERTO PLATA"/>
    <n v="15322"/>
    <n v="600002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s v="18 - PUERTO PLATA"/>
    <n v="16099"/>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BOCA CHICA, PROVINCIA SANTO DOMINGO"/>
    <s v="10 - FONDO GENERAL"/>
    <s v="32 - SANTO DOMINGO"/>
    <n v="15323"/>
    <n v="332332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s v="06 - DUARTE"/>
    <n v="16100"/>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s v="30 - HATO MAYOR"/>
    <n v="15324"/>
    <n v="45692450"/>
    <n v="45407401.199999996"/>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s v="09 - ESPAILLAT"/>
    <n v="16101"/>
    <n v="38765724"/>
    <n v="3816414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s v="15 - MONTE CRISTI"/>
    <n v="1610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s v="19 - HERMANAS MIRABAL"/>
    <n v="15325"/>
    <n v="21336499"/>
    <n v="21289023.6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s v="28 - MONSENOR NOUEL"/>
    <n v="15326"/>
    <n v="3002923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s v="18 - PUERTO PLATA"/>
    <n v="1610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s v="10 - INDEPENDENCIA"/>
    <n v="1610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s v="17 - PERAVIA"/>
    <n v="15327"/>
    <n v="121029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s v="24 - SANCHEZ RAMIREZ"/>
    <n v="15328"/>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s v="25 - SANTIAGO"/>
    <n v="16105"/>
    <n v="3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s v="10 - INDEPENDENCIA"/>
    <n v="15329"/>
    <n v="750849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s v="10 - INDEPENDENCIA"/>
    <n v="16106"/>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s v="10 - INDEPENDENCIA"/>
    <n v="16107"/>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SAN ANTONIO DE GUERRA, PROVINCIA SANTO DOMINGO"/>
    <s v="10 - FONDO GENERAL"/>
    <s v="32 - SANTO DOMINGO"/>
    <n v="15330"/>
    <n v="21000003"/>
    <n v="20955475.19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s v="14 - MARIA TRINIDAD SANCHEZ"/>
    <n v="15331"/>
    <n v="4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s v="15 - MONTE CRISTI"/>
    <n v="16108"/>
    <n v="750211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s v="03 - BAHORUCO"/>
    <n v="15332"/>
    <n v="600101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s v="15 - MONTE CRISTI"/>
    <n v="16109"/>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s v="02 - AZUA"/>
    <n v="16110"/>
    <n v="15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s v="16 - PEDERNALES"/>
    <n v="15333"/>
    <n v="21001000"/>
    <n v="20955475.19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s v="07 - ELIAS PINA"/>
    <n v="1533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s v="13 - LA VEGA"/>
    <n v="15335"/>
    <n v="45108832"/>
    <n v="44999966.93999999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s v="20 - SAMANA"/>
    <n v="16163"/>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s v="32 - SANTO DOMINGO"/>
    <n v="15336"/>
    <n v="1500006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s v="14 - MARIA TRINIDAD SANCHEZ"/>
    <n v="16162"/>
    <n v="1206305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s v="02 - AZUA"/>
    <n v="15337"/>
    <n v="15000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s v="06 - DUARTE"/>
    <n v="15338"/>
    <n v="195123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9 - RECONSTRUCCIÓN DE LA INFRAESTRUCTURA VIAL URBANA DEL MUNICIPIO DE PEDRO BRAND, PROVINCIA SANTO DOMINGO"/>
    <s v="10 - FONDO GENERAL"/>
    <s v="32 - SANTO DOMINGO"/>
    <n v="15339"/>
    <n v="21001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s v="15 - MONTE CRISTI"/>
    <n v="14546"/>
    <n v="1375500000"/>
    <n v="77449755.30000001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s v="20 - SAMANA"/>
    <n v="15340"/>
    <n v="385868624"/>
    <n v="156128727.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INFRAESTRUCTURAS DE PUENTES PARA MEJORAR LA RESILIENCIA CLIMÁTICA EN REPÚBLICA DOMINICANA."/>
    <s v="60 - CREDITO EXTERNO"/>
    <s v="29 - MONTE PLATA"/>
    <n v="16876"/>
    <n v="1230616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s v="25 - SANTIAGO"/>
    <n v="16303"/>
    <n v="262702285"/>
    <n v="17496734.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s v="32 - SANTO DOMINGO"/>
    <n v="15347"/>
    <n v="113431505"/>
    <n v="109708642.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INFRAESTRUCTURAS DE PUENTES PARA MEJORAR LA RESILIENCIA CLIMÁTICA EN REPÚBLICA DOMINICANA."/>
    <s v="60 - CREDITO EXTERNO"/>
    <s v="29 - MONTE PLATA"/>
    <n v="16876"/>
    <n v="71686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PARACIÓN DE LOS CAMINOS VECINALES LA JAGUITA Y EL GORRO, MUNICIPIO TENARES, PROVINCIA HERMANAS MIRABAL"/>
    <s v="10 - FONDO GENERAL"/>
    <s v="19 - HERMANAS MIRABAL"/>
    <n v="16893"/>
    <n v="21869677"/>
    <n v="2186967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s v="29 - MONTE PLATA"/>
    <n v="16395"/>
    <n v="1561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s v="05 - DAJABON"/>
    <n v="6131"/>
    <n v="11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s v="18 - PUERTO PLATA"/>
    <n v="16916"/>
    <n v="194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s v="04 - BARAHONA"/>
    <n v="15386"/>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s v="06 - DUARTE"/>
    <n v="16121"/>
    <n v="5740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s v="18 - PUERTO PLATA"/>
    <n v="16538"/>
    <n v="137000000"/>
    <n v="14649632.7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10 - FONDO GENERAL"/>
    <s v="26 - SANTIAGO RODRIGUEZ"/>
    <n v="16398"/>
    <n v="28829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s v="25 - SANTIAGO"/>
    <n v="16917"/>
    <n v="233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s v="04 - BARAHONA"/>
    <n v="15387"/>
    <n v="85200000"/>
    <n v="39283889.7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INFRAESTRUCTURAS DE PUENTES PARA MEJORAR LA RESILIENCIA CLIMÁTICA EN REPÚBLICA DOMINICANA."/>
    <s v="60 - CREDITO EXTERNO"/>
    <s v="29 - MONTE PLATA"/>
    <n v="16876"/>
    <n v="91516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s v="99 - MULTIPROVINCIAL"/>
    <n v="14110"/>
    <n v="6979225"/>
    <n v="1754550.8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s v="03 - BAHORUCO"/>
    <n v="15388"/>
    <n v="24000000"/>
    <n v="14011219.7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MINO VECINAL BARRIO LOS FRANCESES-LOS ARTILES, MUNICIPIO MICHES, PROVINCIA EL SEIBO."/>
    <s v="10 - FONDO GENERAL"/>
    <s v="08 - EL SEIBO"/>
    <n v="16973"/>
    <n v="270855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s v="30 - HATO MAYOR"/>
    <n v="12720"/>
    <n v="155926763"/>
    <n v="285206339.63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s v="03 - BAHORUCO"/>
    <n v="15389"/>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INFRAESTRUCTURAS DE PUENTES PARA MEJORAR LA RESILIENCIA CLIMÁTICA EN REPÚBLICA DOMINICANA."/>
    <s v="60 - CREDITO EXTERNO"/>
    <s v="29 - MONTE PLATA"/>
    <n v="16876"/>
    <n v="5095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s v="14 - MARIA TRINIDAD SANCHEZ"/>
    <n v="14790"/>
    <n v="14606513"/>
    <n v="197774877.9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20 - FONDOS CON DESTINO ESPECÍFICO"/>
    <s v="14 - MARIA TRINIDAD SANCHEZ"/>
    <n v="14790"/>
    <n v="0"/>
    <n v="40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CAMINO VECINAL LA ISLA -AGUA CLARA, MUNICIPIO SANTA CRUZ DEL SEIBO, PROVINCIA EL SEIBO."/>
    <s v="10 - FONDO GENERAL"/>
    <s v="08 - EL SEIBO"/>
    <n v="16974"/>
    <n v="4943287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s v="29 - MONTE PLATA"/>
    <n v="16681"/>
    <n v="145282175"/>
    <n v="117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s v="07 - ELIAS PINA"/>
    <n v="15390"/>
    <n v="12000000"/>
    <n v="6948028.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s v="29 - MONTE PLATA"/>
    <n v="16689"/>
    <n v="6842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s v="02 - AZUA"/>
    <n v="14293"/>
    <n v="100296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s v="14 - MARIA TRINIDAD SANCHEZ"/>
    <n v="16979"/>
    <n v="6741459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s v="07 - ELIAS PINA"/>
    <n v="15391"/>
    <n v="12038680"/>
    <n v="6924367.059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s v="20 - SAMANA"/>
    <n v="16403"/>
    <n v="38102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s v="24 - SANCHEZ RAMIREZ"/>
    <n v="16981"/>
    <n v="1930674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s v="06 - DUARTE"/>
    <n v="2451"/>
    <n v="2923760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s v="29 - MONTE PLATA"/>
    <n v="13641"/>
    <n v="158322380"/>
    <n v="3282595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s v="05 - DAJABON"/>
    <n v="1539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s v="16 - PEDERNALES"/>
    <n v="16370"/>
    <n v="1061727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s v="01 - DISTRITO NACIONAL"/>
    <n v="16365"/>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s v="20 - SAMANA"/>
    <n v="16404"/>
    <n v="191227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s v="32 - SANTO DOMINGO"/>
    <n v="16986"/>
    <n v="5455705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s v="08 - EL SEIBO"/>
    <n v="16709"/>
    <n v="39000000"/>
    <n v="39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s v="14 - MARIA TRINIDAD SANCHEZ"/>
    <n v="153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s v="19 - HERMANAS MIRABAL"/>
    <n v="15013"/>
    <n v="179352696"/>
    <n v="39054633.71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INFRAESTRUCTURAS DE PUENTES PARA MEJORAR LA RESILIENCIA CLIMÁTICA EN REPÚBLICA DOMINICANA."/>
    <s v="60 - CREDITO EXTERNO"/>
    <s v="29 - MONTE PLATA"/>
    <n v="16876"/>
    <n v="56608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s v="30 - HATO MAYOR"/>
    <n v="16710"/>
    <n v="78000000"/>
    <n v="49128383.1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s v="05 - DAJABON"/>
    <n v="15394"/>
    <n v="42000000"/>
    <n v="2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2 - AZUA"/>
    <n v="15015"/>
    <n v="505773848"/>
    <n v="343161692.3599999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5 - DAJABON"/>
    <n v="15015"/>
    <n v="27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8 - EL SEIBO"/>
    <n v="15015"/>
    <n v="2325505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2 - LA ROMANA"/>
    <n v="15015"/>
    <n v="46730500"/>
    <n v="38513937.7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5 - MONTE CRISTI"/>
    <n v="15015"/>
    <n v="8604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3 - SAN PEDRO DE MACORIS"/>
    <n v="15015"/>
    <n v="39078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4 - SANCHEZ RAMIREZ"/>
    <n v="15015"/>
    <n v="439727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7 - VALVERDE"/>
    <n v="15015"/>
    <n v="415699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9 - MONTE PLATA"/>
    <n v="15015"/>
    <n v="291281505"/>
    <n v="102868599.28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99 - MULTIPROVINCIAL"/>
    <n v="15015"/>
    <n v="512873880"/>
    <n v="120141714.33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s v="01 - DISTRITO NACIONAL"/>
    <n v="16372"/>
    <n v="35269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s v="18 - PUERTO PLATA"/>
    <n v="16711"/>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s v="20 - SAMANA"/>
    <n v="15395"/>
    <n v="48000000"/>
    <n v="18595849.4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INFRAESTRUCTURAS DE PUENTES PARA MEJORAR LA RESILIENCIA CLIMÁTICA EN REPÚBLICA DOMINICANA."/>
    <s v="60 - CREDITO EXTERNO"/>
    <s v="29 - MONTE PLATA"/>
    <n v="16876"/>
    <n v="8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s v="04 - BARAHONA"/>
    <n v="16407"/>
    <n v="156042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s v="13 - LA VEGA"/>
    <n v="14441"/>
    <n v="6588908"/>
    <n v="34185745.90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s v="05 - DAJABON"/>
    <n v="15396"/>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s v="31 - SAN JOSE DE OCOA"/>
    <n v="16716"/>
    <n v="396095956"/>
    <n v="318469657.29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s v="20 - SAMANA"/>
    <n v="13946"/>
    <n v="5268462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INFRAESTRUCTURAS DE PUENTES PARA MEJORAR LA RESILIENCIA CLIMÁTICA EN REPÚBLICA DOMINICANA."/>
    <s v="60 - CREDITO EXTERNO"/>
    <s v="29 - MONTE PLATA"/>
    <n v="16876"/>
    <n v="17934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10 - FONDO GENERAL"/>
    <s v="32 - SANTO DOMINGO"/>
    <n v="14574"/>
    <n v="347842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20 - FONDOS CON DESTINO ESPECÍFICO"/>
    <s v="32 - SANTO DOMINGO"/>
    <n v="14574"/>
    <n v="143123897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MINO VECINAL GUACO-RIO CEDRO, MUNICIPIO MICHES, PROVINCIA EL SEIBO"/>
    <s v="10 - FONDO GENERAL"/>
    <s v="08 - EL SEIBO"/>
    <n v="16934"/>
    <n v="36157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s v="29 - MONTE PLATA"/>
    <n v="4178"/>
    <n v="757168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s v="30 - HATO MAYOR"/>
    <n v="16718"/>
    <n v="52500000"/>
    <n v="4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s v="05 - DAJABON"/>
    <n v="1539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INFRAESTRUCTURAS DE PUENTES PARA MEJORAR LA RESILIENCIA CLIMÁTICA EN REPÚBLICA DOMINICANA."/>
    <s v="60 - CREDITO EXTERNO"/>
    <s v="29 - MONTE PLATA"/>
    <n v="16876"/>
    <n v="38714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s v="30 - HATO MAYOR"/>
    <n v="16719"/>
    <n v="117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s v="30 - HATO MAYOR"/>
    <n v="15398"/>
    <n v="60000000"/>
    <n v="59996552.71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INFRAESTRUCTURAS DE PUENTES PARA MEJORAR LA RESILIENCIA CLIMÁTICA EN REPÚBLICA DOMINICANA."/>
    <s v="60 - CREDITO EXTERNO"/>
    <s v="29 - MONTE PLATA"/>
    <n v="16876"/>
    <n v="2898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s v="18 - PUERTO PLATA"/>
    <n v="17005"/>
    <n v="783609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s v="30 - HATO MAYOR"/>
    <n v="16719"/>
    <n v="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s v="30 - HATO MAYOR"/>
    <n v="15401"/>
    <n v="120000000"/>
    <n v="119759546.6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INFRAESTRUCTURAS DE PUENTES PARA MEJORAR LA RESILIENCIA CLIMÁTICA EN REPÚBLICA DOMINICANA."/>
    <s v="60 - CREDITO EXTERNO"/>
    <s v="29 - MONTE PLATA"/>
    <n v="16876"/>
    <n v="1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CAMINO VECINAL CRUCE TENARES-LOS CANETES-LOS CACAOS, MUNICIPIO TENARES, PROVINCIA HERMANAS MIRABAL"/>
    <s v="10 - FONDO GENERAL"/>
    <s v="19 - HERMANAS MIRABAL"/>
    <n v="17006"/>
    <n v="562948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s v="08 - EL SEIBO"/>
    <n v="16720"/>
    <n v="102553368"/>
    <n v="4146248.7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s v="15 - MONTE CRISTI"/>
    <n v="15402"/>
    <n v="12000000"/>
    <n v="11125874.62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INFRAESTRUCTURAS DE PUENTES PARA MEJORAR LA RESILIENCIA CLIMÁTICA EN REPÚBLICA DOMINICANA."/>
    <s v="60 - CREDITO EXTERNO"/>
    <s v="29 - MONTE PLATA"/>
    <n v="16876"/>
    <n v="69268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s v="22 - SAN JUAN"/>
    <n v="15403"/>
    <n v="24000000"/>
    <n v="23509292.0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INFRAESTRUCTURAS DE PUENTES PARA MEJORAR LA RESILIENCIA CLIMÁTICA EN REPÚBLICA DOMINICANA."/>
    <s v="60 - CREDITO EXTERNO"/>
    <s v="29 - MONTE PLATA"/>
    <n v="16876"/>
    <n v="107117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s v="22 - SAN JUAN"/>
    <n v="15404"/>
    <n v="78000000"/>
    <n v="76993745.26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L CAMINO VECINAL MATA LARGA, MUNICIPIO SAN FRANCISCO DE MACORÍS, PROVINCIA DUARTE"/>
    <s v="10 - FONDO GENERAL"/>
    <s v="06 - DUARTE"/>
    <n v="17033"/>
    <n v="330773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INFRAESTRUCTURAS DE PUENTES PARA MEJORAR LA RESILIENCIA CLIMÁTICA EN REPÚBLICA DOMINICANA."/>
    <s v="60 - CREDITO EXTERNO"/>
    <s v="29 - MONTE PLATA"/>
    <n v="16876"/>
    <n v="78473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s v="15 - MONTE CRISTI"/>
    <n v="16724"/>
    <n v="34522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s v="25 - SANTIAGO"/>
    <n v="15405"/>
    <n v="60022536"/>
    <n v="58350414.51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INFRAESTRUCTURAS DE PUENTES PARA MEJORAR LA RESILIENCIA CLIMÁTICA EN REPÚBLICA DOMINICANA."/>
    <s v="60 - CREDITO EXTERNO"/>
    <s v="29 - MONTE PLATA"/>
    <n v="16876"/>
    <n v="42204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60 - CREDITO EXTERNO"/>
    <s v="32 - SANTO DOMINGO"/>
    <n v="17003"/>
    <n v="1327877267"/>
    <n v="1212628380.32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s v="32 - SANTO DOMINGO"/>
    <n v="16725"/>
    <n v="3472990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s v="25 - SANTIAGO"/>
    <n v="15406"/>
    <n v="60000763"/>
    <n v="58080142.35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INFRAESTRUCTURAS DE PUENTES PARA MEJORAR LA RESILIENCIA CLIMÁTICA EN REPÚBLICA DOMINICANA."/>
    <s v="60 - CREDITO EXTERNO"/>
    <s v="29 - MONTE PLATA"/>
    <n v="16876"/>
    <n v="55419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60 - CREDITO EXTERNO"/>
    <s v="01 - DISTRITO NACIONAL"/>
    <n v="17039"/>
    <n v="2398649990"/>
    <n v="1020518921.2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s v="25 - SANTIAGO"/>
    <n v="15407"/>
    <n v="90006640"/>
    <n v="24545931.1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s v="25 - SANTIAGO"/>
    <n v="16728"/>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INFRAESTRUCTURAS DE PUENTES PARA MEJORAR LA RESILIENCIA CLIMÁTICA EN REPÚBLICA DOMINICANA."/>
    <s v="60 - CREDITO EXTERNO"/>
    <s v="29 - MONTE PLATA"/>
    <n v="16876"/>
    <n v="862621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s v="17 - PERAVIA"/>
    <n v="12630"/>
    <n v="2617726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20 - FONDOS CON DESTINO ESPECÍFICO"/>
    <s v="17 - PERAVIA"/>
    <n v="12630"/>
    <n v="145408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s v="23 - SAN PEDRO DE MACORIS"/>
    <n v="12723"/>
    <n v="166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s v="09 - ESPAILLAT"/>
    <n v="16731"/>
    <n v="299479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s v="19 - HERMANAS MIRABAL"/>
    <n v="15801"/>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s v="01 - DISTRITO NACIONAL"/>
    <n v="16547"/>
    <n v="128423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s v="18 - PUERTO PLATA"/>
    <n v="1579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INFRAESTRUCTURAS DE PUENTES PARA MEJORAR LA RESILIENCIA CLIMÁTICA EN REPÚBLICA DOMINICANA."/>
    <s v="60 - CREDITO EXTERNO"/>
    <s v="29 - MONTE PLATA"/>
    <n v="16876"/>
    <n v="588726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s v="18 - PUERTO PLATA"/>
    <n v="15802"/>
    <n v="300003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INFRAESTRUCTURAS DE PUENTES PARA MEJORAR LA RESILIENCIA CLIMÁTICA EN REPÚBLICA DOMINICANA."/>
    <s v="60 - CREDITO EXTERNO"/>
    <s v="29 - MONTE PLATA"/>
    <n v="16876"/>
    <n v="38419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s v="18 - PUERTO PLATA"/>
    <n v="16775"/>
    <n v="108454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20 - FONDOS CON DESTINO ESPECÍFICO"/>
    <s v="06 - DUARTE"/>
    <n v="13837"/>
    <n v="659919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s v="09 - ESPAILLAT"/>
    <n v="15803"/>
    <n v="60009959"/>
    <n v="38757650.15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INFRAESTRUCTURAS DE PUENTES PARA MEJORAR LA RESILIENCIA CLIMÁTICA EN REPÚBLICA DOMINICANA."/>
    <s v="60 - CREDITO EXTERNO"/>
    <s v="29 - MONTE PLATA"/>
    <n v="16876"/>
    <n v="63684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s v="17 - PERAVIA"/>
    <n v="16571"/>
    <n v="25518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s v="06 - DUARTE"/>
    <n v="16119"/>
    <n v="214624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s v="29 - MONTE PLATA"/>
    <n v="16127"/>
    <n v="38865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s v="09 - ESPAILLAT"/>
    <n v="15804"/>
    <n v="84000032"/>
    <n v="6058256.83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s v="25 - SANTIAGO"/>
    <n v="16586"/>
    <n v="10124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s v="04 - BARAHONA"/>
    <n v="1507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s v="16 - PEDERNALES"/>
    <n v="12631"/>
    <n v="1001596236"/>
    <n v="1266274339.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s v="06 - DUARTE"/>
    <n v="15805"/>
    <n v="30010000"/>
    <n v="29888531.1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s v="06 - DUARTE"/>
    <n v="16147"/>
    <n v="37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s v="02 - AZUA"/>
    <n v="12628"/>
    <n v="3104313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s v="14 - MARIA TRINIDAD SANCHEZ"/>
    <n v="15104"/>
    <n v="332967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s v="04 - BARAHONA"/>
    <n v="1507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s v="06 - DUARTE"/>
    <n v="15806"/>
    <n v="30000029"/>
    <n v="29883672.18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INFRAESTRUCTURAS DE PUENTES PARA MEJORAR LA RESILIENCIA CLIMÁTICA EN REPÚBLICA DOMINICANA."/>
    <s v="60 - CREDITO EXTERNO"/>
    <s v="29 - MONTE PLATA"/>
    <n v="16876"/>
    <n v="2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s v="25 - SANTIAGO"/>
    <n v="15807"/>
    <n v="600000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INFRAESTRUCTURAS DE PUENTES PARA MEJORAR LA RESILIENCIA CLIMÁTICA EN REPÚBLICA DOMINICANA."/>
    <s v="60 - CREDITO EXTERNO"/>
    <s v="29 - MONTE PLATA"/>
    <n v="16876"/>
    <n v="29968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s v="08 - EL SEIBO"/>
    <n v="16823"/>
    <n v="119333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s v="25 - SANTIAGO"/>
    <n v="15808"/>
    <n v="600010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s v="01 - DISTRITO NACIONAL"/>
    <n v="15074"/>
    <n v="445727328"/>
    <n v="425977091.46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s v="25 - SANTIAGO"/>
    <n v="15809"/>
    <n v="121740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INFRAESTRUCTURAS DE PUENTES PARA MEJORAR LA RESILIENCIA CLIMÁTICA EN REPÚBLICA DOMINICANA."/>
    <s v="60 - CREDITO EXTERNO"/>
    <s v="29 - MONTE PLATA"/>
    <n v="16876"/>
    <n v="17074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s v="05 - DAJABON"/>
    <n v="16444"/>
    <n v="55682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s v="14 - MARIA TRINIDAD SANCHEZ"/>
    <n v="1510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s v="14 - MARIA TRINIDAD SANCHEZ"/>
    <n v="15108"/>
    <n v="22500000"/>
    <n v="225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s v="26 - SANTIAGO RODRIGUEZ"/>
    <n v="15810"/>
    <n v="14182568"/>
    <n v="13233992.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INFRAESTRUCTURAS DE PUENTES PARA MEJORAR LA RESILIENCIA CLIMÁTICA EN REPÚBLICA DOMINICANA."/>
    <s v="60 - CREDITO EXTERNO"/>
    <s v="29 - MONTE PLATA"/>
    <n v="16876"/>
    <n v="28686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s v="25 - SANTIAGO"/>
    <n v="15811"/>
    <n v="3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s v="26 - SANTIAGO RODRIGUEZ"/>
    <n v="15812"/>
    <n v="60000367"/>
    <n v="5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INFRAESTRUCTURAS DE PUENTES PARA MEJORAR LA RESILIENCIA CLIMÁTICA EN REPÚBLICA DOMINICANA."/>
    <s v="60 - CREDITO EXTERNO"/>
    <s v="29 - MONTE PLATA"/>
    <n v="16876"/>
    <n v="13216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s v="31 - SAN JOSE DE OCOA"/>
    <n v="15813"/>
    <n v="240027947"/>
    <n v="10957663.22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INFRAESTRUCTURAS DE PUENTES PARA MEJORAR LA RESILIENCIA CLIMÁTICA EN REPÚBLICA DOMINICANA."/>
    <s v="60 - CREDITO EXTERNO"/>
    <s v="29 - MONTE PLATA"/>
    <n v="16876"/>
    <n v="18716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s v="02 - AZUA"/>
    <n v="15814"/>
    <n v="63001372"/>
    <n v="58683914.48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INFRAESTRUCTURAS DE PUENTES PARA MEJORAR LA RESILIENCIA CLIMÁTICA EN REPÚBLICA DOMINICANA."/>
    <s v="60 - CREDITO EXTERNO"/>
    <s v="29 - MONTE PLATA"/>
    <n v="16876"/>
    <n v="27565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s v="29 - MONTE PLATA"/>
    <n v="1430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s v="16 - PEDERNALES"/>
    <n v="15815"/>
    <n v="3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INFRAESTRUCTURAS DE PUENTES PARA MEJORAR LA RESILIENCIA CLIMÁTICA EN REPÚBLICA DOMINICANA."/>
    <s v="60 - CREDITO EXTERNO"/>
    <s v="29 - MONTE PLATA"/>
    <n v="16876"/>
    <n v="311346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s v="10 - INDEPENDENCIA"/>
    <n v="15816"/>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INFRAESTRUCTURAS DE PUENTES PARA MEJORAR LA RESILIENCIA CLIMÁTICA EN REPÚBLICA DOMINICANA."/>
    <s v="60 - CREDITO EXTERNO"/>
    <s v="29 - MONTE PLATA"/>
    <n v="16876"/>
    <n v="1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s v="06 - DUARTE"/>
    <n v="4795"/>
    <n v="196433820"/>
    <n v="19435201.2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s v="04 - BARAHONA"/>
    <n v="15028"/>
    <n v="120000000"/>
    <n v="93985534.57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s v="02 - AZUA"/>
    <n v="15817"/>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INFRAESTRUCTURAS DE PUENTES PARA MEJORAR LA RESILIENCIA CLIMÁTICA EN REPÚBLICA DOMINICANA."/>
    <s v="60 - CREDITO EXTERNO"/>
    <s v="29 - MONTE PLATA"/>
    <n v="16876"/>
    <n v="5123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s v="15 - MONTE CRISTI"/>
    <n v="14321"/>
    <n v="244450444"/>
    <n v="284456797.8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10 - FONDO GENERAL"/>
    <s v="02 - AZUA"/>
    <n v="603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s v="19 - HERMANAS MIRABAL"/>
    <n v="15029"/>
    <n v="48000005"/>
    <n v="47172036.4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s v="02 - AZUA"/>
    <n v="15818"/>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INFRAESTRUCTURAS DE PUENTES PARA MEJORAR LA RESILIENCIA CLIMÁTICA EN REPÚBLICA DOMINICANA."/>
    <s v="60 - CREDITO EXTERNO"/>
    <s v="29 - MONTE PLATA"/>
    <n v="16876"/>
    <n v="1289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s v="16 - PEDERNALES"/>
    <n v="6527"/>
    <n v="318168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s v="18 - PUERTO PLATA"/>
    <n v="15030"/>
    <n v="51473443"/>
    <n v="36511512.87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s v="02 - AZUA"/>
    <n v="15819"/>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INFRAESTRUCTURAS DE PUENTES PARA MEJORAR LA RESILIENCIA CLIMÁTICA EN REPÚBLICA DOMINICANA."/>
    <s v="60 - CREDITO EXTERNO"/>
    <s v="29 - MONTE PLATA"/>
    <n v="16876"/>
    <n v="44591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s v="30 - HATO MAYOR"/>
    <n v="12183"/>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s v="20 - SAMANA"/>
    <n v="16915"/>
    <n v="715507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s v="27 - VALVERDE"/>
    <n v="15031"/>
    <n v="65000000"/>
    <n v="59922653.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s v="02 - AZUA"/>
    <n v="15820"/>
    <n v="24000000"/>
    <n v="2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s v="13 - LA VEGA"/>
    <n v="16977"/>
    <n v="102389214"/>
    <n v="58078621.89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s v="04 - BARAHONA"/>
    <n v="12635"/>
    <n v="98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s v="04 - BARAHONA"/>
    <n v="1503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s v="02 - AZUA"/>
    <n v="15821"/>
    <n v="30000000"/>
    <n v="29246799.8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INFRAESTRUCTURAS DE PUENTES PARA MEJORAR LA RESILIENCIA CLIMÁTICA EN REPÚBLICA DOMINICANA."/>
    <s v="60 - CREDITO EXTERNO"/>
    <s v="29 - MONTE PLATA"/>
    <n v="16876"/>
    <n v="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s v="22 - SAN JUAN"/>
    <n v="15822"/>
    <n v="48000000"/>
    <n v="46624591.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s v="06 - DUARTE"/>
    <n v="6233"/>
    <n v="108500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s v="07 - ELIAS PINA"/>
    <n v="12080"/>
    <n v="700000000"/>
    <n v="96473158.9599999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s v="04 - BARAHONA"/>
    <n v="1503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TRAMO CARRETERA SAN MARCOS ARRIBA - SAN MARCOS, MUNICIPIO PUERTO PLATA, PROVINCIA PUERTO PLATA."/>
    <s v="10 - FONDO GENERAL"/>
    <s v="18 - PUERTO PLATA"/>
    <n v="16984"/>
    <n v="587222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s v="07 - ELIAS PINA"/>
    <n v="12092"/>
    <n v="155926163"/>
    <n v="16572399.53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s v="10 - INDEPENDENCIA"/>
    <n v="15034"/>
    <n v="92066727"/>
    <n v="59370641.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s v="22 - SAN JUAN"/>
    <n v="15823"/>
    <n v="24000000"/>
    <n v="23465176.2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INFRAESTRUCTURAS DE PUENTES PARA MEJORAR LA RESILIENCIA CLIMÁTICA EN REPÚBLICA DOMINICANA."/>
    <s v="60 - CREDITO EXTERNO"/>
    <s v="29 - MONTE PLATA"/>
    <n v="16876"/>
    <n v="1113463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s v="13 - LA VEGA"/>
    <n v="15932"/>
    <n v="360000000"/>
    <n v="34946919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s v="18 - PUERTO PLATA"/>
    <n v="15035"/>
    <n v="16375726"/>
    <n v="15376594.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s v="06 - DUARTE"/>
    <n v="16119"/>
    <n v="4490186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CARRETERA LAS PAJAS - GUINEAL, MUNICIPIO SAN FRANCISCO DE MACORÍS, PROVINCIA DUARTE"/>
    <s v="10 - FONDO GENERAL"/>
    <s v="06 - DUARTE"/>
    <n v="17032"/>
    <n v="16509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s v="29 - MONTE PLATA"/>
    <n v="15036"/>
    <n v="12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s v="28 - MONSENOR NOUEL"/>
    <n v="15933"/>
    <n v="30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10 - FONDO GENERAL"/>
    <s v="20 - SAMANA"/>
    <n v="16122"/>
    <n v="82018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s v="29 - MONTE PLATA"/>
    <n v="16126"/>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CARRETERA RANCHETE- LOS TRES PASOS - LOS HIDALGOS, MUNICIPIO PUERTO PLATA, PROVINCIA PUERTO PLATA"/>
    <s v="10 - FONDO GENERAL"/>
    <s v="18 - PUERTO PLATA"/>
    <n v="16937"/>
    <n v="33065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s v="18 - PUERTO PLATA"/>
    <n v="15039"/>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s v="28 - MONSENOR NOUEL"/>
    <n v="15934"/>
    <n v="90000000"/>
    <n v="50148316.8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s v="21 - SAN CRISTOBAL"/>
    <n v="15053"/>
    <n v="6000000"/>
    <n v="6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s v="23 - SAN PEDRO DE MACORIS"/>
    <n v="15935"/>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s v="29 - MONTE PLATA"/>
    <n v="16128"/>
    <n v="175219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s v="22 - SAN JUAN"/>
    <n v="16148"/>
    <n v="13314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s v="18 - PUERTO PLATA"/>
    <n v="15054"/>
    <n v="45867046"/>
    <n v="40802145.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s v="13 - LA VEGA"/>
    <n v="15936"/>
    <n v="60000000"/>
    <n v="25357620.6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s v="32 - SANTO DOMINGO"/>
    <n v="13633"/>
    <n v="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s v="11 - LA ALTAGRACIA"/>
    <n v="15055"/>
    <n v="60000000"/>
    <n v="59746186.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s v="23 - SAN PEDRO DE MACORIS"/>
    <n v="15937"/>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s v="30 - HATO MAYOR"/>
    <n v="16699"/>
    <n v="14639887"/>
    <n v="1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s v="23 - SAN PEDRO DE MACORIS"/>
    <n v="15056"/>
    <n v="60000005"/>
    <n v="59799628.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s v="24 - SANCHEZ RAMIREZ"/>
    <n v="15938"/>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s v="04 - BARAHONA"/>
    <n v="15057"/>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s v="29 - MONTE PLATA"/>
    <n v="15939"/>
    <n v="60000000"/>
    <n v="59999211.66000001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60 - CREDITO EXTERNO"/>
    <s v="32 - SANTO DOMINGO"/>
    <n v="14109"/>
    <n v="1261207683"/>
    <n v="204548893.72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s v="21 - SAN CRISTOBAL"/>
    <n v="16702"/>
    <n v="374624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s v="22 - SAN JUAN"/>
    <n v="15058"/>
    <n v="108000000"/>
    <n v="61247966.45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s v="29 - MONTE PLATA"/>
    <n v="15940"/>
    <n v="24000000"/>
    <n v="23349176.41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s v="27 - VALVERDE"/>
    <n v="15059"/>
    <n v="12000000"/>
    <n v="10242350.0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s v="29 - MONTE PLATA"/>
    <n v="15941"/>
    <n v="60000000"/>
    <n v="45360485.1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s v="24 - SANCHEZ RAMIREZ"/>
    <n v="15942"/>
    <n v="72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s v="09 - ESPAILLAT"/>
    <n v="15061"/>
    <n v="7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s v="17 - PERAVIA"/>
    <n v="15943"/>
    <n v="24000000"/>
    <n v="23568014.1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s v="04 - BARAHONA"/>
    <n v="1506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s v="31 - SAN JOSE DE OCOA"/>
    <n v="15944"/>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s v="02 - AZUA"/>
    <n v="15063"/>
    <n v="90000000"/>
    <n v="85788533.4599999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s v="21 - SAN CRISTOBAL"/>
    <n v="15945"/>
    <n v="36000000"/>
    <n v="35999745.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s v="21 - SAN CRISTOBAL"/>
    <n v="15946"/>
    <n v="36000000"/>
    <n v="35907996.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s v="17 - PERAVIA"/>
    <n v="15065"/>
    <n v="168000000"/>
    <n v="149746990.50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s v="23 - SAN PEDRO DE MACORIS"/>
    <n v="15947"/>
    <n v="60000000"/>
    <n v="59981833.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s v="01 - DISTRITO NACIONAL"/>
    <n v="15066"/>
    <n v="118285700"/>
    <n v="55047777.02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s v="21 - SAN CRISTOBAL"/>
    <n v="15948"/>
    <n v="270000000"/>
    <n v="269070209.66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s v="21 - SAN CRISTOBAL"/>
    <n v="15949"/>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s v="12 - LA ROMANA"/>
    <n v="15067"/>
    <n v="90000000"/>
    <n v="89999348.62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s v="12 - LA ROMANA"/>
    <n v="16081"/>
    <n v="6000000"/>
    <n v="5999684.11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s v="27 - VALVERDE"/>
    <n v="15068"/>
    <n v="168000000"/>
    <n v="76292377.31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s v="13 - LA VEGA"/>
    <n v="15069"/>
    <n v="119999997"/>
    <n v="45462282.71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s v="18 - PUERTO PLATA"/>
    <n v="15070"/>
    <n v="360000000"/>
    <n v="95944286.03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s v="11 - LA ALTAGRACIA"/>
    <n v="16083"/>
    <n v="60000000"/>
    <n v="59209624.52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s v="02 - AZUA"/>
    <n v="15071"/>
    <n v="92250000"/>
    <n v="66379863.2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s v="08 - EL SEIBO"/>
    <n v="16084"/>
    <n v="67666668"/>
    <n v="67633057.9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s v="04 - BARAHONA"/>
    <n v="15308"/>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s v="08 - EL SEIBO"/>
    <n v="16085"/>
    <n v="7856374"/>
    <n v="78563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s v="31 - SAN JOSE DE OCOA"/>
    <n v="1530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s v="21 - SAN CRISTOBAL"/>
    <n v="16086"/>
    <n v="48000000"/>
    <n v="47604809.00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s v="21 - SAN CRISTOBAL"/>
    <n v="16787"/>
    <n v="1919626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s v="18 - PUERTO PLATA"/>
    <n v="5603"/>
    <n v="805439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s v="21 - SAN CRISTOBAL"/>
    <n v="1608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s v="09 - ESPAILLAT"/>
    <n v="15310"/>
    <n v="42000000"/>
    <n v="17385894.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s v="08 - EL SEIBO"/>
    <n v="16335"/>
    <n v="50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s v="15 - MONTE CRISTI"/>
    <n v="15950"/>
    <n v="1559267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s v="24 - SANCHEZ RAMIREZ"/>
    <n v="16088"/>
    <n v="30000000"/>
    <n v="359850.2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s v="22 - SAN JUAN"/>
    <n v="15311"/>
    <n v="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s v="04 - BARAHONA"/>
    <n v="16089"/>
    <n v="45093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s v="32 - SANTO DOMINGO"/>
    <n v="15312"/>
    <n v="120000000"/>
    <n v="119999833.63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s v="29 - MONTE PLATA"/>
    <n v="16124"/>
    <n v="233890144"/>
    <n v="220223020.28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s v="14 - MARIA TRINIDAD SANCHEZ"/>
    <n v="16090"/>
    <n v="18006919"/>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s v="26 - SANTIAGO RODRIGUEZ"/>
    <n v="15313"/>
    <n v="18533019"/>
    <n v="10474064.2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s v="23 - SAN PEDRO DE MACORIS"/>
    <n v="15314"/>
    <n v="60000000"/>
    <n v="59965284.74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s v="03 - BAHORUCO"/>
    <n v="16091"/>
    <n v="3003257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s v="06 - DUARTE"/>
    <n v="16145"/>
    <n v="2157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s v="29 - MONTE PLATA"/>
    <n v="15315"/>
    <n v="60000000"/>
    <n v="59349911.4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s v="03 - BAHORUCO"/>
    <n v="16092"/>
    <n v="18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s v="25 - SANTIAGO"/>
    <n v="16829"/>
    <n v="9188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s v="21 - SAN CRISTOBAL"/>
    <n v="15316"/>
    <n v="12000000"/>
    <n v="11911520.5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s v="07 - ELIAS PINA"/>
    <n v="1609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s v="08 - EL SEIBO"/>
    <n v="16830"/>
    <n v="16503395"/>
    <n v="1166168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s v="25 - SANTIAGO"/>
    <n v="15317"/>
    <n v="18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s v="07 - ELIAS PINA"/>
    <n v="16094"/>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s v="15 - MONTE CRISTI"/>
    <n v="15318"/>
    <n v="42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s v="07 - ELIAS PINA"/>
    <n v="16095"/>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s v="15 - MONTE CRISTI"/>
    <n v="16096"/>
    <n v="360001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s v="32 - SANTO DOMINGO"/>
    <n v="15319"/>
    <n v="120000000"/>
    <n v="119717848.30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s v="06 - DUARTE"/>
    <n v="16502"/>
    <n v="969070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s v="05 - DAJABON"/>
    <n v="15320"/>
    <n v="24000000"/>
    <n v="2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s v="06 - DUARTE"/>
    <n v="16097"/>
    <n v="12000031"/>
    <n v="1200003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s v="23 - SAN PEDRO DE MACORIS"/>
    <n v="16460"/>
    <n v="111042332"/>
    <n v="6328218.990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s v="01 - DISTRITO NACIONAL"/>
    <n v="15321"/>
    <n v="180000000"/>
    <n v="179876584.1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s v="06 - DUARTE"/>
    <n v="16098"/>
    <n v="60000000"/>
    <n v="59938026.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s v="18 - PUERTO PLATA"/>
    <n v="1532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s v="18 - PUERTO PLATA"/>
    <n v="16099"/>
    <n v="60000125"/>
    <n v="22026550.8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s v="32 - SANTO DOMINGO"/>
    <n v="1532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s v="06 - DUARTE"/>
    <n v="16100"/>
    <n v="90420651"/>
    <n v="9042065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10 - FONDO GENERAL"/>
    <s v="25 - SANTIAGO"/>
    <n v="16305"/>
    <n v="381504763"/>
    <n v="72349756.53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s v="30 - HATO MAYOR"/>
    <n v="15324"/>
    <n v="180000000"/>
    <n v="179998809.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s v="09 - ESPAILLAT"/>
    <n v="16101"/>
    <n v="50197826"/>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s v="13 - LA VEGA"/>
    <n v="16309"/>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s v="15 - MONTE CRISTI"/>
    <n v="16102"/>
    <n v="24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s v="19 - HERMANAS MIRABAL"/>
    <n v="15325"/>
    <n v="84000000"/>
    <n v="44426384.66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s v="25 - SANTIAGO"/>
    <n v="16305"/>
    <n v="1295822624"/>
    <n v="560012178.1600000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s v="15 - MONTE CRISTI"/>
    <n v="16322"/>
    <n v="136891562"/>
    <n v="61003106.3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s v="28 - MONSENOR NOUEL"/>
    <n v="15326"/>
    <n v="120000000"/>
    <n v="115603976.6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s v="18 - PUERTO PLATA"/>
    <n v="16103"/>
    <n v="601169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s v="10 - INDEPENDENCIA"/>
    <n v="16104"/>
    <n v="18000000"/>
    <n v="13969955.69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s v="17 - PERAVIA"/>
    <n v="15327"/>
    <n v="48000000"/>
    <n v="44751142.81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s v="06 - DUARTE"/>
    <n v="16321"/>
    <n v="383723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s v="09 - ESPAILLAT"/>
    <n v="16337"/>
    <n v="900000000"/>
    <n v="123493130.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s v="24 - SANCHEZ RAMIREZ"/>
    <n v="1532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s v="25 - SANTIAGO"/>
    <n v="16105"/>
    <n v="144060768"/>
    <n v="3145531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s v="10 - INDEPENDENCIA"/>
    <n v="1532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s v="10 - INDEPENDENCIA"/>
    <n v="16106"/>
    <n v="18093481"/>
    <n v="5773087.910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s v="06 - DUARTE"/>
    <n v="16344"/>
    <n v="4605277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s v="10 - INDEPENDENCIA"/>
    <n v="16107"/>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s v="32 - SANTO DOMINGO"/>
    <n v="15330"/>
    <n v="84000000"/>
    <n v="8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EL CUEY - EL PALMAR - LOS PRIETOS, MUNICIPIO SANTA CRUZ DE EL SEIBO, PROVINCIA EL SEIBO"/>
    <s v="10 - FONDO GENERAL"/>
    <s v="08 - EL SEIBO"/>
    <n v="16335"/>
    <n v="238797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s v="11 - LA ALTAGRACIA"/>
    <n v="16773"/>
    <n v="16776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s v="14 - MARIA TRINIDAD SANCHEZ"/>
    <n v="15331"/>
    <n v="18000000"/>
    <n v="17807834.82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s v="15 - MONTE CRISTI"/>
    <n v="16108"/>
    <n v="7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s v="32 - SANTO DOMINGO"/>
    <n v="16351"/>
    <n v="3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s v="03 - BAHORUCO"/>
    <n v="1533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s v="15 - MONTE CRISTI"/>
    <n v="16109"/>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s v="11 - LA ALTAGRACIA"/>
    <n v="16786"/>
    <n v="87630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s v="25 - SANTIAGO"/>
    <n v="16376"/>
    <n v="21097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s v="02 - AZUA"/>
    <n v="16110"/>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s v="16 - PEDERNALES"/>
    <n v="15333"/>
    <n v="84000000"/>
    <n v="62940878.56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10 - FONDO GENERAL"/>
    <s v="28 - MONSENOR NOUEL"/>
    <n v="16983"/>
    <n v="24680181"/>
    <n v="2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10 - FONDO GENERAL"/>
    <s v="03 - BAHORUCO"/>
    <n v="16417"/>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s v="03 - BAHORUCO"/>
    <n v="16417"/>
    <n v="153532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s v="07 - ELIAS PINA"/>
    <n v="15334"/>
    <n v="18000059"/>
    <n v="12393840.6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s v="29 - MONTE PLATA"/>
    <n v="16125"/>
    <n v="14820682"/>
    <n v="13878015.8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s v="13 - LA VEGA"/>
    <n v="15335"/>
    <n v="180000000"/>
    <n v="95646879.89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s v="06 - DUARTE"/>
    <n v="16835"/>
    <n v="3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10 - FONDO GENERAL"/>
    <s v="06 - DUARTE"/>
    <n v="16136"/>
    <n v="59360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s v="06 - DUARTE"/>
    <n v="16874"/>
    <n v="1255471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s v="20 - SAMANA"/>
    <n v="1616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s v="32 - SANTO DOMINGO"/>
    <n v="15336"/>
    <n v="60000000"/>
    <n v="19999007.4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s v="11 - LA ALTAGRACIA"/>
    <n v="16503"/>
    <n v="39000000"/>
    <n v="38999652.7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s v="14 - MARIA TRINIDAD SANCHEZ"/>
    <n v="16162"/>
    <n v="48000000"/>
    <n v="4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s v="02 - AZUA"/>
    <n v="15337"/>
    <n v="60000000"/>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s v="06 - DUARTE"/>
    <n v="15338"/>
    <n v="78000000"/>
    <n v="74966605.07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s v="07 - ELIAS PINA"/>
    <n v="14948"/>
    <n v="1000000"/>
    <n v="242032191.01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s v="32 - SANTO DOMINGO"/>
    <n v="15339"/>
    <n v="84000000"/>
    <n v="8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s v="29 - MONTE PLATA"/>
    <n v="16294"/>
    <n v="30000002"/>
    <n v="26396740.2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AMPLIACIÓN AVENIDA REPÚBLICA DE COLOMBIA, DESDE AUTOPOPISTA DUARTE HASTA AVENIDA LOS PRÓCERES, DISTRITO NACIONAL"/>
    <s v="10 - FONDO GENERAL"/>
    <s v="01 - DISTRITO NACIONAL"/>
    <n v="17073"/>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CONSTRUCCIÓN DE PASO A DESNIVEL EN LA INTERSECCIÓN AV. REPÚBLICA DE COLOMBIA CON AV. LOS PRÓCERES, DISTRITO NACIONAL"/>
    <s v="10 - FONDO GENERAL"/>
    <s v="01 - DISTRITO NACIONAL"/>
    <n v="17075"/>
    <n v="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PARACIÓN DEL PUENTE GENERAL GREGORIO LUPERÓN (LA BARQUITA), AFECTADO POR LA TORMENTA TROPICAL MELISSA, MUNICIPIO SANTO DOMINGO ESTE, PROVINCIA SANTO DOMINGO"/>
    <s v="10 - FONDO GENERAL"/>
    <s v="32 - SANTO DOMINGO"/>
    <n v="17209"/>
    <n v="0"/>
    <n v="61311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CONSTRUCCIÓN DE PROLONGACIÓN CIRCUNVALACIÓN NORTE, PROVINCIA SANTIAGO"/>
    <s v="10 - FONDO GENERAL"/>
    <s v="25 - SANTIAGO"/>
    <n v="13644"/>
    <n v="0"/>
    <n v="155707393.84"/>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s v="99 - MULTIPROVINCIAL"/>
    <n v="13932"/>
    <n v="410215000"/>
    <n v="101839951.36999999"/>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s v="01 - DISTRITO NACIONAL"/>
    <n v="14279"/>
    <n v="45109788"/>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s v="01 - DISTRITO NACIONAL"/>
    <n v="17004"/>
    <n v="181782167"/>
    <n v="66696557.75"/>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s v="21 - SAN CRISTOBAL"/>
    <n v="17010"/>
    <n v="527828100"/>
    <n v="68739939.239999995"/>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3 - MATERIALES Y SUMINISTROS"/>
    <s v="2.3.9 - PRODUCTOS Y ÚTILES VARIOS"/>
    <s v="S"/>
    <s v="62 - CONSTRUCCIÓN PUENTE LA CHINA AFECTADO POR LA VAGUADA DE ABRIL 2022, MUNICIPIO ALTAMIRA, PROVINCIA PUERTO PLATA."/>
    <s v="10 - FONDO GENERAL"/>
    <s v="18 - PUERTO PLATA"/>
    <n v="16243"/>
    <n v="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s v="24 - SANCHEZ RAMIREZ"/>
    <n v="16383"/>
    <n v="15080801"/>
    <n v="1047718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s v="31 - SAN JOSE DE OCOA"/>
    <n v="16394"/>
    <n v="215888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s v="31 - SAN JOSE DE OCOA"/>
    <n v="16496"/>
    <n v="77963381"/>
    <n v="43042391.060000002"/>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s v="08 - EL SEIBO"/>
    <n v="16501"/>
    <n v="8976654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s v="01 - DISTRITO NACIONAL"/>
    <n v="16661"/>
    <n v="309044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s v="06 - DUARTE"/>
    <n v="16399"/>
    <n v="25006973"/>
    <n v="17872324.21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s v="24 - SANCHEZ RAMIREZ"/>
    <n v="16400"/>
    <n v="20652855"/>
    <n v="18952854.87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s v="29 - MONTE PLATA"/>
    <n v="16401"/>
    <n v="22199146"/>
    <n v="15548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s v="21 - SAN CRISTOBAL"/>
    <n v="16402"/>
    <n v="54903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s v="08 - EL SEIBO"/>
    <n v="16706"/>
    <n v="78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s v="11 - LA ALTAGRACIA"/>
    <n v="1626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s v="11 - LA ALTAGRACIA"/>
    <n v="16267"/>
    <n v="91053295"/>
    <n v="43225217.489999995"/>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s v="21 - SAN CRISTOBAL"/>
    <n v="16390"/>
    <n v="2239044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s v="11 - LA ALTAGRACIA"/>
    <n v="1628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s v="24 - SANCHEZ RAMIREZ"/>
    <n v="16406"/>
    <n v="277391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s v="11 - LA ALTAGRACIA"/>
    <n v="16287"/>
    <n v="2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s v="01 - DISTRITO NACIONAL"/>
    <n v="16770"/>
    <n v="2472674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s v="11 - LA ALTAGRACIA"/>
    <n v="16288"/>
    <n v="3663528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s v="32 - SANTO DOMINGO"/>
    <n v="16408"/>
    <n v="17816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s v="32 - SANTO DOMINGO"/>
    <n v="16813"/>
    <n v="5332656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s v="31 - SAN JOSE DE OCOA"/>
    <n v="16412"/>
    <n v="29860777"/>
    <n v="9566325.8200000003"/>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s v="28 - MONSENOR NOUEL"/>
    <n v="16293"/>
    <n v="9142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s v="01 - DISTRITO NACIONAL"/>
    <n v="16814"/>
    <n v="504130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s v="32 - SANTO DOMINGO"/>
    <n v="16414"/>
    <n v="2582838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s v="11 - LA ALTAGRACIA"/>
    <n v="16721"/>
    <n v="10843271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s v="14 - MARIA TRINIDAD SANCHEZ"/>
    <n v="16722"/>
    <n v="609796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s v="31 - SAN JOSE DE OCOA"/>
    <n v="16685"/>
    <n v="6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s v="26 - SANTIAGO RODRIGUEZ"/>
    <n v="16541"/>
    <n v="59051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s v="20 - SAMANA"/>
    <n v="16782"/>
    <n v="10778488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s v="08 - EL SEIBO"/>
    <n v="16784"/>
    <n v="105643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s v="18 - PUERTO PLATA"/>
    <n v="16644"/>
    <n v="46227768"/>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10 - FONDO GENERAL"/>
    <s v="17 - PERAVIA"/>
    <n v="16808"/>
    <n v="588311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s v="17 - PERAVIA"/>
    <n v="16808"/>
    <n v="125966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s v="11 - LA ALTAGRACIA"/>
    <n v="16645"/>
    <n v="2252765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10 - FONDO GENERAL"/>
    <s v="13 - LA VEGA"/>
    <n v="16811"/>
    <n v="95358654"/>
    <n v="87358654"/>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s v="23 - SAN PEDRO DE MACORIS"/>
    <n v="16200"/>
    <n v="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s v="03 - BAHORUCO"/>
    <n v="16810"/>
    <n v="21004245"/>
    <n v="16424424.73"/>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s v="06 - DUARTE"/>
    <n v="16201"/>
    <n v="564588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s v="21 - SAN CRISTOBAL"/>
    <n v="16380"/>
    <n v="1738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s v="32 - SANTO DOMINGO"/>
    <n v="16441"/>
    <n v="11582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s v="13 - LA VEGA"/>
    <n v="16203"/>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s v="24 - SANCHEZ RAMIREZ"/>
    <n v="16825"/>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s v="29 - MONTE PLATA"/>
    <n v="16204"/>
    <n v="2334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s v="13 - LA VEGA"/>
    <n v="16206"/>
    <n v="766869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s v="01 - DISTRITO NACIONAL"/>
    <n v="16831"/>
    <n v="190173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s v="25 - SANTIAGO"/>
    <n v="16474"/>
    <n v="2208936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s v="31 - SAN JOSE DE OCOA"/>
    <n v="1620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10 - FONDO GENERAL"/>
    <s v="24 - SANCHEZ RAMIREZ"/>
    <n v="16832"/>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s v="29 - MONTE PLATA"/>
    <n v="16495"/>
    <n v="37429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s v="13 - LA VEGA"/>
    <n v="16211"/>
    <n v="225449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s v="13 - LA VEGA"/>
    <n v="16213"/>
    <n v="39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s v="31 - SAN JOSE DE OCOA"/>
    <n v="16585"/>
    <n v="79683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s v="02 - AZUA"/>
    <n v="16214"/>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s v="18 - PUERTO PLATA"/>
    <n v="16589"/>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s v="19 - HERMANAS MIRABAL"/>
    <n v="16215"/>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s v="18 - PUERTO PLATA"/>
    <n v="16642"/>
    <n v="37514624"/>
    <n v="10222826.36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s v="11 - LA ALTAGRACIA"/>
    <n v="16217"/>
    <n v="224011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s v="11 - LA ALTAGRACIA"/>
    <n v="16219"/>
    <n v="20000000"/>
    <n v="17934445.10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s v="04 - BARAHONA"/>
    <n v="16643"/>
    <n v="560878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s v="23 - SAN PEDRO DE MACORIS"/>
    <n v="16220"/>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s v="32 - SANTO DOMINGO"/>
    <n v="16660"/>
    <n v="5332370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s v="32 - SANTO DOMINGO"/>
    <n v="16708"/>
    <n v="760747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s v="29 - MONTE PLATA"/>
    <n v="16221"/>
    <n v="977570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s v="21 - SAN CRISTOBAL"/>
    <n v="16668"/>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s v="06 - DUARTE"/>
    <n v="16222"/>
    <n v="37540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s v="04 - BARAHONA"/>
    <n v="16223"/>
    <n v="4500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s v="04 - BARAHONA"/>
    <n v="16224"/>
    <n v="4114300"/>
    <n v="2932950.9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10 - FONDO GENERAL"/>
    <s v="31 - SAN JOSE DE OCOA"/>
    <n v="16225"/>
    <n v="587459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s v="21 - SAN CRISTOBAL"/>
    <n v="16676"/>
    <n v="92886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s v="04 - BARAHONA"/>
    <n v="16226"/>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s v="04 - BARAHONA"/>
    <n v="16228"/>
    <n v="168427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s v="04 - BARAHONA"/>
    <n v="16682"/>
    <n v="2059404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s v="23 - SAN PEDRO DE MACORIS"/>
    <n v="16229"/>
    <n v="1058712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s v="06 - DUARTE"/>
    <n v="16230"/>
    <n v="5012129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s v="32 - SANTO DOMINGO"/>
    <n v="16686"/>
    <n v="10744174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s v="06 - DUARTE"/>
    <n v="16231"/>
    <n v="11597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s v="29 - MONTE PLATA"/>
    <n v="16690"/>
    <n v="413533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s v="13 - LA VEGA"/>
    <n v="16232"/>
    <n v="186920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s v="19 - HERMANAS MIRABAL"/>
    <n v="16233"/>
    <n v="1466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10 - FONDO GENERAL"/>
    <s v="09 - ESPAILLAT"/>
    <n v="16209"/>
    <n v="438664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s v="08 - EL SEIBO"/>
    <n v="16210"/>
    <n v="92391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s v="23 - SAN PEDRO DE MACORIS"/>
    <n v="16227"/>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s v="03 - BAHORUCO"/>
    <n v="16703"/>
    <n v="34836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s v="03 - BAHORUCO"/>
    <n v="16705"/>
    <n v="1033857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s v="19 - HERMANAS MIRABAL"/>
    <n v="16237"/>
    <n v="763200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s v="29 - MONTE PLATA"/>
    <n v="16250"/>
    <n v="7012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s v="08 - EL SEIBO"/>
    <n v="16256"/>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s v="08 - EL SEIBO"/>
    <n v="16257"/>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s v="13 - LA VEGA"/>
    <n v="16239"/>
    <n v="155489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s v="13 - LA VEGA"/>
    <n v="16240"/>
    <n v="6492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s v="03 - BAHORUCO"/>
    <n v="16717"/>
    <n v="567579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s v="11 - LA ALTAGRACIA"/>
    <n v="16258"/>
    <n v="19500000"/>
    <n v="14349025.64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s v="06 - DUARTE"/>
    <n v="16241"/>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s v="08 - EL SEIBO"/>
    <n v="1625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s v="18 - PUERTO PLATA"/>
    <n v="16242"/>
    <n v="93530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s v="29 - MONTE PLATA"/>
    <n v="16260"/>
    <n v="7800000"/>
    <n v="4281483.97"/>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s v="18 - PUERTO PLATA"/>
    <n v="16243"/>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s v="14 - MARIA TRINIDAD SANCHEZ"/>
    <n v="16268"/>
    <n v="702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s v="06 - DUARTE"/>
    <n v="16244"/>
    <n v="280603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s v="14 - MARIA TRINIDAD SANCHEZ"/>
    <n v="16269"/>
    <n v="23400000"/>
    <n v="11789393.47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s v="19 - HERMANAS MIRABAL"/>
    <n v="16245"/>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s v="29 - MONTE PLATA"/>
    <n v="16271"/>
    <n v="15600000"/>
    <n v="10724118.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s v="11 - LA ALTAGRACIA"/>
    <n v="16248"/>
    <n v="785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s v="29 - MONTE PLATA"/>
    <n v="16272"/>
    <n v="11600000"/>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s v="13 - LA VEGA"/>
    <n v="16251"/>
    <n v="1123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s v="29 - MONTE PLATA"/>
    <n v="16273"/>
    <n v="5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s v="13 - LA VEGA"/>
    <n v="16252"/>
    <n v="62195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s v="29 - MONTE PLATA"/>
    <n v="16277"/>
    <n v="603074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s v="19 - HERMANAS MIRABAL"/>
    <n v="16253"/>
    <n v="95382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s v="29 - MONTE PLATA"/>
    <n v="1677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s v="13 - LA VEGA"/>
    <n v="16254"/>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s v="29 - MONTE PLATA"/>
    <n v="16283"/>
    <n v="65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s v="05 - DAJABON"/>
    <n v="16781"/>
    <n v="394934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s v="19 - HERMANAS MIRABAL"/>
    <n v="16255"/>
    <n v="101937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s v="31 - SAN JOSE DE OCOA"/>
    <n v="16812"/>
    <n v="4611965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s v="08 - EL SEIBO"/>
    <n v="16263"/>
    <n v="4832286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s v="29 - MONTE PLATA"/>
    <n v="16264"/>
    <n v="9237178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s v="08 - EL SEIBO"/>
    <n v="16265"/>
    <n v="300394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s v="11 - LA ALTAGRACIA"/>
    <n v="16274"/>
    <n v="1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10 - FONDO GENERAL"/>
    <s v="06 - DUARTE"/>
    <n v="16826"/>
    <n v="4243116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s v="29 - MONTE PLATA"/>
    <n v="16275"/>
    <n v="106655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s v="30 - HATO MAYOR"/>
    <n v="16278"/>
    <n v="3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s v="13 - LA VEGA"/>
    <n v="16281"/>
    <n v="15662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s v="14 - MARIA TRINIDAD SANCHEZ"/>
    <n v="16212"/>
    <n v="91920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s v="19 - HERMANAS MIRABAL"/>
    <n v="16289"/>
    <n v="81112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s v="13 - LA VEGA"/>
    <n v="1621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s v="24 - SANCHEZ RAMIREZ"/>
    <n v="16290"/>
    <n v="350352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s v="08 - EL SEIBO"/>
    <n v="16246"/>
    <n v="67851384"/>
    <n v="22262939.94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s v="30 - HATO MAYOR"/>
    <n v="16292"/>
    <n v="223038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s v="08 - EL SEIBO"/>
    <n v="16276"/>
    <n v="5457436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s v="28 - MONSENOR NOUEL"/>
    <n v="16293"/>
    <n v="4600977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s v="29 - MONTE PLATA"/>
    <n v="16280"/>
    <n v="38981691"/>
    <n v="14961131.390000001"/>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s v="08 - EL SEIBO"/>
    <n v="16296"/>
    <n v="116616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s v="29 - MONTE PLATA"/>
    <n v="16291"/>
    <n v="467780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s v="29 - MONTE PLATA"/>
    <n v="16280"/>
    <n v="7458987"/>
    <n v="7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s v="06 - DUARTE"/>
    <n v="16247"/>
    <n v="1035693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s v="14 - MARIA TRINIDAD SANCHEZ"/>
    <n v="16381"/>
    <n v="3864732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s v="31 - SAN JOSE DE OCOA"/>
    <n v="16382"/>
    <n v="620961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s v="11 - LA ALTAGRACIA"/>
    <n v="16386"/>
    <n v="1949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s v="12 - LA ROMANA"/>
    <n v="16704"/>
    <n v="8162000"/>
    <n v="8161268.0999999996"/>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s v="24 - SANCHEZ RAMIREZ"/>
    <n v="16807"/>
    <n v="15600000"/>
    <n v="7044975.6799999997"/>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s v="06 - DUARTE"/>
    <n v="16418"/>
    <n v="1224628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s v="28 - MONSENOR NOUEL"/>
    <n v="16293"/>
    <n v="23664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s v="31 - SAN JOSE DE OCOA"/>
    <n v="16389"/>
    <n v="38040987"/>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s v="11 - LA ALTAGRACIA"/>
    <n v="16936"/>
    <n v="11735108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s v="21 - SAN CRISTOBAL"/>
    <n v="16891"/>
    <n v="38981691"/>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s v="32 - SANTO DOMINGO"/>
    <n v="16890"/>
    <n v="21249160"/>
    <n v="21249159.129999999"/>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s v="29 - MONTE PLATA"/>
    <n v="16975"/>
    <n v="15630630"/>
    <n v="11661687"/>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s v="29 - MONTE PLATA"/>
    <n v="16976"/>
    <n v="21767853"/>
    <n v="15548916"/>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50 - CONSTRUCCIÓN PUENTES DE HORMIGÓN POSTENSADO SOBRE RÍO IRABÓN EN LA CARRETERA EL BARRO-LA LOMA Y SOBRE EL RÍO TÁBARA EN LA CARRETERA SABANA YEGUA-LOS NEGROS, AFECTADOS POR LA TORMENTA TROPICAL MELISSA, PROVINCIA AZUA"/>
    <s v="10 - FONDO GENERAL"/>
    <s v="02 - AZUA"/>
    <n v="17204"/>
    <n v="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2 - RECONSTRUCCIÓN DEL CAMINO VECINAL BATEY 6-BATEY 9, AFECTADO POR LA TORMENTA TROPICAL MELISSA, MUNICIPIOS CRISTÓBAL Y TAMAYO, PROVINCIAS INDEPENDENCIA Y BAHORUCO"/>
    <s v="10 - FONDO GENERAL"/>
    <s v="10 - INDEPENDENCIA"/>
    <n v="17203"/>
    <n v="0"/>
    <n v="0"/>
  </r>
  <r>
    <s v="2026"/>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s v="22 - SAN JUAN"/>
    <n v="16737"/>
    <n v="138751321"/>
    <n v="0"/>
  </r>
  <r>
    <s v="2026"/>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s v="10 - INDEPENDENCIA"/>
    <n v="16777"/>
    <n v="44525856"/>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s v="99 - MULTIPROVINCIAL"/>
    <n v="14112"/>
    <n v="276243408"/>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60 - REHABILITACIÓN DEL ALMACÉN EN EL CENTRO DE ATENCIÓN INTEGRAL PARA LA DISCAPACIDAD (CAID), MUNICIPIO SANTO DOMINGO OESTE, PROVINCIA SANTO DOMINGO."/>
    <s v="10 - FONDO GENERAL"/>
    <s v="32 - SANTO DOMINGO"/>
    <n v="17097"/>
    <n v="0"/>
    <n v="0"/>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73 - CONSTRUCCIÓN DEL PLAY DE BÉISBOL DEL MUNICIPIO DE SABANA LARGA, PROVINCIA SAN JOSÉ DE OCOA"/>
    <s v="10 - FONDO GENERAL"/>
    <s v="31 - SAN JOSE DE OCOA"/>
    <n v="16159"/>
    <n v="2323954"/>
    <n v="3183638.05"/>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s v="25 - SANTIAGO"/>
    <n v="16311"/>
    <n v="21544723"/>
    <n v="2448458.0699999998"/>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s v="32 - SANTO DOMINGO"/>
    <n v="14558"/>
    <n v="8998560"/>
    <n v="4800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50 - CRÉDITO INTERNO"/>
    <s v="32 - SANTO DOMINGO"/>
    <n v="14558"/>
    <n v="61753510"/>
    <n v="25140383.329999998"/>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s v="32 - SANTO DOMINGO"/>
    <n v="14558"/>
    <n v="14247930"/>
    <n v="73392"/>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50 - CRÉDITO INTERNO"/>
    <s v="32 - SANTO DOMINGO"/>
    <n v="14558"/>
    <n v="0"/>
    <n v="3883414.0899999994"/>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s v="32 - SANTO DOMINGO"/>
    <n v="14054"/>
    <n v="10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50 - CRÉDITO INTERNO"/>
    <s v="32 - SANTO DOMINGO"/>
    <n v="14558"/>
    <n v="125000000"/>
    <n v="26722208.16"/>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s v="32 - SANTO DOMINGO"/>
    <n v="14558"/>
    <n v="115000000"/>
    <n v="45134733.980000004"/>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s v="32 - SANTO DOMINGO"/>
    <n v="15024"/>
    <n v="150000000"/>
    <n v="31398741.940000005"/>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s v="01 - DISTRITO NACIONAL"/>
    <n v="15025"/>
    <n v="10000000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99 - MULTIPROVINCIAL"/>
    <s v="(en blanco)"/>
    <n v="30000000"/>
    <n v="8973240.119999999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s v="32 - SANTO DOMINGO"/>
    <n v="14054"/>
    <n v="40000000"/>
    <n v="39668442.839999996"/>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s v="32 - SANTO DOMINGO"/>
    <n v="14558"/>
    <n v="676753510"/>
    <n v="385333064.89999998"/>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50 - CRÉDITO INTERNO"/>
    <s v="32 - SANTO DOMINGO"/>
    <n v="14558"/>
    <n v="1113246490"/>
    <n v="621581774.72000003"/>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s v="32 - SANTO DOMINGO"/>
    <n v="14558"/>
    <n v="950000000"/>
    <n v="688419914.1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s v="32 - SANTO DOMINGO"/>
    <n v="15024"/>
    <n v="951000000"/>
    <n v="256935278.70000005"/>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s v="01 - DISTRITO NACIONAL"/>
    <n v="15025"/>
    <n v="1500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17 - PERAVIA"/>
    <s v="(en blanco)"/>
    <n v="1052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17 - PERAVIA"/>
    <s v="(en blanco)"/>
    <n v="117586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17 - PERAVIA"/>
    <s v="(en blanco)"/>
    <n v="5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S"/>
    <s v="00 - N/A"/>
    <s v="10 - FONDO GENERAL"/>
    <s v="17 - PERAVIA"/>
    <s v="(en blanco)"/>
    <n v="136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17 - PERAVIA"/>
    <s v="(en blanco)"/>
    <n v="85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17 - PERAVIA"/>
    <s v="(en blanco)"/>
    <n v="2439999"/>
    <n v="3178161.74"/>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17 - PERAVIA"/>
    <s v="(en blanco)"/>
    <n v="4501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17 - PERAVIA"/>
    <s v="(en blanco)"/>
    <n v="438798"/>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17 - PERAVIA"/>
    <s v="(en blanco)"/>
    <n v="847599"/>
    <n v="0"/>
  </r>
  <r>
    <s v="2026"/>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s v="01 - DISTRITO NACIONAL"/>
    <n v="13855"/>
    <n v="463506478"/>
    <n v="105911040.58"/>
  </r>
  <r>
    <s v="2026"/>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s v="01 - DISTRITO NACIONAL"/>
    <n v="13855"/>
    <n v="412193337"/>
    <n v="58990606.280000001"/>
  </r>
  <r>
    <s v="2026"/>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s v="99 - MULTIPROVINCIAL"/>
    <n v="16993"/>
    <n v="30000000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s v="18 - PUERTO PLATA"/>
    <n v="16140"/>
    <n v="59262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s v="18 - PUERTO PLATA"/>
    <n v="16140"/>
    <n v="2724844"/>
    <n v="2028981.3199999998"/>
  </r>
  <r>
    <s v="2026"/>
    <x v="0"/>
    <x v="0"/>
    <x v="1"/>
    <x v="6"/>
    <s v="2 - Poder Ejecutivo"/>
    <s v="0213 - MINISTERIO DE TURISMO"/>
    <s v="0002 - COMITE EJECUTOR DE INFRAESTRUCTA EN ZONAS TURISTICAS (CEIZTUR)"/>
    <s v="1 - SERVICIOS  GENERALES"/>
    <s v="1.4 - Justicia, orden público y seguridad"/>
    <s v="1.4.01 - Servicios de seguridad interior"/>
    <s v="2.7 - OBRAS"/>
    <s v="2.7.2 - INFRAESTRUCTURA"/>
    <s v="S"/>
    <s v="83 - CONSTRUCCIÓN DESTACAMENTO POLITUR EL LIMÓN, DISTRITO MUNICIPAL EL LIMÓN, PROVINCIA SAMANÁ."/>
    <s v="20 - FONDOS CON DESTINO ESPECÍFICO"/>
    <s v="20 - SAMANA"/>
    <n v="17082"/>
    <n v="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5 - RECONSTRUCCIÓN DE LAS CALLES DEL MUNICIPIO SOSUA, PROVINCIA  PUERTO PLATA."/>
    <s v="20 - FONDOS CON DESTINO ESPECÍFICO"/>
    <s v="18 - PUERTO PLATA"/>
    <n v="16158"/>
    <n v="52381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s v="13 - LA VEGA"/>
    <n v="16150"/>
    <n v="274742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n v="16325"/>
    <n v="52859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s v="18 - PUERTO PLATA"/>
    <n v="16375"/>
    <n v="406837"/>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s v="12 - LA ROMANA"/>
    <n v="16506"/>
    <n v="165116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s v="01 - DISTRITO NACIONAL"/>
    <n v="16641"/>
    <n v="617902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s v="18 - PUERTO PLATA"/>
    <n v="16768"/>
    <n v="28229"/>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s v="13 - LA VEGA"/>
    <n v="16881"/>
    <n v="58438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s v="11 - LA ALTAGRACIA"/>
    <n v="17024"/>
    <n v="14721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81 - RECONSTRUCCIÓN DEL CAMINO DE ACCESO A PLAYA UVERO ALTO DESDE EL DISTRITO MUNICIPAL LAS LAGUNAS DE NISIBON, PROVINCIA LA ALTAGRACIA"/>
    <s v="20 - FONDOS CON DESTINO ESPECÍFICO"/>
    <s v="11 - LA ALTAGRACIA"/>
    <n v="17069"/>
    <n v="0"/>
    <n v="3127569.56"/>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95 - RECONSTRUCCIÓN DE CALLES EN EL DISTRITO MUNICIPAL MAIMÓN, PROVINCIA PUERTO PLATA"/>
    <s v="20 - FONDOS CON DESTINO ESPECÍFICO"/>
    <s v="18 - PUERTO PLATA"/>
    <n v="17331"/>
    <n v="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s v="11 - LA ALTAGRACIA"/>
    <n v="16141"/>
    <n v="32777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s v="18 - PUERTO PLATA"/>
    <n v="16158"/>
    <n v="77995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s v="13 - LA VEGA"/>
    <n v="16150"/>
    <n v="72850342"/>
    <n v="10212576.800000001"/>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s v="01 - DISTRITO NACIONAL"/>
    <n v="16325"/>
    <n v="4089127"/>
    <n v="8869686.1400000006"/>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s v="18 - PUERTO PLATA"/>
    <n v="16375"/>
    <n v="20697475"/>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s v="12 - LA ROMANA"/>
    <n v="16506"/>
    <n v="20886884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s v="01 - DISTRITO NACIONAL"/>
    <n v="16641"/>
    <n v="3587281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s v="18 - PUERTO PLATA"/>
    <n v="16768"/>
    <n v="3765796"/>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s v="13 - LA VEGA"/>
    <n v="16881"/>
    <n v="77955970"/>
    <n v="10967279.65"/>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s v="11 - LA ALTAGRACIA"/>
    <n v="17024"/>
    <n v="11221902"/>
    <n v="3875043.2"/>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81 - RECONSTRUCCIÓN DEL CAMINO DE ACCESO A PLAYA UVERO ALTO DESDE EL DISTRITO MUNICIPAL LAS LAGUNAS DE NISIBON, PROVINCIA LA ALTAGRACIA"/>
    <s v="20 - FONDOS CON DESTINO ESPECÍFICO"/>
    <s v="11 - LA ALTAGRACIA"/>
    <n v="17069"/>
    <n v="0"/>
    <n v="139072593.39999998"/>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95 - RECONSTRUCCIÓN DE CALLES EN EL DISTRITO MUNICIPAL MAIMÓN, PROVINCIA PUERTO PLATA"/>
    <s v="20 - FONDOS CON DESTINO ESPECÍFICO"/>
    <s v="18 - PUERTO PLATA"/>
    <n v="17331"/>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s v="20 - SAMANA"/>
    <n v="15131"/>
    <n v="3787716"/>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s v="21 - SAN CRISTOBAL"/>
    <n v="15452"/>
    <n v="471114"/>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s v="11 - LA ALTAGRACIA"/>
    <n v="16070"/>
    <n v="20834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s v="20 - SAMANA"/>
    <n v="16076"/>
    <n v="223079"/>
    <n v="223079"/>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n v="16114"/>
    <n v="1238635"/>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s v="08 - EL SEIBO"/>
    <n v="16326"/>
    <n v="450529"/>
    <n v="450529"/>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s v="04 - BARAHONA"/>
    <n v="16373"/>
    <n v="978601"/>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s v="20 - SAMANA"/>
    <n v="16694"/>
    <n v="632678"/>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s v="18 - PUERTO PLATA"/>
    <n v="16970"/>
    <n v="0"/>
    <n v="258506.67"/>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s v="32 - SANTO DOMINGO"/>
    <n v="17027"/>
    <n v="376827"/>
    <n v="45923.39"/>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s v="29 - MONTE PLATA"/>
    <n v="17029"/>
    <n v="225307"/>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87 - CONSTRUCCIÓN DE LAS INFRAESTRUCTURAS DE SERVICIO DE LA PLAYA MONTE RIO, PROVINCIA DE AZUA"/>
    <s v="20 - FONDOS CON DESTINO ESPECÍFICO"/>
    <s v="02 - AZUA"/>
    <n v="17162"/>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89 - RECONSTRUCCIÓN DEL FRENTE MARÍTIMO DE ANDRÉS, MUNICIPIO BOCA CHICA, PROVINCIA SANTO DOMINGO"/>
    <s v="20 - FONDOS CON DESTINO ESPECÍFICO"/>
    <s v="32 - SANTO DOMINGO"/>
    <n v="17206"/>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94 - RESTAURACIÓN CASA AYBAR, CIUDAD COLONIAL, DISTRITO NACIONAL"/>
    <s v="20 - FONDOS CON DESTINO ESPECÍFICO"/>
    <s v="01 - DISTRITO NACIONAL"/>
    <n v="17322"/>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98 - CONSTRUCCIÓN INFRAESTRUCTURAS DE SERVICIOS TURÍSTICOS EN LA PLAYA LOS ALMENDROS, MUNICIPIO BANÍ, PROVINCIA PERAVIA"/>
    <s v="20 - FONDOS CON DESTINO ESPECÍFICO"/>
    <s v="17 - PERAVIA"/>
    <n v="1739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en blanco)"/>
    <n v="245000000"/>
    <n v="26745755.749999996"/>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s v="20 - SAMANA"/>
    <n v="15131"/>
    <n v="2236327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s v="21 - SAN CRISTOBAL"/>
    <n v="15452"/>
    <n v="440012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s v="07 - ELIAS PINA"/>
    <n v="15499"/>
    <n v="128879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s v="11 - LA ALTAGRACIA"/>
    <n v="16070"/>
    <n v="2364342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s v="20 - SAMANA"/>
    <n v="16076"/>
    <n v="974551"/>
    <n v="247455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s v="32 - SANTO DOMINGO"/>
    <n v="16114"/>
    <n v="77286236"/>
    <n v="14169657.07"/>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s v="08 - EL SEIBO"/>
    <n v="16132"/>
    <n v="19720001"/>
    <n v="12876567.71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s v="08 - EL SEIBO"/>
    <n v="16326"/>
    <n v="19492344"/>
    <n v="19492344"/>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s v="04 - BARAHONA"/>
    <n v="16373"/>
    <n v="69554244"/>
    <n v="13743481.55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s v="20 - SAMANA"/>
    <n v="16410"/>
    <n v="6581634"/>
    <n v="11544171.12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s v="23 - SAN PEDRO DE MACORIS"/>
    <n v="16415"/>
    <n v="70680"/>
    <n v="93525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s v="20 - SAMANA"/>
    <n v="16694"/>
    <n v="4428285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s v="01 - DISTRITO NACIONAL"/>
    <n v="16841"/>
    <n v="12910617"/>
    <n v="2780666.8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s v="17 - PERAVIA"/>
    <n v="16852"/>
    <n v="9984821"/>
    <n v="585125.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s v="14 - MARIA TRINIDAD SANCHEZ"/>
    <n v="16845"/>
    <n v="8199987"/>
    <n v="2800489.54"/>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s v="18 - PUERTO PLATA"/>
    <n v="16970"/>
    <n v="55405043"/>
    <n v="20752787.879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s v="21 - SAN CRISTOBAL"/>
    <n v="16971"/>
    <n v="30068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s v="32 - SANTO DOMINGO"/>
    <n v="17027"/>
    <n v="37980761"/>
    <n v="13733365.20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s v="29 - MONTE PLATA"/>
    <n v="17029"/>
    <n v="17681079"/>
    <n v="3739014.78"/>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6 - MEJORAMIENTO ENTORNO DEL BALNEARIO LAS MARIAS, MUNICIPIO DE NEYBA, PROVINCIA BAHORUCO."/>
    <s v="20 - FONDOS CON DESTINO ESPECÍFICO"/>
    <s v="03 - BAHORUCO"/>
    <n v="17146"/>
    <n v="0"/>
    <n v="8593713.0800000001"/>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2 - CONSTRUCCIÓN BOULEVARD TURÍSTICO MUNICIPIOS EL PEÑON Y FUNDACIÓN, PROVINCIA DE BARAHONA."/>
    <s v="20 - FONDOS CON DESTINO ESPECÍFICO"/>
    <s v="04 - BARAHONA"/>
    <n v="1708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s v="21 - SAN CRISTOBAL"/>
    <n v="16327"/>
    <n v="0"/>
    <n v="43854793.54999999"/>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4 - RECONSTRUCCIÓN DE PARQUE PLAZA DE LOS MARTIRES (LOS PALITOS), MUNICIPIO DE SALCEDO, PROVINCIA HERMANAS MIRABAL."/>
    <s v="20 - FONDOS CON DESTINO ESPECÍFICO"/>
    <s v="19 - HERMANAS MIRABAL"/>
    <n v="171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5 - CONSTRUCCIÓN DE PARADORES FOTOGRÁFICOS: LAS CIÉNEGAS, EL NUEVO CURRO, LAS CLAVELLINAS Y GUAYABAL, PROVINCIA AZUA."/>
    <s v="20 - FONDOS CON DESTINO ESPECÍFICO"/>
    <s v="02 - AZUA"/>
    <n v="17129"/>
    <n v="0"/>
    <n v="443440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0 - MEJORAMIENTO ENTORNO DE LA PLAYA EL FARO, MUNICIPIO SAN PEDRO, PROVINCIA SAN PEDRO DE MACORIS."/>
    <s v="20 - FONDOS CON DESTINO ESPECÍFICO"/>
    <s v="23 - SAN PEDRO DE MACORIS"/>
    <n v="17043"/>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s v="12 - LA ROMANA"/>
    <n v="16169"/>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8 - RESTAURACIÓN DEL PALACIO DE BORGELLA Y MUSEO DE LA CATEDRAL, CIUDAD COLONIAL, DISTRITO NACIONAL&quot;."/>
    <s v="20 - FONDOS CON DESTINO ESPECÍFICO"/>
    <s v="01 - DISTRITO NACIONAL"/>
    <n v="17165"/>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7 - CONSTRUCCIÓN DE LAS INFRAESTRUCTURAS DE SERVICIO DE LA PLAYA MONTE RIO, PROVINCIA DE AZUA"/>
    <s v="20 - FONDOS CON DESTINO ESPECÍFICO"/>
    <s v="02 - AZUA"/>
    <n v="17162"/>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9 - RECONSTRUCCIÓN DEL FRENTE MARÍTIMO DE ANDRÉS, MUNICIPIO BOCA CHICA, PROVINCIA SANTO DOMINGO"/>
    <s v="20 - FONDOS CON DESTINO ESPECÍFICO"/>
    <s v="32 - SANTO DOMINGO"/>
    <n v="1720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2 - RECONSTRUCCIÓN PLAZA DE VENDEDORES DE BOCA CHICA, MUNICIPIO BOCA CHICA."/>
    <s v="20 - FONDOS CON DESTINO ESPECÍFICO"/>
    <s v="32 - SANTO DOMINGO"/>
    <n v="1725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1 - RECONSTRUCCIÓN DE PASARELAS DE ACCESO PEATONAL A PLAYA MACAO, DISTRITO MUNICIPAL VERÓN, PROVINCIA LA ALTAGRACIA."/>
    <s v="20 - FONDOS CON DESTINO ESPECÍFICO"/>
    <s v="11 - LA ALTAGRACIA"/>
    <n v="1724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4 - RESTAURACIÓN CASA AYBAR, CIUDAD COLONIAL, DISTRITO NACIONAL"/>
    <s v="20 - FONDOS CON DESTINO ESPECÍFICO"/>
    <s v="01 - DISTRITO NACIONAL"/>
    <n v="17322"/>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98 - CONSTRUCCIÓN INFRAESTRUCTURAS DE SERVICIOS TURÍSTICOS EN LA PLAYA LOS ALMENDROS, MUNICIPIO BANÍ, PROVINCIA PERAVIA"/>
    <s v="20 - FONDOS CON DESTINO ESPECÍFICO"/>
    <s v="17 - PERAVIA"/>
    <n v="17391"/>
    <n v="0"/>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n v="16115"/>
    <n v="20292"/>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s v="23 - SAN PEDRO DE MACORIS"/>
    <n v="16115"/>
    <n v="13415689"/>
    <n v="6660764.1400000006"/>
  </r>
  <r>
    <s v="2026"/>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s v="18 - PUERTO PLATA"/>
    <n v="15345"/>
    <n v="588510"/>
    <n v="588510"/>
  </r>
  <r>
    <s v="2026"/>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s v="18 - PUERTO PLATA"/>
    <n v="15345"/>
    <n v="212247195"/>
    <n v="44582081.670000002"/>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s v="32 - SANTO DOMINGO"/>
    <n v="15092"/>
    <n v="100000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s v="21 - SAN CRISTOBAL"/>
    <n v="16135"/>
    <n v="30088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s v="16 - PEDERNALES"/>
    <n v="16588"/>
    <n v="405444"/>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s v="11 - LA ALTAGRACIA"/>
    <n v="17015"/>
    <n v="99401"/>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s v="32 - SANTO DOMINGO"/>
    <n v="15092"/>
    <n v="128969515"/>
    <n v="48619265.140000001"/>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s v="21 - SAN CRISTOBAL"/>
    <n v="16135"/>
    <n v="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s v="20 - SAMANA"/>
    <n v="16539"/>
    <n v="2644226"/>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s v="16 - PEDERNALES"/>
    <n v="16588"/>
    <n v="204721975"/>
    <n v="16395235.58"/>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s v="11 - LA ALTAGRACIA"/>
    <n v="17015"/>
    <n v="3315019"/>
    <n v="1198243.48"/>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s v="13 - LA VEGA"/>
    <n v="16990"/>
    <n v="0"/>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s v="20 - SAMANA"/>
    <n v="16317"/>
    <n v="133529"/>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s v="32 - SANTO DOMINGO"/>
    <n v="17026"/>
    <n v="409096"/>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s v="20 - SAMANA"/>
    <n v="16317"/>
    <n v="1797658"/>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s v="29 - MONTE PLATA"/>
    <n v="16409"/>
    <n v="11788086"/>
    <n v="12774701.07"/>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s v="32 - SANTO DOMINGO"/>
    <n v="17026"/>
    <n v="2662131"/>
    <n v="0"/>
  </r>
  <r>
    <s v="2026"/>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s v="21 - SAN CRISTOBAL"/>
    <n v="16989"/>
    <n v="10255426"/>
    <n v="0"/>
  </r>
  <r>
    <s v="2026"/>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99 - MULTIPROVINCIAL"/>
    <s v="(en blanco)"/>
    <n v="876443"/>
    <n v="0"/>
  </r>
  <r>
    <s v="2026"/>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99 - MULTIPROVINCIAL"/>
    <s v="(en blanco)"/>
    <n v="200000"/>
    <n v="0"/>
  </r>
  <r>
    <s v="2026"/>
    <x v="0"/>
    <x v="0"/>
    <x v="1"/>
    <x v="6"/>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2 - INFRAESTRUCTURA"/>
    <s v="N"/>
    <s v="00 - N/A"/>
    <s v="20 - FONDOS CON DESTINO ESPECÍFICO"/>
    <s v="99 - MULTIPROVINCIAL"/>
    <s v="(en blanco)"/>
    <n v="325200000"/>
    <n v="0"/>
  </r>
  <r>
    <s v="2026"/>
    <x v="0"/>
    <x v="0"/>
    <x v="1"/>
    <x v="6"/>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2 - INFRAESTRUCTURA"/>
    <s v="N"/>
    <s v="00 - N/A"/>
    <s v="20 - FONDOS CON DESTINO ESPECÍFICO"/>
    <s v="99 - MULTIPROVINCIAL"/>
    <s v="(en blanco)"/>
    <n v="12000000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S"/>
    <s v="01 - GESTION  INTEGRAL DE RESIDUOS SOLIDOS EN EL VERTEDERO DE DUQUESA , PROVINCIA SANTO DOMINGO"/>
    <s v="60 - CREDITO EXTERNO"/>
    <s v="32 - SANTO DOMINGO"/>
    <n v="16580"/>
    <n v="137014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1 - SERVICIOS BÁSICOS"/>
    <s v="S"/>
    <s v="01 - GESTION  INTEGRAL DE RESIDUOS SOLIDOS EN EL VERTEDERO DE DUQUESA , PROVINCIA SANTO DOMINGO"/>
    <s v="60 - CREDITO EXTERNO"/>
    <s v="32 - SANTO DOMINGO"/>
    <n v="16580"/>
    <n v="102794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s v="32 - SANTO DOMINGO"/>
    <n v="16580"/>
    <n v="12733991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s v="32 - SANTO DOMINGO"/>
    <n v="16580"/>
    <n v="296716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S"/>
    <s v="01 - GESTION  INTEGRAL DE RESIDUOS SOLIDOS EN EL VERTEDERO DE DUQUESA , PROVINCIA SANTO DOMINGO"/>
    <s v="60 - CREDITO EXTERNO"/>
    <s v="32 - SANTO DOMINGO"/>
    <n v="16580"/>
    <n v="824836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s v="32 - SANTO DOMINGO"/>
    <n v="16580"/>
    <n v="321606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s v="32 - SANTO DOMINGO"/>
    <n v="16580"/>
    <n v="16647474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3 - CONSTRUCCIONES EN BIENES CONCESIONADOS"/>
    <s v="S"/>
    <s v="01 - GESTION  INTEGRAL DE RESIDUOS SOLIDOS EN EL VERTEDERO DE DUQUESA , PROVINCIA SANTO DOMINGO"/>
    <s v="60 - CREDITO EXTERNO"/>
    <s v="32 - SANTO DOMINGO"/>
    <n v="16580"/>
    <n v="15208938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s v="06 - DUARTE"/>
    <n v="15003"/>
    <n v="69165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s v="06 - DUARTE"/>
    <n v="15003"/>
    <n v="89741096"/>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s v="06 - DUARTE"/>
    <n v="15003"/>
    <n v="1523827"/>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s v="06 - DUARTE"/>
    <n v="15003"/>
    <n v="2859333"/>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s v="06 - DUARTE"/>
    <n v="15003"/>
    <n v="211393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s v="31 - SAN JOSE DE OCOA"/>
    <n v="13852"/>
    <n v="10000000"/>
    <n v="494000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s v="31 - SAN JOSE DE OCOA"/>
    <n v="13852"/>
    <n v="32014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99 - MULTIPROVINCIAL"/>
    <s v="(en blanco)"/>
    <n v="33199103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60 - CREDITO EXTERNO"/>
    <s v="02 - AZUA"/>
    <n v="13928"/>
    <n v="347931755"/>
    <n v="159444574.19"/>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60 - CREDITO EXTERNO"/>
    <s v="02 - AZUA"/>
    <n v="13928"/>
    <n v="22984803"/>
    <n v="1022570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60 - CREDITO EXTERNO"/>
    <s v="02 - AZUA"/>
    <n v="13928"/>
    <n v="23217372"/>
    <n v="14302916.41000000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60 - CREDITO EXTERNO"/>
    <s v="02 - AZUA"/>
    <n v="13928"/>
    <n v="805692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60 - CREDITO EXTERNO"/>
    <s v="02 - AZUA"/>
    <n v="13928"/>
    <n v="785716"/>
    <n v="866498.2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60 - CREDITO EXTERNO"/>
    <s v="02 - AZUA"/>
    <n v="13928"/>
    <n v="6000000"/>
    <n v="2712852.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60 - CREDITO EXTERNO"/>
    <s v="02 - AZUA"/>
    <n v="13928"/>
    <n v="88674574"/>
    <n v="613931.3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60 - CREDITO EXTERNO"/>
    <s v="02 - AZUA"/>
    <n v="13928"/>
    <n v="6521706"/>
    <n v="3936888"/>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60 - CREDITO EXTERNO"/>
    <s v="02 - AZUA"/>
    <n v="13928"/>
    <n v="4456867"/>
    <n v="1645393.2599999998"/>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60 - CREDITO EXTERNO"/>
    <s v="02 - AZUA"/>
    <n v="13928"/>
    <n v="12985716"/>
    <n v="9685761.760000001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60 - CREDITO EXTERNO"/>
    <s v="02 - AZUA"/>
    <n v="13928"/>
    <n v="7503369"/>
    <n v="6282582.1399999997"/>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60 - CREDITO EXTERNO"/>
    <s v="02 - AZUA"/>
    <n v="13928"/>
    <n v="3128574"/>
    <n v="3260953.62"/>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60 - CREDITO EXTERNO"/>
    <s v="02 - AZUA"/>
    <n v="13928"/>
    <n v="342860"/>
    <n v="114205.8400000000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60 - CREDITO EXTERNO"/>
    <s v="02 - AZUA"/>
    <n v="13928"/>
    <n v="0"/>
    <n v="328890.3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60 - CREDITO EXTERNO"/>
    <s v="02 - AZUA"/>
    <n v="13928"/>
    <n v="235710"/>
    <n v="37647.090000000004"/>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60 - CREDITO EXTERNO"/>
    <s v="02 - AZUA"/>
    <n v="13928"/>
    <n v="722142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60 - CREDITO EXTERNO"/>
    <s v="02 - AZUA"/>
    <n v="13928"/>
    <n v="864285"/>
    <n v="21871.83"/>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60 - CREDITO EXTERNO"/>
    <s v="02 - AZUA"/>
    <n v="13928"/>
    <n v="250721473"/>
    <n v="31041032.580000002"/>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60 - CREDITO EXTERNO"/>
    <s v="02 - AZUA"/>
    <n v="13928"/>
    <n v="2807139"/>
    <n v="12249958.069999997"/>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60 - CREDITO EXTERNO"/>
    <s v="02 - AZUA"/>
    <n v="13928"/>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S"/>
    <s v="00 - N/A"/>
    <s v="60 - CREDITO EXTERNO"/>
    <s v="99 - MULTIPROVINCIAL"/>
    <s v="(en blanco)"/>
    <n v="3713107"/>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S"/>
    <s v="00 - N/A"/>
    <s v="60 - CREDITO EXTERNO"/>
    <s v="99 - MULTIPROVINCIAL"/>
    <s v="(en blanco)"/>
    <n v="3565539"/>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99 - MULTIPROVINCIAL"/>
    <s v="(en blanco)"/>
    <n v="2139321"/>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99 - MULTIPROVINCIAL"/>
    <s v="(en blanco)"/>
    <n v="32004344"/>
    <n v="1052590.57"/>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S"/>
    <s v="00 - N/A"/>
    <s v="60 - CREDITO EXTERNO"/>
    <s v="99 - MULTIPROVINCIAL"/>
    <s v="(en blanco)"/>
    <n v="781324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S"/>
    <s v="00 - N/A"/>
    <s v="60 - CREDITO EXTERNO"/>
    <s v="99 - MULTIPROVINCIAL"/>
    <s v="(en blanco)"/>
    <n v="251559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S"/>
    <s v="00 - N/A"/>
    <s v="60 - CREDITO EXTERNO"/>
    <s v="99 - MULTIPROVINCIAL"/>
    <s v="(en blanco)"/>
    <n v="2953397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en blanco)"/>
    <n v="124550316"/>
    <n v="79063934.530000001"/>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S"/>
    <s v="00 - N/A"/>
    <s v="60 - CREDITO EXTERNO"/>
    <s v="99 - MULTIPROVINCIAL"/>
    <s v="(en blanco)"/>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99 - MULTIPROVINCIAL"/>
    <s v="(en blanco)"/>
    <n v="504736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S"/>
    <s v="00 - N/A"/>
    <s v="60 - CREDITO EXTERNO"/>
    <s v="99 - MULTIPROVINCIAL"/>
    <s v="(en blanco)"/>
    <n v="100000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99 - MULTIPROVINCIAL"/>
    <s v="(en blanco)"/>
    <n v="3093638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s v="99 - MULTIPROVINCIAL"/>
    <n v="13434"/>
    <n v="262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s v="99 - MULTIPROVINCIAL"/>
    <n v="13916"/>
    <n v="2751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s v="99 - MULTIPROVINCIAL"/>
    <n v="13434"/>
    <n v="3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s v="99 - MULTIPROVINCIAL"/>
    <n v="13916"/>
    <n v="3275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s v="99 - MULTIPROVINCIAL"/>
    <n v="13434"/>
    <n v="49125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s v="99 - MULTIPROVINCIAL"/>
    <n v="13916"/>
    <n v="55675000"/>
    <n v="63800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s v="99 - MULTIPROVINCIAL"/>
    <n v="13434"/>
    <n v="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s v="99 - MULTIPROVINCIAL"/>
    <n v="13916"/>
    <n v="22925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s v="99 - MULTIPROVINCIAL"/>
    <n v="13434"/>
    <n v="1310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s v="99 - MULTIPROVINCIAL"/>
    <n v="13916"/>
    <n v="32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s v="99 - MULTIPROVINCIAL"/>
    <n v="13434"/>
    <n v="73447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s v="99 - MULTIPROVINCIAL"/>
    <n v="13916"/>
    <n v="1597456654"/>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1 - CONSTRUCCIÓN LABORATORIO DE CALIBRACIONES DOSIMÉTRICAS PARA LA PROTECCIÓN RADIOLÓGICA, DISTRITO NACIONAL."/>
    <s v="10 - FONDO GENERAL"/>
    <s v="99 - MULTIPROVINCIAL"/>
    <n v="16657"/>
    <n v="1923297"/>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S"/>
    <s v="01 - CONSTRUCCIÓN LABORATORIO DE CALIBRACIONES DOSIMÉTRICAS PARA LA PROTECCIÓN RADIOLÓGICA, DISTRITO NACIONAL."/>
    <s v="10 - FONDO GENERAL"/>
    <s v="99 - MULTIPROVINCIAL"/>
    <n v="16657"/>
    <n v="0"/>
    <n v="0"/>
  </r>
  <r>
    <s v="2026"/>
    <x v="0"/>
    <x v="0"/>
    <x v="1"/>
    <x v="6"/>
    <s v="2 - Poder Ejecutivo"/>
    <s v="0222 - MINISTERIO DE ENERGIA Y MINAS"/>
    <s v="0001 - MINISTERIO DE ENERGIA Y MINAS"/>
    <s v="2 - SERVICIOS ECONÓMICOS"/>
    <s v="2.4 - Energía y combustible"/>
    <s v="2.4.08 - Energía eléctrica de fuentes nucleares"/>
    <s v="2.7 - OBRAS"/>
    <s v="2.7.2 - INFRAESTRUCTURA"/>
    <s v="S"/>
    <s v="01 - CONSTRUCCIÓN LABORATORIO DE CALIBRACIONES DOSIMÉTRICAS PARA LA PROTECCIÓN RADIOLÓGICA, DISTRITO NACIONAL."/>
    <s v="10 - FONDO GENERAL"/>
    <s v="99 - MULTIPROVINCIAL"/>
    <n v="16657"/>
    <n v="8000000"/>
    <n v="1831098.6"/>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99 - MULTIPROVINCIAL"/>
    <s v="(en blanco)"/>
    <n v="0"/>
    <n v="3999229.3699999996"/>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99 - MULTIPROVINCIAL"/>
    <s v="(en blanco)"/>
    <n v="138272643"/>
    <n v="34792488.489999995"/>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s v="16 - PEDERNALES"/>
    <n v="16726"/>
    <n v="13314000"/>
    <n v="45875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s v="16 - PEDERNALES"/>
    <n v="16726"/>
    <n v="0"/>
    <n v="3880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s v="16 - PEDERNALES"/>
    <n v="16726"/>
    <n v="2321880"/>
    <n v="684109.43"/>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s v="16 - PEDERNALES"/>
    <n v="16726"/>
    <n v="1976670"/>
    <n v="999751.64000000013"/>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S"/>
    <s v="01 - INVESTIGACIÓN POTENCIAL DE TIERRAS RARAS EN LA RESERVA FISCAL AVILA, PROVINCIA  PEDERNALES"/>
    <s v="10 - FONDO GENERAL"/>
    <s v="16 - PEDERNALES"/>
    <n v="16726"/>
    <n v="0"/>
    <n v="0"/>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s v="16 - PEDERNALES"/>
    <n v="16726"/>
    <n v="12387450"/>
    <n v="11025575.619999999"/>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s v="16 - PEDERNALES"/>
    <n v="16726"/>
    <n v="100965347"/>
    <n v="40480027.039999999"/>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s v="16 - PEDERNALES"/>
    <n v="16726"/>
    <n v="0"/>
    <n v="171100"/>
  </r>
  <r>
    <s v="2026"/>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s v="16 - PEDERNALES"/>
    <n v="16726"/>
    <n v="0"/>
    <n v="1739910"/>
  </r>
  <r>
    <s v="2026"/>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s v="16 - PEDERNALES"/>
    <n v="16726"/>
    <n v="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s v="01 - DISTRITO NACIONAL"/>
    <n v="14749"/>
    <n v="50000000"/>
    <n v="3184012.01"/>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10 - FONDO GENERAL"/>
    <s v="01 - DISTRITO NACIONAL"/>
    <n v="14749"/>
    <n v="5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s v="01 - DISTRITO NACIONAL"/>
    <n v="14749"/>
    <n v="1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10 - FONDO GENERAL"/>
    <s v="01 - DISTRITO NACIONAL"/>
    <n v="14749"/>
    <n v="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10 - FONDO GENERAL"/>
    <s v="01 - DISTRITO NACIONAL"/>
    <n v="14749"/>
    <n v="1261000"/>
    <n v="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s v="99 - MULTIPROVINCIAL"/>
    <n v="14640"/>
    <n v="0"/>
    <n v="152000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s v="99 - MULTIPROVINCIAL"/>
    <n v="14640"/>
    <n v="0"/>
    <n v="235448"/>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2 - INFRAESTRUCTURA"/>
    <s v="S"/>
    <s v="03 - CONSTRUCCIÓN DEL CENTRO DE RETENCIÓN VEHICULAR DE LA DIGESETT, PROVINCIA SANTO DOMINGO"/>
    <s v="10 - FONDO GENERAL"/>
    <s v="99 - MULTIPROVINCIAL"/>
    <n v="14640"/>
    <n v="0"/>
    <n v="50279597.5"/>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s v="99 - MULTIPROVINCIAL"/>
    <n v="14063"/>
    <n v="0"/>
    <n v="18484916.670000002"/>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s v="99 - MULTIPROVINCIAL"/>
    <n v="14063"/>
    <n v="0"/>
    <n v="10950000"/>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s v="99 - MULTIPROVINCIAL"/>
    <n v="14063"/>
    <n v="0"/>
    <n v="2811393.17"/>
  </r>
  <r>
    <s v="2026"/>
    <x v="0"/>
    <x v="0"/>
    <x v="1"/>
    <x v="6"/>
    <s v="2 - Poder Ejecutivo"/>
    <s v="0223 - MINISTERIO DE LA VIVIENDA, HABITAT Y EDIFICACIONES (MIVHED)"/>
    <s v="0001 - MINISTERIO DE LA VIVIENDA, HABITAT Y EDIFICACIONES (MIVHED)"/>
    <s v="2 - SERVICIOS ECONÓMICOS"/>
    <s v="2.6 - Transporte"/>
    <s v="2.6.99 - Planificación, gestión y supervisión del transporte"/>
    <s v="2.7 - OBRAS"/>
    <s v="2.7.2 - INFRAESTRUCTURA"/>
    <s v="S"/>
    <s v="16 - CONSTRUCCIÓN DEL EDIFICIO DE PARQUEOS DE LA DIRECCIÓN GENERAL DE IMPUESTOS INTERNOS (DGII), SECTOR GAZCUE, DISTRITO NACIONAL"/>
    <s v="10 - FONDO GENERAL"/>
    <s v="01 - DISTRITO NACIONAL"/>
    <n v="16142"/>
    <n v="262219700"/>
    <n v="121765205.42"/>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10 - FONDO GENERAL"/>
    <s v="32 - SANTO DOMINGO"/>
    <n v="14649"/>
    <n v="13200000"/>
    <n v="55362056.909999996"/>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10 - FONDO GENERAL"/>
    <s v="32 - SANTO DOMINGO"/>
    <n v="14649"/>
    <n v="23650000"/>
    <n v="8399969.3200000003"/>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3 - VIÁTIC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4 - TRANSPORTE Y ALMACENAJE"/>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s v="06 - DUARTE"/>
    <n v="14615"/>
    <n v="0"/>
    <n v="375150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70 - DONACION EXTERNA"/>
    <s v="06 - DUARTE"/>
    <n v="14615"/>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10 - FONDO GENERAL"/>
    <s v="32 - SANTO DOMINGO"/>
    <n v="14649"/>
    <n v="0"/>
    <n v="14544869.039999999"/>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10 - FONDO GENERAL"/>
    <s v="32 - SANTO DOMINGO"/>
    <n v="14649"/>
    <n v="136894498"/>
    <n v="48252096.969999999"/>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10 - FONDO GENERAL"/>
    <s v="32 - SANTO DOMINGO"/>
    <n v="14649"/>
    <n v="16500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10 - FONDO GENERAL"/>
    <s v="32 - SANTO DOMINGO"/>
    <n v="14649"/>
    <n v="0"/>
    <n v="913925.04"/>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10 - FONDO GENERAL"/>
    <s v="32 - SANTO DOMINGO"/>
    <n v="14649"/>
    <n v="214789443"/>
    <n v="25034034.060000002"/>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10 - FONDO GENERAL"/>
    <s v="32 - SANTO DOMINGO"/>
    <n v="14649"/>
    <n v="8817820"/>
    <n v="6123492"/>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s v="32 - SANTO DOMINGO"/>
    <n v="14649"/>
    <n v="159899900"/>
    <n v="99151866.920000017"/>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10 - FONDO GENERAL"/>
    <s v="06 - DUARTE"/>
    <n v="14615"/>
    <n v="0"/>
    <n v="139900000.18000001"/>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60 - CREDITO EXTERNO"/>
    <s v="06 - DUARTE"/>
    <n v="14615"/>
    <n v="158188750"/>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04 - CONSTRUCCIÓN OBRAS COMPLEMENTARIAS PARA EL DESARROLLO COMUNITARIO DEL CENTRO POBLADO MONTEGRANDE, PROVINCIA BARAHONA"/>
    <s v="10 - FONDO GENERAL"/>
    <s v="04 - BARAHONA"/>
    <n v="14670"/>
    <n v="4027292"/>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s v="01 - DISTRITO NACIONAL"/>
    <n v="17040"/>
    <n v="6000000"/>
    <n v="0"/>
  </r>
  <r>
    <s v="2026"/>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s v="21 - SAN CRISTOBAL"/>
    <n v="14692"/>
    <n v="48010142"/>
    <n v="0"/>
  </r>
  <r>
    <s v="2026"/>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5 - ALQUILERES Y RENTAS"/>
    <s v="S"/>
    <s v="90 - CONSTRUCCIÓN DE LA CIUDAD SANITARIA DR. LUIS E. AYBAR, DISTRITO NACIONAL"/>
    <s v="10 - FONDO GENERAL"/>
    <s v="01 - DISTRITO NACIONAL"/>
    <n v="13302"/>
    <n v="0"/>
    <n v="1870770.32"/>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s v="06 - DUARTE"/>
    <n v="13656"/>
    <n v="0"/>
    <n v="6870000"/>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s v="06 - DUARTE"/>
    <n v="13656"/>
    <n v="0"/>
    <n v="1037215.2299999999"/>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s v="32 - SANTO DOMINGO"/>
    <n v="16788"/>
    <n v="497273476"/>
    <n v="337342711.25"/>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s v="01 - DISTRITO NACIONAL"/>
    <n v="16785"/>
    <n v="4000000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9 - REPARACIÓN DE 12 INSTALACIONES DEPORTIVAS DEL CENTRO OLÍMPICO JUAN PABLO DUARTE, DISTRITO NACIONAL"/>
    <s v="10 - FONDO GENERAL"/>
    <s v="01 - DISTRITO NACIONAL"/>
    <n v="16789"/>
    <n v="9683170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s v="32 - SANTO DOMINGO"/>
    <n v="16149"/>
    <n v="15717810"/>
    <n v="3964893.82"/>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s v="01 - DISTRITO NACIONAL"/>
    <n v="16700"/>
    <n v="12862214"/>
    <n v="507682214"/>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s v="01 - DISTRITO NACIONAL"/>
    <n v="16785"/>
    <n v="0"/>
    <n v="706824970.98000002"/>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s v="01 - DISTRITO NACIONAL"/>
    <n v="16789"/>
    <n v="171437999"/>
    <n v="168818417.63999999"/>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s v="32 - SANTO DOMINGO"/>
    <n v="16999"/>
    <n v="19475446"/>
    <n v="134217756.81"/>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s v="28 - MONSENOR NOUEL"/>
    <n v="14349"/>
    <n v="32037047"/>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s v="01 - DISTRITO NACIONAL"/>
    <n v="15148"/>
    <n v="175173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s v="01 - DISTRITO NACIONAL"/>
    <n v="15200"/>
    <n v="1751736"/>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99 - MULTIPROVINCIAL"/>
    <s v="(en blanco)"/>
    <n v="23000000"/>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99 - MULTIPROVINCIAL"/>
    <s v="(en blanco)"/>
    <n v="10230919"/>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50 - CRÉDITO INTERNO"/>
    <s v="99 - MULTIPROVINCIAL"/>
    <s v="(en blanco)"/>
    <n v="0"/>
    <n v="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99 - MULTIPROVINCIAL"/>
    <s v="(en blanco)"/>
    <n v="5000000"/>
    <n v="2499996"/>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3000000"/>
    <n v="2499998"/>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99 - MULTIPROVINCIAL"/>
    <s v="(en blanco)"/>
    <n v="250000"/>
    <n v="124998"/>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9500000"/>
    <n v="3166668"/>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99 - MULTIPROVINCIAL"/>
    <s v="(en blanco)"/>
    <n v="35100000"/>
    <n v="18133336"/>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99 - MULTIPROVINCIAL"/>
    <s v="(en blanco)"/>
    <n v="1500000"/>
    <n v="750000"/>
  </r>
  <r>
    <s v="2026"/>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99 - MULTIPROVINCIAL"/>
    <s v="(en blanco)"/>
    <n v="7700000"/>
    <n v="3849999"/>
  </r>
  <r>
    <s v="2026"/>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99 - MULTIPROVINCIAL"/>
    <s v="(en blanco)"/>
    <n v="116500000"/>
    <n v="44071871.670000002"/>
  </r>
  <r>
    <s v="2026"/>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en blanco)"/>
    <n v="5455200"/>
    <n v="2300101.66"/>
  </r>
  <r>
    <s v="2026"/>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99 - MULTIPROVINCIAL"/>
    <s v="(en blanco)"/>
    <n v="15500000"/>
    <n v="11875001"/>
  </r>
  <r>
    <s v="2026"/>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99 - MULTIPROVINCIAL"/>
    <s v="(en blanco)"/>
    <n v="28100000"/>
    <n v="12837366.57"/>
  </r>
  <r>
    <s v="2026"/>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99 - MULTIPROVINCIAL"/>
    <s v="(en blanco)"/>
    <n v="750000"/>
    <n v="1875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99 - MULTIPROVINCIAL"/>
    <s v="(en blanco)"/>
    <n v="9100000"/>
    <n v="181336.78"/>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200000"/>
    <n v="88240.29"/>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6 - EQUIPOS DE DEFENSA Y SEGURIDAD"/>
    <s v="N"/>
    <s v="00 - N/A"/>
    <s v="10 - FONDO GENERAL"/>
    <s v="99 - MULTIPROVINCIAL"/>
    <s v="(en blanco)"/>
    <n v="0"/>
    <n v="11995"/>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25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24616"/>
    <n v="59554.6"/>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065801"/>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3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352804"/>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475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S"/>
    <s v="00 - N/A"/>
    <s v="60 - CREDITO EXTERNO"/>
    <s v="99 - MULTIPROVINCIAL"/>
    <s v="(en blanco)"/>
    <n v="0"/>
    <n v="790469.54"/>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1 - MOBILIARIO Y EQUIPO"/>
    <s v="S"/>
    <s v="00 - N/A"/>
    <s v="70 - DONACION EXTERNA"/>
    <s v="99 - MULTIPROVINCIAL"/>
    <s v="(en blanco)"/>
    <n v="20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8 - BIENES INTANGIBLES"/>
    <s v="S"/>
    <s v="00 - N/A"/>
    <s v="70 - DONACION EXTERNA"/>
    <s v="99 - MULTIPROVINCIAL"/>
    <s v="(en blanco)"/>
    <n v="9858507"/>
    <n v="0"/>
  </r>
  <r>
    <s v="2026"/>
    <x v="0"/>
    <x v="0"/>
    <x v="1"/>
    <x v="7"/>
    <s v="2 - Poder Ejecutivo"/>
    <s v="0201 - PRESIDENCIA DE LA REPÚBLICA"/>
    <s v="0001 - GABINETE SOCIAL DE LA PRESIDENCIA"/>
    <s v="3 - PROTECCIÓN DEL MEDIO AMBIENTE"/>
    <s v="3.3 - Cambio Climático"/>
    <s v="3.3.06 - Respuesta y recuperación de desastres climáticos"/>
    <s v="2.7 - OBRAS"/>
    <s v="2.7.1 - OBRAS EN EDIFICACIONES"/>
    <s v="S"/>
    <s v="00 - N/A"/>
    <s v="70 - DONACION EXTERNA"/>
    <s v="99 - MULTIPROVINCIAL"/>
    <s v="(en blanco)"/>
    <n v="30115000"/>
    <n v="0"/>
  </r>
  <r>
    <s v="2026"/>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99 - MULTIPROVINCIAL"/>
    <s v="(en blanco)"/>
    <n v="16718900"/>
    <n v="170533.6"/>
  </r>
  <r>
    <s v="2026"/>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99 - MULTIPROVINCIAL"/>
    <s v="(en blanco)"/>
    <n v="374000"/>
    <n v="0"/>
  </r>
  <r>
    <s v="2026"/>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99 - MULTIPROVINCIAL"/>
    <s v="(en blanco)"/>
    <n v="750000"/>
    <n v="0"/>
  </r>
  <r>
    <s v="2026"/>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99 - MULTIPROVINCIAL"/>
    <s v="(en blanco)"/>
    <n v="59000"/>
    <n v="0"/>
  </r>
  <r>
    <s v="2026"/>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99 - MULTIPROVINCIAL"/>
    <s v="(en blanco)"/>
    <n v="4408750"/>
    <n v="45902"/>
  </r>
  <r>
    <s v="2026"/>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99 - MULTIPROVINCIAL"/>
    <s v="(en blanco)"/>
    <n v="23440692"/>
    <n v="0"/>
  </r>
  <r>
    <s v="2026"/>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2412920"/>
    <n v="0"/>
  </r>
  <r>
    <s v="2026"/>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99 - MULTIPROVINCIAL"/>
    <s v="(en blanco)"/>
    <n v="150200"/>
    <n v="0"/>
  </r>
  <r>
    <s v="2026"/>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6004500"/>
    <n v="0"/>
  </r>
  <r>
    <s v="2026"/>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en blanco)"/>
    <n v="7142749"/>
    <n v="0"/>
  </r>
  <r>
    <s v="2026"/>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99 - MULTIPROVINCIAL"/>
    <s v="(en blanco)"/>
    <n v="285000"/>
    <n v="0"/>
  </r>
  <r>
    <s v="2026"/>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99 - MULTIPROVINCIAL"/>
    <s v="(en blanco)"/>
    <n v="60000"/>
    <n v="0"/>
  </r>
  <r>
    <s v="2026"/>
    <x v="0"/>
    <x v="0"/>
    <x v="1"/>
    <x v="7"/>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en blanco)"/>
    <n v="97500"/>
    <n v="0"/>
  </r>
  <r>
    <s v="2026"/>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99 - MULTIPROVINCIAL"/>
    <s v="(en blanco)"/>
    <n v="537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25 - SANTIAGO"/>
    <s v="(en blanco)"/>
    <n v="33115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32 - SANTO DOMINGO"/>
    <s v="(en blanco)"/>
    <n v="1892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99 - MULTIPROVINCIAL"/>
    <s v="(en blanco)"/>
    <n v="200400"/>
    <n v="19916.04"/>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25 - SANTIAGO"/>
    <s v="(en blanco)"/>
    <n v="50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32 - SANTO DOMINGO"/>
    <s v="(en blanco)"/>
    <n v="213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99 - MULTIPROVINCIAL"/>
    <s v="(en blanco)"/>
    <n v="2723822"/>
    <n v="25903.360000000001"/>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25 - SANTIAGO"/>
    <s v="(en blanco)"/>
    <n v="2572548"/>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32 - SANTO DOMINGO"/>
    <s v="(en blanco)"/>
    <n v="330967"/>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99 - MULTIPROVINCIAL"/>
    <s v="(en blanco)"/>
    <n v="918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32 - SANTO DOMINGO"/>
    <s v="(en blanco)"/>
    <n v="28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53750000"/>
    <n v="1839192.88"/>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600000"/>
    <n v="14609.5"/>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99 - MULTIPROVINCIAL"/>
    <s v="(en blanco)"/>
    <n v="5390000"/>
    <n v="2661161.06"/>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70 - DONACION EXTERNA"/>
    <s v="99 - MULTIPROVINCIAL"/>
    <s v="(en blanco)"/>
    <n v="18743374"/>
    <n v="0"/>
  </r>
  <r>
    <s v="2026"/>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99 - MULTIPROVINCIAL"/>
    <s v="(en blanco)"/>
    <n v="650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1 - MOBILIARIO Y EQUIPO"/>
    <s v="S"/>
    <s v="00 - N/A"/>
    <s v="60 - CREDITO EXTERNO"/>
    <s v="99 - MULTIPROVINCIAL"/>
    <s v="(en blanco)"/>
    <n v="6520107"/>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2 - MOBILIARIO Y EQUIPO DE AUDIO, AUDIOVISUAL, RECREATIVO Y EDUCACIONAL"/>
    <s v="S"/>
    <s v="00 - N/A"/>
    <s v="60 - CREDITO EXTERNO"/>
    <s v="99 - MULTIPROVINCIAL"/>
    <s v="(en blanco)"/>
    <n v="14522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3 - EQUIPO E INSTRUMENTAL, CIENTÍFICO Y LABORATORIO"/>
    <s v="S"/>
    <s v="00 - N/A"/>
    <s v="60 - CREDITO EXTERNO"/>
    <s v="99 - MULTIPROVINCIAL"/>
    <s v="(en blanco)"/>
    <n v="1965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4 - VEHÍCULOS Y EQUIPO DE TRANSPORTE, TRACCIÓN Y ELEVACIÓN"/>
    <s v="S"/>
    <s v="00 - N/A"/>
    <s v="60 - CREDITO EXTERNO"/>
    <s v="99 - MULTIPROVINCIAL"/>
    <s v="(en blanco)"/>
    <n v="66506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5 - MAQUINARIA, OTROS EQUIPOS Y HERRAMIENTAS"/>
    <s v="S"/>
    <s v="00 - N/A"/>
    <s v="60 - CREDITO EXTERNO"/>
    <s v="99 - MULTIPROVINCIAL"/>
    <s v="(en blanco)"/>
    <n v="716406"/>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8 - BIENES INTANGIBLES"/>
    <s v="S"/>
    <s v="00 - N/A"/>
    <s v="60 - CREDITO EXTERNO"/>
    <s v="99 - MULTIPROVINCIAL"/>
    <s v="(en blanco)"/>
    <n v="6191450"/>
    <n v="0"/>
  </r>
  <r>
    <s v="2026"/>
    <x v="0"/>
    <x v="0"/>
    <x v="1"/>
    <x v="7"/>
    <s v="2 - Poder Ejecutivo"/>
    <s v="0201 - PRESIDENCIA DE LA REPÚBLICA"/>
    <s v="0001 - MINISTERIO DE LA PRESIDENCIA"/>
    <s v="4 - SERVICIOS SOCIALES"/>
    <s v="4.1 - Vivienda y servicios comunitarios"/>
    <s v="4.1.02 - Desarrollo comunitario"/>
    <s v="2.6 - BIENES MUEBLES, INMUEBLES E INTANGIBLES"/>
    <s v="2.6.1 - MOBILIARIO Y EQUIPO"/>
    <s v="S"/>
    <s v="00 - N/A"/>
    <s v="10 - FONDO GENERAL"/>
    <s v="99 - MULTIPROVINCIAL"/>
    <s v="(en blanco)"/>
    <n v="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740000"/>
    <n v="8690378.3300000001"/>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57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385000"/>
    <n v="339530995.19999999"/>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4940000"/>
    <n v="1817902.7999999998"/>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700000"/>
    <n v="1347147"/>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99 - MULTIPROVINCIAL"/>
    <s v="(en blanco)"/>
    <n v="5000000"/>
    <n v="2275262.19"/>
  </r>
  <r>
    <s v="2026"/>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99 - MULTIPROVINCIAL"/>
    <s v="(en blanco)"/>
    <n v="8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99 - MULTIPROVINCIAL"/>
    <s v="(en blanco)"/>
    <n v="16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99 - MULTIPROVINCIAL"/>
    <s v="(en blanco)"/>
    <n v="2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99 - MULTIPROVINCIAL"/>
    <s v="(en blanco)"/>
    <n v="1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99 - MULTIPROVINCIAL"/>
    <s v="(en blanco)"/>
    <n v="325000"/>
    <n v="57536.800000000003"/>
  </r>
  <r>
    <s v="2026"/>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99 - MULTIPROVINCIAL"/>
    <s v="(en blanco)"/>
    <n v="25000"/>
    <n v="0"/>
  </r>
  <r>
    <s v="2026"/>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99 - MULTIPROVINCIAL"/>
    <s v="(en blanco)"/>
    <n v="20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99 - MULTIPROVINCIAL"/>
    <s v="(en blanco)"/>
    <n v="30331284"/>
    <n v="10080385.199999999"/>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99 - MULTIPROVINCIAL"/>
    <s v="(en blanco)"/>
    <n v="3487026"/>
    <n v="1162787.93"/>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99 - MULTIPROVINCIAL"/>
    <s v="(en blanco)"/>
    <n v="1520000"/>
    <n v="513876.18"/>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99 - MULTIPROVINCIAL"/>
    <s v="(en blanco)"/>
    <n v="8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en blanco)"/>
    <n v="1710129"/>
    <n v="250200.12"/>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99 - MULTIPROVINCIAL"/>
    <s v="(en blanco)"/>
    <n v="249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99 - MULTIPROVINCIAL"/>
    <s v="(en blanco)"/>
    <n v="97238"/>
    <n v="0"/>
  </r>
  <r>
    <s v="2026"/>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99 - MULTIPROVINCIAL"/>
    <s v="(en blanco)"/>
    <n v="9424881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99 - MULTIPROVINCIAL"/>
    <s v="(en blanco)"/>
    <n v="2138933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99 - MULTIPROVINCIAL"/>
    <s v="(en blanco)"/>
    <n v="65179191"/>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s v="15 - MONTE CRISTI"/>
    <n v="14624"/>
    <n v="752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99 - MULTIPROVINCIAL"/>
    <s v="(en blanco)"/>
    <n v="5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99 - MULTIPROVINCIAL"/>
    <s v="(en blanco)"/>
    <n v="130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s v="15 - MONTE CRISTI"/>
    <n v="14624"/>
    <n v="100000"/>
    <n v="0"/>
  </r>
  <r>
    <s v="2026"/>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99 - MULTIPROVINCIAL"/>
    <s v="(en blanco)"/>
    <n v="600000"/>
    <n v="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99 - MULTIPROVINCIAL"/>
    <s v="(en blanco)"/>
    <n v="166500000"/>
    <n v="631417411.97000003"/>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s v="15 - MONTE CRISTI"/>
    <n v="14624"/>
    <n v="392000000"/>
    <n v="289138892.42000002"/>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99 - MULTIPROVINCIAL"/>
    <s v="(en blanco)"/>
    <n v="4020000"/>
    <n v="3052329.3100000005"/>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en blanco)"/>
    <n v="805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s v="15 - MONTE CRISTI"/>
    <n v="14624"/>
    <n v="238450000"/>
    <n v="27297322"/>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99 - MULTIPROVINCIAL"/>
    <s v="(en blanco)"/>
    <n v="2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99 - MULTIPROVINCIAL"/>
    <s v="(en blanco)"/>
    <n v="70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s v="15 - MONTE CRISTI"/>
    <n v="14624"/>
    <n v="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99 - MULTIPROVINCIAL"/>
    <s v="(en blanco)"/>
    <n v="500000"/>
    <n v="546023.86"/>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99 - MULTIPROVINCIAL"/>
    <s v="(en blanco)"/>
    <n v="200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s v="15 - MONTE CRISTI"/>
    <n v="14624"/>
    <n v="8000000"/>
    <n v="2613895.87"/>
  </r>
  <r>
    <s v="2026"/>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99 - MULTIPROVINCIAL"/>
    <s v="(en blanco)"/>
    <n v="114485534"/>
    <n v="17554146.989999998"/>
  </r>
  <r>
    <s v="2026"/>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s v="15 - MONTE CRISTI"/>
    <n v="14624"/>
    <n v="5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0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19942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21358"/>
    <n v="141364"/>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3500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42000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6 - BIENES MUEBLES, INMUEBLES E INTANGIBLES"/>
    <s v="2.6.4 - VEHÍCULOS Y EQUIPO DE TRANSPORTE, TRACCIÓN Y ELEVACIÓN"/>
    <s v="S"/>
    <s v="04 - RECUPERACION DEL MARGEN OCCIDENTAL DEL RÍO OZAMA EN EL BARRIO DE GUALEY, DISTRITO NACIONAL"/>
    <s v="10 - FONDO GENERAL"/>
    <s v="01 - DISTRITO NACIONAL"/>
    <n v="16878"/>
    <n v="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4 - RECUPERACION DEL MARGEN OCCIDENTAL DEL RÍO OZAMA EN EL BARRIO DE GUALEY, DISTRITO NACIONAL"/>
    <s v="10 - FONDO GENERAL"/>
    <s v="01 - DISTRITO NACIONAL"/>
    <n v="16878"/>
    <n v="7500000"/>
    <n v="0"/>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10 - FONDO GENERAL"/>
    <s v="99 - MULTIPROVINCIAL"/>
    <s v="(en blanco)"/>
    <n v="0"/>
    <n v="468255.8"/>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40 - TRANSFERENCIAS"/>
    <s v="99 - MULTIPROVINCIAL"/>
    <s v="(en blanco)"/>
    <n v="0"/>
    <n v="0"/>
  </r>
  <r>
    <s v="2026"/>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99 - MULTIPROVINCIAL"/>
    <s v="(en blanco)"/>
    <n v="0"/>
    <n v="4779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712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8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400000"/>
    <n v="751872.06"/>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99 - MULTIPROVINCIAL"/>
    <s v="(en blanco)"/>
    <n v="3000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50 - CRÉDITO INTERNO"/>
    <s v="99 - MULTIPROVINCIAL"/>
    <s v="(en blanco)"/>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s v="01 - DISTRITO NACIONAL"/>
    <n v="14541"/>
    <n v="7380820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s v="04 - BARAHONA"/>
    <n v="14577"/>
    <n v="909628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s v="14 - MARIA TRINIDAD SANCHEZ"/>
    <n v="16137"/>
    <n v="91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s v="14 - MARIA TRINIDAD SANCHEZ"/>
    <n v="16139"/>
    <n v="86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s v="32 - SANTO DOMINGO"/>
    <n v="14542"/>
    <n v="0"/>
    <n v="2036180.15"/>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4 - CONSTRUCCIÓN DESTACAMENTO POLICIAL MATA SAN JUAN, SECTOR LICEY, MUNICIPIO SANTO DOMINGO NORTE, PROVINCIA SANTO DOMINGO"/>
    <s v="10 - FONDO GENERAL"/>
    <s v="32 - SANTO DOMINGO"/>
    <n v="1717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5 - CONSTRUCCIÓN DESTACAMENTO POLICIAL CASTAÑUELAS, MUNICIPIO CASTAÑUELAS, PROVINCIA MONTE CRISTI"/>
    <s v="10 - FONDO GENERAL"/>
    <s v="15 - MONTE CRISTI"/>
    <n v="1719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3 - REMODELACIÓN DESTACAMENTO POLICIAL (O-1-3), SECTOR LOS AMERICANOS, MUNICIPIO LOS ALCARRIZOS, PROVINCIA SANTO DOMINGO"/>
    <s v="10 - FONDO GENERAL"/>
    <s v="32 - SANTO DOMINGO"/>
    <n v="1717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s v="10 - INDEPENDENCIA"/>
    <n v="1452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3 - CONSTRUCCIÓN DESTACAMENTO POLICIAL EN EL SECTOR JARABACOA, MUNICIPIO JARABACOA, PROV. LA VEGA"/>
    <s v="10 - FONDO GENERAL"/>
    <s v="13 - LA VEGA"/>
    <n v="1718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s v="02 - AZUA"/>
    <n v="1455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STACAMENTO POLICIAL SANTO CERRO, SECCION BURENDE, MUNICIPIO LA VEGA, PROVINCIA LA VEGA"/>
    <s v="10 - FONDO GENERAL"/>
    <s v="13 - LA VEGA"/>
    <n v="1717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2 - CONSTRUCCIÓN DESTACAMENTO POLICIAL PALO VERDE, MUNICIPIO CASTAÑUELAS, PROVINCIA MONTE CRISTI"/>
    <s v="10 - FONDO GENERAL"/>
    <s v="15 - MONTE CRISTI"/>
    <n v="1719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5 - CONSTRUCCIÓN DESTACAMENTO POLICIAL EN EL BATEY BIENVENIDO, MUNICIPIO SANTO DOMINGO OESTE, PROV. SANTO DOMINGO"/>
    <s v="10 - FONDO GENERAL"/>
    <s v="32 - SANTO DOMINGO"/>
    <n v="1717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s v="06 - DUARTE"/>
    <n v="14497"/>
    <n v="0"/>
    <n v="6193646.5700000003"/>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9 - CONSTRUCCIÓN DESTACAMENTO POLICIAL EN LA COMUNIDAD CARBONERA, MUNICIPIO PEPILLO SALCEDO, PROV. MONTE CRISTI"/>
    <s v="10 - FONDO GENERAL"/>
    <s v="15 - MONTE CRISTI"/>
    <n v="1717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0 - CONSTRUCCIÓN DESTACAMENTO POLICIAL (C-3-15 A) PUERTA DE HIERRO, SECTOR PALMA REAL, DISTRITO NACIONAL"/>
    <s v="10 - FONDO GENERAL"/>
    <s v="01 - DISTRITO NACIONAL"/>
    <n v="1716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2 - CONSTRUCCIÓN DESTACAMENTO POLICIAL EN LA COMUNIDAD LA GINA, MUNICIPIO YAMASÁ, PROV. MONTE PLATA"/>
    <s v="10 - FONDO GENERAL"/>
    <s v="29 - MONTE PLATA"/>
    <n v="1718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1 - CONSTRUCCIÓN DESTACAMENTO POLICIAL LA YAGUIZA, MUNICIPIO SAN FRANCISCO DE MACORIS, PROVINCIA DUARTE"/>
    <s v="10 - FONDO GENERAL"/>
    <s v="06 - DUARTE"/>
    <n v="1718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REMODELACIÓN DESTACAMENTO POLICIAL C-3 KM.9 DE LA AUTOPISTA DUARTE, DISTRITO NACIONAL"/>
    <s v="10 - FONDO GENERAL"/>
    <s v="01 - DISTRITO NACIONAL"/>
    <n v="17169"/>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5 - CONSTRUCCIÓN DESTACAMENTO POLICIAL EN EL AGUACATE, MUNICIPIO NEIBA, PROVINCIA BAHORUCO"/>
    <s v="10 - FONDO GENERAL"/>
    <s v="03 - BAHORUCO"/>
    <n v="1718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4 - CONSTRUCCIÓN DESTACAMENTO POLICIAL GUANITO, MUNICIPIO EL LLANO, PROVINCIA ELÍAS PIÑA"/>
    <s v="10 - FONDO GENERAL"/>
    <s v="07 - ELIAS PINA"/>
    <n v="1719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7 - CONSTRUCCIÓN DESTACAMENTO POLICIAL EN LA SECCION GUANUMA, DISTRITO MUNICIPAL LA VICTORIA, MUNICIPIO SANTO DOMINGO NORTE"/>
    <s v="10 - FONDO GENERAL"/>
    <s v="32 - SANTO DOMINGO"/>
    <n v="17174"/>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8 - CONSTRUCCIÓN DESTACAMENTO POLICIAL CABEZA DE TORO, MUNICIPIO TAMAYO, PROVINCIA BAHORUCO"/>
    <s v="10 - FONDO GENERAL"/>
    <s v="03 - BAHORUCO"/>
    <n v="1718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8 - REMODELACIÓN DESTACAMENTO POLICIAL HACIENDA ESTRELLA, D.M LA VICTORIA, MUNICIPIO SANTO DOMINGO NORTE, PROVINCIA SANTO DOMINGO"/>
    <s v="10 - FONDO GENERAL"/>
    <s v="32 - SANTO DOMINGO"/>
    <n v="17176"/>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6 - REMODELACIÓN DESTACAMENTO POLICIAL EN EL SECTOR PEDRO BRAND, MUNICIPIO PEDRO BRAND, PROV. SANTO DOMINGO"/>
    <s v="10 - FONDO GENERAL"/>
    <s v="32 - SANTO DOMINGO"/>
    <n v="1717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4 - CONSTRUCCIÓN DESTACAMENTO POLICIAL SAN RAFAEL, PARAJE KILÓMETRO 20, MUNICIPIO EL VALLE, PROVINCIA HATO MAYOR"/>
    <s v="10 - FONDO GENERAL"/>
    <s v="30 - HATO MAYOR"/>
    <n v="1718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s v="25 - SANTIAGO"/>
    <n v="14556"/>
    <n v="0"/>
    <n v="3499555.8600000003"/>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7 - CONSTRUCCIÓN DESTACAMENTO POLICIAL EN EL D.M HATILLO, MUNICIPIO SAN CRISTÓBAL, PROVINCIA   SAN CRISTÓBAL"/>
    <s v="10 - FONDO GENERAL"/>
    <s v="21 - SAN CRISTOBAL"/>
    <n v="17185"/>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9 - CONSTRUCCIÓN DESTACAMENTO POLICIAL EN EL SECTOR SABANA YEGUA, MUNICIPIO SABANA YEGUA, PROVINCIA AZUA"/>
    <s v="10 - FONDO GENERAL"/>
    <s v="02 - AZUA"/>
    <n v="17187"/>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1 - CONSTRUCCIÓN DESTACAMENTO POLICIAL EN BELLA COLINA-SAN MIGUEL, MUNICIPIO SANTO DOMINGO OESTE, PROVINCIA SANTO DOMINGO"/>
    <s v="10 - FONDO GENERAL"/>
    <s v="32 - SANTO DOMINGO"/>
    <n v="1716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0 - CONSTRUCCIÓN DESTACAMENTO POLICIAL EN EL D.M MENA, MUNICIPIO TAMAYO, PROVINCIA BAHORUCO"/>
    <s v="10 - FONDO GENERAL"/>
    <s v="03 - BAHORUCO"/>
    <n v="1717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3 - CONSTRUCCIÓN DESTACAMENTO POLICIAL MAJAGUAL, MUNICIPIO SABANA GRANDE DE BOYA, PROVINCIA MONTE PLATA"/>
    <s v="10 - FONDO GENERAL"/>
    <s v="29 - MONTE PLATA"/>
    <n v="1719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40 - CONSTRUCCIÓN DESTACAMENTO POLICIAL GUARAGUAO, D.M CRISTO REY DE GUARAGUAO, PROVINCIA DUARTE"/>
    <s v="10 - FONDO GENERAL"/>
    <s v="06 - DUARTE"/>
    <n v="1718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6 - CONSTRUCCIÓN DESTACAMENTO POLICIAL MATA DE PALMA, PARAJE LA REFORMA, MUNICIPIO SAN ANTONIO DE GUERRA, PROVINCIA SANTO DOMINGO"/>
    <s v="10 - FONDO GENERAL"/>
    <s v="32 - SANTO DOMINGO"/>
    <n v="17184"/>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6 - CONSTRUCCIÓN DESTACAMENTO POLICIAL BLANCO ARRIBA, D.M BLANCO, MUNICIPIO TENARES, PROVINCIA HERMANAS MIRABAL"/>
    <s v="10 - FONDO GENERAL"/>
    <s v="19 - HERMANAS MIRABAL"/>
    <n v="17154"/>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4 - CONSTRUCCIÓN DESTACAMENTO POLICIAL EN EL BARRIO MADRID, MUNICIPIO VILLA TAPIA, PROV. HERMANAS MIRABAL"/>
    <s v="10 - FONDO GENERAL"/>
    <s v="19 - HERMANAS MIRABAL"/>
    <n v="17152"/>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0 - CONSTRUCCIÓN DESTACAMENTO POLICIAL EN EL SECTOR SABANA AL MEDIO, MUNICIPIO BAYAGUANA, PROVINCIA MONTE PLATA."/>
    <s v="10 - FONDO GENERAL"/>
    <s v="29 - MONTE PLATA"/>
    <n v="17148"/>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3 - CONSTRUCCIÓN DESTACAMENTO POLICIAL EN EL SECTOR PASO BAJITO, MUNICIPIO JARABACOA, PROVINCIA LA VEGA."/>
    <s v="10 - FONDO GENERAL"/>
    <s v="13 - LA VEGA"/>
    <n v="1731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5 - CONSTRUCCIÓN DESTACAMENTO POLICIAL EN EL SECTOR FUNDACIÓN, MUNICIPIO FUNDACIÓN, PROV. BARAHONA"/>
    <s v="10 - FONDO GENERAL"/>
    <s v="04 - BARAHONA"/>
    <n v="17153"/>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3 - CONSTRUCCIÓN DESTACAMENTO POLICIAL EN EL D.M. RIO GRANDE, MUNICIPIO ALTAMIRA, PROVINCIA PUERTO PLATA"/>
    <s v="10 - FONDO GENERAL"/>
    <s v="18 - PUERTO PLATA"/>
    <n v="1715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7 - CONSTRUCCIÓN DESTACAMENTO POLICIAL EN EL D.M JUANCHO, MUNICIPIO OVIEDO, PROVINCIA PEDERNALES"/>
    <s v="10 - FONDO GENERAL"/>
    <s v="16 - PEDERNALES"/>
    <n v="17161"/>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2 - CONSTRUCCIÓN DESTACAMENTO POLICIAL EN LA SECCIÓN SABANA REY, D.M. EL RANCHITO, PROV. LA VEGA"/>
    <s v="10 - FONDO GENERAL"/>
    <s v="13 - LA VEGA"/>
    <n v="17150"/>
    <n v="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1 - CONSTRUCCIÓN DESTACAMENTO POLICIAL PARADERO, D. M. PARADERO, MUNICIPIO ESPERANZA, PROVINCIA VALVERDE"/>
    <s v="10 - FONDO GENERAL"/>
    <s v="27 - VALVERDE"/>
    <n v="17149"/>
    <n v="0"/>
    <n v="0"/>
  </r>
  <r>
    <s v="2026"/>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s v="06 - DUARTE"/>
    <n v="14586"/>
    <n v="0"/>
    <n v="0"/>
  </r>
  <r>
    <s v="2026"/>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s v="22 - SAN JUAN"/>
    <n v="14500"/>
    <n v="13846610"/>
    <n v="21083590.359999999"/>
  </r>
  <r>
    <s v="2026"/>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s v="25 - SANTIAGO"/>
    <n v="15027"/>
    <n v="3800000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s v="04 - BARAHONA"/>
    <n v="14645"/>
    <n v="3682660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s v="17 - PERAVIA"/>
    <n v="14545"/>
    <n v="4319869"/>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s v="28 - MONSENOR NOUEL"/>
    <n v="14924"/>
    <n v="11741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s v="32 - SANTO DOMINGO"/>
    <n v="15144"/>
    <n v="8656061"/>
    <n v="6220671.3200000003"/>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s v="05 - DAJABON"/>
    <n v="16164"/>
    <n v="12480334"/>
    <n v="12227177.779999999"/>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s v="15 - MONTE CRISTI"/>
    <n v="14613"/>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s v="21 - SAN CRISTOBAL"/>
    <n v="14978"/>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s v="23 - SAN PEDRO DE MACORIS"/>
    <n v="14995"/>
    <n v="0"/>
    <n v="10924708.18"/>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2 - CONSTRUCCIÓN CENTRO COMUNAL EL TABLÓN, MUNICIPIO VILLA TAPIA, PROVINCIA HERMANAS MIRABAL"/>
    <s v="10 - FONDO GENERAL"/>
    <s v="19 - HERMANAS MIRABAL"/>
    <n v="17309"/>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CASA VIEJA, MUNICIPIO SANTO DOMINGO NORTE, PROVINCIA SANTO DOMINGO"/>
    <s v="10 - FONDO GENERAL"/>
    <s v="32 - SANTO DOMINGO"/>
    <n v="17313"/>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MAIMÓN, MUNICIPIO MAIMÓN, PROVINCIA MONSEÑOR NOUEL"/>
    <s v="10 - FONDO GENERAL"/>
    <s v="28 - MONSENOR NOUEL"/>
    <n v="17311"/>
    <n v="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LA COLONIA, MUNICIPIO MELLA, PROVINCIA INDEPENDENCIA"/>
    <s v="10 - FONDO GENERAL"/>
    <s v="10 - INDEPENDENCIA"/>
    <n v="1731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s v="01 - DISTRITO NACIONAL"/>
    <n v="16542"/>
    <n v="9300000"/>
    <n v="18039107.68"/>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s v="18 - PUERTO PLATA"/>
    <n v="16696"/>
    <n v="6329091"/>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s v="01 - DISTRITO NACIONAL"/>
    <n v="16542"/>
    <n v="700000"/>
    <n v="70000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s v="32 - SANTO DOMINGO"/>
    <n v="16544"/>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s v="12 - LA ROMANA"/>
    <n v="16691"/>
    <n v="12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s v="18 - PUERTO PLATA"/>
    <n v="16696"/>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s v="32 - SANTO DOMINGO"/>
    <n v="1672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s v="01 - DISTRITO NACIONAL"/>
    <n v="16755"/>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s v="08 - EL SEIBO"/>
    <n v="16757"/>
    <n v="1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s v="25 - SANTIAGO"/>
    <n v="16766"/>
    <n v="24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s v="18 - PUERTO PLATA"/>
    <n v="1685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s v="27 - VALVERDE"/>
    <n v="15078"/>
    <n v="3500000"/>
    <n v="3169462.17"/>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s v="17 - PERAVIA"/>
    <n v="15088"/>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s v="17 - PERAVIA"/>
    <n v="15097"/>
    <n v="302152"/>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s v="32 - SANTO DOMINGO"/>
    <n v="15098"/>
    <n v="6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s v="29 - MONTE PLATA"/>
    <n v="15099"/>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s v="17 - PERAVIA"/>
    <n v="15114"/>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s v="32 - SANTO DOMINGO"/>
    <n v="15115"/>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s v="17 - PERAVIA"/>
    <n v="15123"/>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s v="29 - MONTE PLATA"/>
    <n v="1513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s v="23 - SAN PEDRO DE MACORIS"/>
    <n v="15140"/>
    <n v="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s v="29 - MONTE PLATA"/>
    <n v="15824"/>
    <n v="380589"/>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s v="32 - SANTO DOMINGO"/>
    <n v="16177"/>
    <n v="666125"/>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s v="32 - SANTO DOMINGO"/>
    <n v="16185"/>
    <n v="30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RECREATIVO Y CULTURAL VILLA XARAGUA, MUNICIPIO VILLA JARAGUA, PROVINCIA BAHORUCO"/>
    <s v="10 - FONDO GENERAL"/>
    <s v="03 - BAHORUCO"/>
    <n v="16411"/>
    <n v="420060"/>
    <n v="42006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s v="22 - SAN JUAN"/>
    <n v="1469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s v="22 - SAN JUAN"/>
    <n v="1469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9 - CONSTRUCCIÓN CLUB DEPORTIVO Y CULTURAL NUEVA GENERACION, SECTOR HATO NUEVO, MUNICIPIO SANTO DOMINGO OESTE, PROVINCIA SANTO DOMINGO"/>
    <s v="10 - FONDO GENERAL"/>
    <s v="32 - SANTO DOMINGO"/>
    <n v="1705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DE PARQUE RECREATIVO EN LA BASE AEREA DE SAN ISIDRO, MUNICIPIO SANTO DOMINGO ESTE, PROVINCIA SANTO DOMINGO."/>
    <s v="10 - FONDO GENERAL"/>
    <s v="32 - SANTO DOMINGO"/>
    <n v="1719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MODELACIÓN CANCHA MIXTA ANTONIO ESPINAL, D. M. JUMA BEJUCAL, PROVINCIA MONSEÑOR NOUEL"/>
    <s v="10 - FONDO GENERAL"/>
    <s v="28 - MONSENOR NOUEL"/>
    <n v="1720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MPO DE BÉISBOL EN EL D.M. VILLA FUNDACION, MUNICIPIO BANÍ, PROVINCIA PERAVIA"/>
    <s v="10 - FONDO GENERAL"/>
    <s v="17 - PERAVIA"/>
    <n v="17300"/>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0 - CONSTRUCCIÓN CAMPO DE BÉISBOL HERMANOS ROJAS ALOU, SECTOR LA VICTORIA, MUNICIPIO SANTO DOMINGO NORTE, PROVINCIA SANTO DOMINGO"/>
    <s v="10 - FONDO GENERAL"/>
    <s v="32 - SANTO DOMINGO"/>
    <n v="1729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6 - CONSTRUCCIÓN CANCHA DE BALONCESTO EN EL SECTOR GALINDO, MUNICIPIO VILLA TAPIA, PROVINCIA HERMANAS MIRABAL"/>
    <s v="10 - FONDO GENERAL"/>
    <s v="19 - HERMANAS MIRABAL"/>
    <n v="1727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7 - CONSTRUCCIÓN CLUB DEPORTIVO INVI, SECTOR HATO NUEVO, MUNICIPIO LOS ALCARRIZOS, PROVINCIA SANTO DOMINGO"/>
    <s v="10 - FONDO GENERAL"/>
    <s v="32 - SANTO DOMINGO"/>
    <n v="1727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9 - REMODELACIÓN POLIDEPORTIVO ROLANDO RAMÍREZ, SECTOR VILLA OLÍMPICA, MUNICIPIO SAN PEDRO DE MACORÍS"/>
    <s v="10 - FONDO GENERAL"/>
    <s v="23 - SAN PEDRO DE MACORIS"/>
    <n v="1720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1 - CONSTRUCCIÓN CLUB DEPORTIVO Y CULTURAL NUEVA ESPERANZA, MUNICIPIO COTUÍ, PROVINCIA SÁNCHEZ RAMÍREZ"/>
    <s v="10 - FONDO GENERAL"/>
    <s v="24 - SANCHEZ RAMIREZ"/>
    <n v="1724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1 - CONSTRUCCIÓN POLIDEPORTIVO NUEVO MILENIO, SECTOR LOS GIRASOLES, DISTRITO NACIONAL."/>
    <s v="10 - FONDO GENERAL"/>
    <s v="01 - DISTRITO NACIONAL"/>
    <n v="17296"/>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3 - CONSTRUCCIÓN CANCHA DE BALONCESTO EN EL SECTOR HARAS NACIONALES, MUNICIPIO SANTO DOMINGO NORTE, PROVINCIA SANTO DOMINGO"/>
    <s v="10 - FONDO GENERAL"/>
    <s v="32 - SANTO DOMINGO"/>
    <n v="1726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CONSTRUCCIÓN DE GAZEBO PARA HOGAR DE ANCIANOS CONAPE, SECTOR VILLA ORTEGA, MUNICIPIO HATO MAYOR, PROVINCIA HATO MAYOR"/>
    <s v="10 - FONDO GENERAL"/>
    <s v="30 - HATO MAYOR"/>
    <n v="1730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POLIDEPORTIVO EN LA BASE DE INFANTERÍA DE MARINA VICEALMIRANTE MANUEL R. MONTES ARACHE, MUNICIPIO BOCA CHICA, PROVINCIA SANTO DOMINGO"/>
    <s v="10 - FONDO GENERAL"/>
    <s v="32 - SANTO DOMINGO"/>
    <n v="1726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CONSTRUCCIÓN POLIDEPORTIVO EN EL SECTOR CANASTICA, MUNICIPIO SAN CRISTÓBAL, PROVINCIA SAN CRISTÓBAL"/>
    <s v="10 - FONDO GENERAL"/>
    <s v="21 - SAN CRISTOBAL"/>
    <n v="1731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POLIDEPORTIVO LOS RIOS, MUNICIPIO LOS RIOS, PROVINCIA BAHORUCO."/>
    <s v="10 - FONDO GENERAL"/>
    <s v="03 - BAHORUCO"/>
    <n v="1729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POLIDEPORTIVO REALES DEL CALICHE, SECTOR CRISTO REY, DISTRITO NACIONAL"/>
    <s v="10 - FONDO GENERAL"/>
    <s v="01 - DISTRITO NACIONAL"/>
    <n v="1730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POLIDEPORTIVO LOS AMERICANOS, MUNICIPIO LOS ALCARRIZOS, PROVINCIA SANTO DOMINGO"/>
    <s v="10 - FONDO GENERAL"/>
    <s v="32 - SANTO DOMINGO"/>
    <n v="17301"/>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MPO DE BÉISBOL LA FORTUNA DE ANGELINA, MUNICIPIO VILLA LA MATA, PROVINCIA SANCHEZ RAMIREZ"/>
    <s v="10 - FONDO GENERAL"/>
    <s v="99 - MULTIPROVINCIAL"/>
    <n v="17298"/>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CONSTRUCCIÓN COMPLEJO DEPORTIVO LICEY AL MEDIO, MUNICIPIO LICEY AL MEDIO, PROVINCIA SANTIAGO"/>
    <s v="10 - FONDO GENERAL"/>
    <s v="25 - SANTIAGO"/>
    <n v="1731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9 - CONSTRUCCIÓN CAMPO DE BÉISBOL EN EL D.M VILLA SOMBRERO, MUNICIPIO BANÍ, PROVINCIA PERAVIA"/>
    <s v="10 - FONDO GENERAL"/>
    <s v="17 - PERAVIA"/>
    <n v="1729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POLIDEPORTIVO NIZAO, MUNICIPIO NIZAO, PROVINCIA PERAVIA"/>
    <s v="10 - FONDO GENERAL"/>
    <s v="17 - PERAVIA"/>
    <n v="17316"/>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3 - CONSTRUCCIÓN CAPILLA SANTISIMA TRINIDAD, SECTOR LOS TRES BRAZOS, MUNICIPIO SANTO DOMINGO ESTE"/>
    <s v="10 - FONDO GENERAL"/>
    <s v="32 - SANTO DOMINGO"/>
    <n v="17319"/>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1 - REMODELACIÓN POLIDEPORTIVO MARÍA AUXILIADORA, SECTOR MARÍA AUXILIADORA, DISTRITO NACIONAL"/>
    <s v="10 - FONDO GENERAL"/>
    <s v="01 - DISTRITO NACIONAL"/>
    <n v="17320"/>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POLIDEPORTIVO ROSA DUARTE, SECTOR MEJORAMIENTO SOCIAL, DISTRITO NACIONAL"/>
    <s v="10 - FONDO GENERAL"/>
    <s v="01 - DISTRITO NACIONAL"/>
    <n v="17302"/>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2 - RECONSTRUCCIÓN CLUB DEPORTIVO Y CULTURAL AJAPRO, SECTOR LA AGUSTINA, DISTRITO NACIONAL"/>
    <s v="10 - FONDO GENERAL"/>
    <s v="01 - DISTRITO NACIONAL"/>
    <n v="1730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CONSTRUCCIÓN POLIDEPORTIVO LA SALVIA - LOS QUEMADOS, MUNICIPIO BONAO, PROVINCIA MONSEÑOR NOUEL"/>
    <s v="10 - FONDO GENERAL"/>
    <s v="28 - MONSENOR NOUEL"/>
    <n v="17306"/>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5 - CONSTRUCCIÓN CAMPO DE SOFTBALL LA AVIACION, SECTOR GURABO, MUNICIPIO SANTIAGO"/>
    <s v="10 - FONDO GENERAL"/>
    <s v="25 - SANTIAGO"/>
    <n v="1726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9 - CONSTRUCCIÓN CLUB DEPORTIVO Y CULTURAL LOS ALCARRIZOS EBA, MUNICIPIO LOS ALCARRIZOS, PROVINCIA SANTO DOMINGO"/>
    <s v="10 - FONDO GENERAL"/>
    <s v="32 - SANTO DOMINGO"/>
    <n v="17280"/>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CONSTRUCCIÓN POLIDEPORTIVO EL CERCADO, MUNICIPIO EL CERCADO, PROVINCIA SAN JUAN"/>
    <s v="10 - FONDO GENERAL"/>
    <s v="22 - SAN JUAN"/>
    <n v="17317"/>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ANCHA DE BALONCESTO EN EL DISTRITO MUNICIPAL SABANA BUEY, MUNICIPIO BANI, PROVINCIA PERAVIA"/>
    <s v="10 - FONDO GENERAL"/>
    <s v="17 - PERAVIA"/>
    <n v="17321"/>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4 - CONSTRUCCIÓN CAMPO DE SÓFTBOL RAFAEL VOLQUEZ, MUNICIPIO RAMÓN SANTANA, PROVINCIA SAN PEDRO DE MACORÍS"/>
    <s v="10 - FONDO GENERAL"/>
    <s v="23 - SAN PEDRO DE MACORIS"/>
    <n v="1726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8 - CONSTRUCCIÓN CANCHA DE BALONCESTO EN EL SECTOR LOS ARROYOS, MUNICIPIO EL CERCADO, PROVINCIA SAN JUAN"/>
    <s v="10 - FONDO GENERAL"/>
    <s v="22 - SAN JUAN"/>
    <n v="17279"/>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8 - CONSTRUCCIÓN POLIDEPORTIVO LAS SALINAS, SECTOR LA ESPERANZA, PROVINCIA BARAHONA"/>
    <s v="10 - FONDO GENERAL"/>
    <s v="04 - BARAHONA"/>
    <n v="17304"/>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7 - CONSTRUCCIÓN CAMPO DE BÉISBOL HOYO DE ORO, D.M ANGELINA, MUNICIPIO VILLA LA MATA, PROVINCIA SÁNCHEZ RAMÍREZ"/>
    <s v="10 - FONDO GENERAL"/>
    <s v="24 - SANCHEZ RAMIREZ"/>
    <n v="1727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0 - CONSTRUCCIÓN CAMPO DE BÉISBOL EL CAIMITO, D. M. EL CAIMITO, PROVINCIA SANTIAGO."/>
    <s v="10 - FONDO GENERAL"/>
    <s v="25 - SANTIAGO"/>
    <n v="17243"/>
    <n v="0"/>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s v="25 - SANTIAGO"/>
    <n v="14813"/>
    <n v="3117489"/>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s v="25 - SANTIAGO"/>
    <n v="14814"/>
    <n v="228523"/>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s v="13 - LA VEGA"/>
    <n v="15081"/>
    <n v="6428097"/>
    <n v="6346572.4900000002"/>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s v="32 - SANTO DOMINGO"/>
    <n v="15120"/>
    <n v="7245692"/>
    <n v="6855729"/>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ENTRO PARROQUIAL DE LA IGLESIA SAN FRANCISCO DE ASÍS, SECTOR LA NUEVA BARQUITA, MUNICIPIO SANTO DOMINGO NORTE"/>
    <s v="10 - FONDO GENERAL"/>
    <s v="32 - SANTO DOMINGO"/>
    <n v="15146"/>
    <n v="6761825"/>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s v="16 - PEDERNALES"/>
    <n v="14544"/>
    <n v="0"/>
    <n v="5681641.7599999998"/>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CONSTRUCCIÓN PARROQUIA SAN ANTONIO DE PADUA, DISTRITO MUNICIPAL YÁSICA ARRIBA, PROVINCIA PUERTO PLATA"/>
    <s v="10 - FONDO GENERAL"/>
    <s v="18 - PUERTO PLATA"/>
    <n v="17257"/>
    <n v="0"/>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8 - CONSTRUCCIÓN IGLESIA SUMO SACERDOTE, MUNICIPIO SABANA DE LA MAR, PROVINCIA HATO MAYOR"/>
    <s v="10 - FONDO GENERAL"/>
    <s v="30 - HATO MAYOR"/>
    <n v="17276"/>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510000"/>
    <n v="5309925.72"/>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50 - CRÉDITO INTERNO"/>
    <s v="99 - MULTIPROVINCIAL"/>
    <s v="(en blanco)"/>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800000"/>
    <n v="1013115.0800000001"/>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50 - CRÉDITO INTERNO"/>
    <s v="99 - MULTIPROVINCIAL"/>
    <s v="(en blanco)"/>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800000"/>
    <n v="3296775.25"/>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380168.86"/>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600100"/>
    <n v="2015067.6300000004"/>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34999.980000000003"/>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99 - MULTIPROVINCIAL"/>
    <s v="(en blanco)"/>
    <n v="35000000"/>
    <n v="14175669.629999999"/>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50 - CRÉDITO INTERNO"/>
    <s v="99 - MULTIPROVINCIAL"/>
    <s v="(en blanco)"/>
    <n v="0"/>
    <n v="25890586.920000002"/>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5 - CONSTRUCCIÓN DE ECO-HÁBITAT INTEGRAL PARA FAMILIAS EN CONDICIONES DE VULNERABILIDAD EN EL MUNICIPIO EL SEIBO, PROVINCIA EL SEIBO"/>
    <s v="10 - FONDO GENERAL"/>
    <s v="08 - EL SEIBO"/>
    <n v="15118"/>
    <n v="7475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05 - CONSTRUCCIÓN DE ECO-HÁBITAT INTEGRAL PARA FAMILIAS EN CONDICIONES DE VULNERABILIDAD EN EL MUNICIPIO EL SEIBO, PROVINCIA EL SEIBO"/>
    <s v="10 - FONDO GENERAL"/>
    <s v="08 - EL SEIBO"/>
    <n v="15118"/>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5 - CONSTRUCCIÓN DE ECO-HÁBITAT INTEGRAL PARA FAMILIAS EN CONDICIONES DE VULNERABILIDAD EN EL MUNICIPIO EL SEIBO, PROVINCIA EL SEIBO"/>
    <s v="10 - FONDO GENERAL"/>
    <s v="08 - EL SEIBO"/>
    <n v="15118"/>
    <n v="8004432"/>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s v="02 - AZUA"/>
    <n v="14713"/>
    <n v="20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n v="15014"/>
    <n v="7203181"/>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s v="08 - EL SEIBO"/>
    <n v="15118"/>
    <n v="27238813"/>
    <n v="16452236.99"/>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s v="23 - SAN PEDRO DE MACORIS"/>
    <n v="15128"/>
    <n v="26496875"/>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s v="29 - MONTE PLATA"/>
    <n v="16366"/>
    <n v="4224843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s v="15 - MONTE CRISTI"/>
    <n v="15129"/>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2 - MEJORAMIENTO DE VIVIENDAS Y EMBELLECIMIENTO URBANO CON ARTE PÚBLICO EN EL BARRIO ENRIQUILLO, MUNICIPIO SANTO DOMINGO OESTE."/>
    <s v="10 - FONDO GENERAL"/>
    <s v="32 - SANTO DOMINGO"/>
    <n v="17220"/>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1 - MOBILIARIO Y EQUIPO"/>
    <s v="S"/>
    <s v="08 - CONSTRUCCIÓN DE PLAZA COMUNITARIA EN EL MUNICIPIO DE BÁNICA,  PROVINCIA ELÍAS PIÑA"/>
    <s v="10 - FONDO GENERAL"/>
    <s v="07 - ELIAS PINA"/>
    <n v="15351"/>
    <n v="0"/>
    <n v="276875.2"/>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5 - MAQUINARIA, OTROS EQUIPOS Y HERRAMIENTAS"/>
    <s v="S"/>
    <s v="08 - CONSTRUCCIÓN DE PLAZA COMUNITARIA EN EL MUNICIPIO DE BÁNICA,  PROVINCIA ELÍAS PIÑA"/>
    <s v="10 - FONDO GENERAL"/>
    <s v="07 - ELIAS PINA"/>
    <n v="15351"/>
    <n v="0"/>
    <n v="6844"/>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s v="29 - MONTE PLATA"/>
    <n v="16424"/>
    <n v="28438437"/>
    <n v="19670033.280000001"/>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s v="07 - ELIAS PINA"/>
    <n v="15351"/>
    <n v="0"/>
    <n v="2040943.13"/>
  </r>
  <r>
    <s v="2026"/>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99 - MULTIPROVINCIAL"/>
    <s v="(en blanco)"/>
    <n v="5891879"/>
    <n v="1200645.02"/>
  </r>
  <r>
    <s v="2026"/>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99 - MULTIPROVINCIAL"/>
    <s v="(en blanco)"/>
    <n v="7959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99 - MULTIPROVINCIAL"/>
    <s v="(en blanco)"/>
    <n v="1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01 - DISTRITO NACIONAL"/>
    <s v="(en blanco)"/>
    <n v="12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3 - LA VEGA"/>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6 - PEDERNALES"/>
    <s v="(en blanco)"/>
    <n v="4132984"/>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1 - SAN CRISTOBAL"/>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5 - SANTIAGO"/>
    <s v="(en blanco)"/>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7 - VALVERDE"/>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0 - HATO MAYOR"/>
    <s v="(en blanco)"/>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2 - SANTO DOMINGO"/>
    <s v="(en blanco)"/>
    <n v="4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99 - MULTIPROVINCIAL"/>
    <s v="(en blanco)"/>
    <n v="3195161"/>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99 - MULTIPROVINCIAL"/>
    <s v="(en blanco)"/>
    <n v="1058259"/>
    <n v="65658.570000000007"/>
  </r>
  <r>
    <s v="2026"/>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99 - MULTIPROVINCIAL"/>
    <s v="(en blanco)"/>
    <n v="100000"/>
    <n v="0"/>
  </r>
  <r>
    <s v="2026"/>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99 - MULTIPROVINCIAL"/>
    <s v="(en blanco)"/>
    <n v="600000"/>
    <n v="0"/>
  </r>
  <r>
    <s v="2026"/>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99 - MULTIPROVINCIAL"/>
    <s v="(en blanco)"/>
    <n v="100000"/>
    <n v="20953.66"/>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768385"/>
    <n v="724215.8"/>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22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72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99 - MULTIPROVINCIAL"/>
    <s v="(en blanco)"/>
    <n v="5400000"/>
    <n v="1498620.22"/>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0000"/>
    <n v="51920"/>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0000"/>
    <n v="89916"/>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874000"/>
    <n v="1534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99 - MULTIPROVINCIAL"/>
    <s v="(en blanco)"/>
    <n v="0"/>
    <n v="64999.99"/>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99 - MULTIPROVINCIAL"/>
    <s v="(en blanco)"/>
    <n v="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8 - BIENES INTANGIBLES"/>
    <s v="N"/>
    <s v="00 - N/A"/>
    <s v="10 - FONDO GENERAL"/>
    <s v="99 - MULTIPROVINCIAL"/>
    <s v="(en blanco)"/>
    <n v="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99 - MULTIPROVINCIAL"/>
    <s v="(en blanco)"/>
    <n v="3284536"/>
    <n v="1531433.33"/>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50 - CRÉDITO INTERNO"/>
    <s v="99 - MULTIPROVINCIAL"/>
    <s v="(en blanco)"/>
    <n v="0"/>
    <n v="1694338.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99 - MULTIPROVINCIAL"/>
    <s v="(en blanco)"/>
    <n v="58400"/>
    <n v="124372"/>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99 - MULTIPROVINCIAL"/>
    <s v="(en blanco)"/>
    <n v="0"/>
    <n v="244818.84"/>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en blanco)"/>
    <n v="29000"/>
    <n v="370800.02"/>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50 - CRÉDITO INTERNO"/>
    <s v="99 - MULTIPROVINCIAL"/>
    <s v="(en blanco)"/>
    <n v="0"/>
    <n v="497812.5"/>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7 - ACTIVOS BIOLÓGICOS"/>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99 - MULTIPROVINCIAL"/>
    <s v="(en blanco)"/>
    <n v="1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en blanco)"/>
    <n v="3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99 - MULTIPROVINCIAL"/>
    <s v="(en blanco)"/>
    <n v="1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99 - MULTIPROVINCIAL"/>
    <s v="(en blanco)"/>
    <n v="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99 - MULTIPROVINCIAL"/>
    <s v="(en blanco)"/>
    <n v="100000"/>
    <n v="32593429.759999998"/>
  </r>
  <r>
    <s v="2026"/>
    <x v="0"/>
    <x v="0"/>
    <x v="1"/>
    <x v="7"/>
    <s v="2 - Poder Ejecutivo"/>
    <s v="0201 - PRESIDENCIA DE LA REPÚBLICA"/>
    <s v="0017 - DIRECCIÓN DE DESARROLLO SOCIAL SUPÉRATE"/>
    <s v="4 - SERVICIOS SOCIALES"/>
    <s v="4.4 - Educación"/>
    <s v="4.4.07 - Educación vocacional"/>
    <s v="2.7 - OBRAS"/>
    <s v="2.7.1 - OBRAS EN EDIFICACIONES"/>
    <s v="S"/>
    <s v="01 - CONSTRUCCIÓN CENTRO DE DESARROLLO DE CAPACIDADES EN COMENDADOR,  PROVINCIA ELÍAS PIÑA"/>
    <s v="70 - DONACION EXTERNA"/>
    <s v="07 - ELIAS PINA"/>
    <n v="14224"/>
    <n v="152995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1 - MOBILIARIO Y EQUIPO"/>
    <s v="N"/>
    <s v="00 - N/A"/>
    <s v="10 - FONDO GENERAL"/>
    <s v="99 - MULTIPROVINCIAL"/>
    <s v="(en blanco)"/>
    <n v="261974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2 - MOBILIARIO Y EQUIPO DE AUDIO, AUDIOVISUAL, RECREATIVO Y EDUCACIONAL"/>
    <s v="N"/>
    <s v="00 - N/A"/>
    <s v="10 - FONDO GENERAL"/>
    <s v="99 - MULTIPROVINCIAL"/>
    <s v="(en blanco)"/>
    <n v="199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3 - EQUIPO E INSTRUMENTAL, CIENTÍFICO Y LABORATORIO"/>
    <s v="N"/>
    <s v="00 - N/A"/>
    <s v="10 - FONDO GENERAL"/>
    <s v="99 - MULTIPROVINCIAL"/>
    <s v="(en blanco)"/>
    <n v="7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4 - VEHÍCULOS Y EQUIPO DE TRANSPORTE, TRACCIÓN Y ELEVACIÓN"/>
    <s v="N"/>
    <s v="00 - N/A"/>
    <s v="10 - FONDO GENERAL"/>
    <s v="99 - MULTIPROVINCIAL"/>
    <s v="(en blanco)"/>
    <n v="56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5 - MAQUINARIA, OTROS EQUIPOS Y HERRAMIENTAS"/>
    <s v="N"/>
    <s v="00 - N/A"/>
    <s v="10 - FONDO GENERAL"/>
    <s v="99 - MULTIPROVINCIAL"/>
    <s v="(en blanco)"/>
    <n v="593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6 - EQUIPOS DE DEFENSA Y SEGURIDAD"/>
    <s v="N"/>
    <s v="00 - N/A"/>
    <s v="10 - FONDO GENERAL"/>
    <s v="99 - MULTIPROVINCIAL"/>
    <s v="(en blanco)"/>
    <n v="165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7 - ACTIVOS BIOLÓGICOS"/>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8 - BIENES INTANGIBLES"/>
    <s v="N"/>
    <s v="00 - N/A"/>
    <s v="10 - FONDO GENERAL"/>
    <s v="99 - MULTIPROVINCIAL"/>
    <s v="(en blanco)"/>
    <n v="267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00000"/>
    <n v="0"/>
  </r>
  <r>
    <s v="2026"/>
    <x v="0"/>
    <x v="0"/>
    <x v="1"/>
    <x v="7"/>
    <s v="2 - Poder Ejecutivo"/>
    <s v="0201 - PRESIDENCIA DE LA REPÚBLICA"/>
    <s v="0017 - DIRECCIÓN DE DESARROLLO SOCIAL SUPÉRATE"/>
    <s v="4 - SERVICIOS SOCIALES"/>
    <s v="4.5 - Protección social"/>
    <s v="4.5.10 - Asistencia social"/>
    <s v="2.7 - OBRAS"/>
    <s v="2.7.1 - OBRAS EN EDIFICACIONES"/>
    <s v="N"/>
    <s v="00 - N/A"/>
    <s v="10 - FONDO GENERAL"/>
    <s v="99 - MULTIPROVINCIAL"/>
    <s v="(en blanco)"/>
    <n v="150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1 - MOBILIARIO Y EQUIPO"/>
    <s v="S"/>
    <s v="00 - N/A"/>
    <s v="60 - CREDITO EXTERNO"/>
    <s v="99 - MULTIPROVINCIAL"/>
    <s v="(en blanco)"/>
    <n v="4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2 - MOBILIARIO Y EQUIPO DE AUDIO, AUDIOVISUAL, RECREATIVO Y EDUCACIONAL"/>
    <s v="S"/>
    <s v="00 - N/A"/>
    <s v="60 - CREDITO EXTERNO"/>
    <s v="99 - MULTIPROVINCIAL"/>
    <s v="(en blanco)"/>
    <n v="85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99 - MULTIPROVINCIAL"/>
    <s v="(en blanco)"/>
    <n v="1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99 - MULTIPROVINCIAL"/>
    <s v="(en blanco)"/>
    <n v="2763380"/>
    <n v="0"/>
  </r>
  <r>
    <s v="2026"/>
    <x v="0"/>
    <x v="0"/>
    <x v="1"/>
    <x v="7"/>
    <s v="2 - Poder Ejecutivo"/>
    <s v="0201 - PRESIDENCIA DE LA REPÚBLICA"/>
    <s v="0017 - DIRECCIÓN DE DESARROLLO SOCIAL SUPÉRATE"/>
    <s v="4 - SERVICIOS SOCIALES"/>
    <s v="4.5 - Protección social"/>
    <s v="4.5.99 - Planificación, gestión y supervisión de la protección social"/>
    <s v="2.7 - OBRAS"/>
    <s v="2.7.1 - OBRAS EN EDIFICACIONES"/>
    <s v="S"/>
    <s v="00 - N/A"/>
    <s v="60 - CREDITO EXTERNO"/>
    <s v="99 - MULTIPROVINCIAL"/>
    <s v="(en blanco)"/>
    <n v="158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99 - MULTIPROVINCIAL"/>
    <s v="(en blanco)"/>
    <n v="2631103"/>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99 - MULTIPROVINCIAL"/>
    <s v="(en blanco)"/>
    <n v="7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99 - MULTIPROVINCIAL"/>
    <s v="(en blanco)"/>
    <n v="10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99 - MULTIPROVINCIAL"/>
    <s v="(en blanco)"/>
    <n v="35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0"/>
    <n v="1970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10 - FONDO GENERAL"/>
    <s v="99 - MULTIPROVINCIAL"/>
    <s v="(en blanco)"/>
    <n v="717840244"/>
    <n v="71958367.159999996"/>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20 - FONDOS CON DESTINO ESPECÍFICO"/>
    <s v="99 - MULTIPROVINCIAL"/>
    <s v="(en blanco)"/>
    <n v="32640019"/>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50 - CRÉDITO INTERNO"/>
    <s v="99 - MULTIPROVINCIAL"/>
    <s v="(en blanco)"/>
    <n v="0"/>
    <n v="110733142.17000002"/>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50 - CRÉDITO INTERNO"/>
    <s v="99 - MULTIPROVINCIAL"/>
    <s v="(en blanco)"/>
    <n v="0"/>
    <n v="1162772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3 - EQUIPO E INSTRUMENTAL, CIENTÍFICO Y LABORATORIO"/>
    <s v="N"/>
    <s v="00 - N/A"/>
    <s v="10 - FONDO GENERAL"/>
    <s v="99 - MULTIPROVINCIAL"/>
    <s v="(en blanco)"/>
    <n v="0"/>
    <n v="2690.4"/>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10 - FONDO GENERAL"/>
    <s v="99 - MULTIPROVINCIAL"/>
    <s v="(en blanco)"/>
    <n v="0"/>
    <n v="2889103.25"/>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20 - FONDOS CON DESTINO ESPECÍFICO"/>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50 - CRÉDITO INTERNO"/>
    <s v="99 - MULTIPROVINCIAL"/>
    <s v="(en blanco)"/>
    <n v="0"/>
    <n v="3199994.8"/>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6 - EQUIPOS DE DEFENSA Y SEGURIDAD"/>
    <s v="N"/>
    <s v="00 - N/A"/>
    <s v="10 - FONDO GENERAL"/>
    <s v="99 - MULTIPROVINCIAL"/>
    <s v="(en blanco)"/>
    <n v="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10 - FONDO GENERAL"/>
    <s v="99 - MULTIPROVINCIAL"/>
    <s v="(en blanco)"/>
    <n v="4000000"/>
    <n v="4219684.38"/>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20 - FONDOS CON DESTINO ESPECÍFICO"/>
    <s v="99 - MULTIPROVINCIAL"/>
    <s v="(en blanco)"/>
    <n v="36546535"/>
    <n v="0"/>
  </r>
  <r>
    <s v="2026"/>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99 - MULTIPROVINCIAL"/>
    <s v="(en blanco)"/>
    <n v="275000"/>
    <n v="8596.09"/>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7830000"/>
    <n v="745544.01"/>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4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600000"/>
    <n v="148803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2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0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624730"/>
    <n v="97889.209999999992"/>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84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9000"/>
    <n v="81657.179999999993"/>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6500"/>
    <n v="3835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0548700"/>
    <n v="363940.44"/>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664500"/>
    <n v="130744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24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28380"/>
    <n v="1724466.77"/>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27258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186305"/>
    <n v="2590389.46"/>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77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
    <n v="250000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131500"/>
    <n v="343898.14"/>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74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323500"/>
    <n v="37632"/>
  </r>
  <r>
    <s v="2026"/>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99 - MULTIPROVINCIAL"/>
    <s v="(en blanco)"/>
    <n v="13583481"/>
    <n v="1616079.83"/>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5 - CONSTRUCCIÓN DE INFRAESTRUCTURAS PARA LA DISPOSICIÓN FINAL DE RESIDUOS SÓLIDOS EN SAMANÁ, PROVINCIA SAMANÁ"/>
    <s v="10 - FONDO GENERAL"/>
    <s v="20 - SAMANA"/>
    <n v="14617"/>
    <n v="41292"/>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3 - CONSTRUCCIÓN CENTRO DE MANTENIMIENTO Y OPERACIONES LOGÍSTICAS PARA EQUIPOS PESADOS DE ECO5RD EN LOS ALCARRIZOS, PROVINCIA SANTO DOMINGO"/>
    <s v="10 - FONDO GENERAL"/>
    <s v="32 - SANTO DOMINGO"/>
    <n v="16946"/>
    <n v="20814288"/>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17 - CONSTRUCCIÓN DE RELLENO SANITARIO PARA LA DISPOSICIÒN FINAL DE RESIDUOS SÒLIDOS EN EL MUNICIPIO SAN IGNACIO DE SABANETA, PROVINCIA SANTIAGO RODRÌGUEZ"/>
    <s v="10 - FONDO GENERAL"/>
    <s v="26 - SANTIAGO RODRIGUEZ"/>
    <n v="17214"/>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s v="14 - MARIA TRINIDAD SANCHEZ"/>
    <n v="14609"/>
    <n v="695784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s v="20 - SAMANA"/>
    <n v="14617"/>
    <n v="9310085"/>
    <n v="826029.92"/>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s v="28 - MONSENOR NOUEL"/>
    <n v="16804"/>
    <n v="16161727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3 - CONSTRUCCIÓN CENTRO DE MANTENIMIENTO Y OPERACIONES LOGÍSTICAS PARA EQUIPOS PESADOS DE ECO5RD EN LOS ALCARRIZOS, PROVINCIA SANTO DOMINGO"/>
    <s v="10 - FONDO GENERAL"/>
    <s v="32 - SANTO DOMINGO"/>
    <n v="16946"/>
    <n v="217912517"/>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4 - CONSTRUCCIÓN DE ESTACIÒN DE TRANSFERENCIA DE RESIDUOS SOLIDOS EN EL MUNICIPIO DE MAO, PROVINCIA VALVERDE."/>
    <s v="10 - FONDO GENERAL"/>
    <s v="99 - MULTIPROVINCIAL"/>
    <n v="17099"/>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5 - CONSTRUCCIÓN DE ESTACIÒN DE TRANSFERENCIA DE RESIDUOS SÒLIDOS PARA LOS DISTRITOS MUNICIPALES HATO DEL YAQUE Y LA CANELA ,PROVINCIA SANTIAGO"/>
    <s v="10 - FONDO GENERAL"/>
    <s v="25 - SANTIAGO"/>
    <n v="17128"/>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6 - CONSTRUCCIÓN  DE ESTACIÓN DE TRANSFERENCIA DE RESIDUOS SÓLIDOS EN EL MUNICIPIO DE GUAYUBIN, PROVINCIA MONTE CRISTI"/>
    <s v="10 - FONDO GENERAL"/>
    <s v="15 - MONTE CRISTI"/>
    <n v="17163"/>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7 - CONSTRUCCIÓN DE RELLENO SANITARIO PARA LA DISPOSICIÒN FINAL DE RESIDUOS SÒLIDOS EN EL MUNICIPIO SAN IGNACIO DE SABANETA, PROVINCIA SANTIAGO RODRÌGUEZ"/>
    <s v="10 - FONDO GENERAL"/>
    <s v="26 - SANTIAGO RODRIGUEZ"/>
    <n v="17214"/>
    <n v="0"/>
    <n v="0"/>
  </r>
  <r>
    <s v="2026"/>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en blanco)"/>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0"/>
    <n v="1200000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3555194"/>
    <n v="11329580.99"/>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5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26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7200000"/>
    <n v="12477061.299999999"/>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00000"/>
    <n v="6662261.7000000002"/>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7 - OBRAS"/>
    <s v="2.7.1 - OBRAS EN EDIFICACIONES"/>
    <s v="N"/>
    <s v="00 - N/A"/>
    <s v="10 - FONDO GENERAL"/>
    <s v="99 - MULTIPROVINCIAL"/>
    <s v="(en blanco)"/>
    <n v="10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2 - AZUA"/>
    <s v="(en blanco)"/>
    <n v="2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4 - BARAHO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5 - DAJABON"/>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7 - ELIAS PIN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9 - ESPAILLAT"/>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0 - INDEPENDEN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1 - LA ALTAGRACI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4 - MARIA TRINIDAD SANCH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8 - PUERTO PLAT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1 - SAN CRISTOBAL"/>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2 - SAN JUAN"/>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5 - SANTIAGO"/>
    <s v="(en blanco)"/>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6 - SANTIAGO RODRIGUEZ"/>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9 - MONTE PLATA"/>
    <s v="(en blanco)"/>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0 - HATO MAYOR"/>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2 - SANTO DOMINGO"/>
    <s v="(en blanco)"/>
    <n v="5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99 - MULTIPROVINCIAL"/>
    <s v="(en blanco)"/>
    <n v="51463666"/>
    <n v="2623653.4900000002"/>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02 - AZUA"/>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077430"/>
    <n v="167287.67000000001"/>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3951779"/>
    <n v="52569"/>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061850"/>
    <n v="2837642.77"/>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99 - MULTIPROVINCIAL"/>
    <s v="(en blanco)"/>
    <n v="2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06 - DUARTE"/>
    <s v="(en blanco)"/>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99 - MULTIPROVINCIAL"/>
    <s v="(en blanco)"/>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99 - MULTIPROVINCIAL"/>
    <s v="(en blanco)"/>
    <n v="0"/>
    <n v="0"/>
  </r>
  <r>
    <s v="2026"/>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99 - MULTIPROVINCIAL"/>
    <s v="(en blanco)"/>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1 - MOBILIARIO Y EQUIPO"/>
    <s v="N"/>
    <s v="00 - N/A"/>
    <s v="10 - FONDO GENERAL"/>
    <s v="99 - MULTIPROVINCIAL"/>
    <s v="(en blanco)"/>
    <n v="6875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24426"/>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4 - VEHÍCULOS Y EQUIPO DE TRANSPORTE, TRACCIÓN Y ELEVACIÓN"/>
    <s v="N"/>
    <s v="00 - N/A"/>
    <s v="10 - FONDO GENERAL"/>
    <s v="99 - MULTIPROVINCIAL"/>
    <s v="(en blanco)"/>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5 - MAQUINARIA, OTROS EQUIPOS Y HERRAMIENTAS"/>
    <s v="N"/>
    <s v="00 - N/A"/>
    <s v="10 - FONDO GENERAL"/>
    <s v="99 - MULTIPROVINCIAL"/>
    <s v="(en blanco)"/>
    <n v="100000"/>
    <n v="0"/>
  </r>
  <r>
    <s v="2026"/>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99 - MULTIPROVINCIAL"/>
    <s v="(en blanco)"/>
    <n v="89949550"/>
    <n v="10116782.42"/>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270057562"/>
    <n v="195103631.77000001"/>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99 - MULTIPROVINCIAL"/>
    <s v="(en blanco)"/>
    <n v="1720930"/>
    <n v="25912.799999999999"/>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en blanco)"/>
    <n v="12108980"/>
    <n v="131599275"/>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29741605"/>
    <n v="535248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99 - MULTIPROVINCIAL"/>
    <s v="(en blanco)"/>
    <n v="1427034365"/>
    <n v="549721553.25"/>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99 - MULTIPROVINCIAL"/>
    <s v="(en blanco)"/>
    <n v="0"/>
    <n v="152020099.19"/>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99 - MULTIPROVINCIAL"/>
    <s v="(en blanco)"/>
    <n v="45133688"/>
    <n v="150262811.31999996"/>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99 - MULTIPROVINCIAL"/>
    <s v="(en blanco)"/>
    <n v="1216841"/>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99 - MULTIPROVINCIAL"/>
    <s v="(en blanco)"/>
    <n v="100229"/>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en blanco)"/>
    <n v="87432"/>
    <n v="446541.05"/>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99 - MULTIPROVINCIAL"/>
    <s v="(en blanco)"/>
    <n v="12991889"/>
    <n v="19881873.169999998"/>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99 - MULTIPROVINCIAL"/>
    <s v="(en blanco)"/>
    <n v="0"/>
    <n v="5757504.5300000003"/>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99 - MULTIPROVINCIAL"/>
    <s v="(en blanco)"/>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99 - MULTIPROVINCIAL"/>
    <s v="(en blanco)"/>
    <n v="0"/>
    <n v="21539131.040000003"/>
  </r>
  <r>
    <s v="2026"/>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99 - MULTIPROVINCIAL"/>
    <s v="(en blanco)"/>
    <n v="1350000"/>
    <n v="812282.5"/>
  </r>
  <r>
    <s v="2026"/>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99 - MULTIPROVINCIAL"/>
    <s v="(en blanco)"/>
    <n v="2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99 - MULTIPROVINCIAL"/>
    <s v="(en blanco)"/>
    <n v="1190000"/>
    <n v="137517.20000000001"/>
  </r>
  <r>
    <s v="2026"/>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99 - MULTIPROVINCIAL"/>
    <s v="(en blanco)"/>
    <n v="6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99 - MULTIPROVINCIAL"/>
    <s v="(en blanco)"/>
    <n v="50000"/>
    <n v="0"/>
  </r>
  <r>
    <s v="2026"/>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21000"/>
    <n v="90900.800000000003"/>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99 - MULTIPROVINCIAL"/>
    <s v="(en blanco)"/>
    <n v="125000"/>
    <n v="272427.61"/>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70 - DONACION EXTERNA"/>
    <s v="99 - MULTIPROVINCIAL"/>
    <s v="(en blanco)"/>
    <n v="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en blanco)"/>
    <n v="180000"/>
    <n v="820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70 - DONACION EXTERNA"/>
    <s v="99 - MULTIPROVINCIAL"/>
    <s v="(en blanco)"/>
    <n v="0"/>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01 - DISTRITO NACIONAL"/>
    <s v="(en blanco)"/>
    <n v="1890535"/>
    <n v="158868.71"/>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01 - DISTRITO NACIONAL"/>
    <s v="(en blanco)"/>
    <n v="10946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01 - DISTRITO NACIONAL"/>
    <s v="(en blanco)"/>
    <n v="214987"/>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99 - MULTIPROVINCIAL"/>
    <s v="(en blanco)"/>
    <n v="2795000"/>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en blanco)"/>
    <n v="0"/>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en blanco)"/>
    <n v="684000"/>
    <n v="42837.09"/>
  </r>
  <r>
    <s v="2026"/>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99 - MULTIPROVINCIAL"/>
    <s v="(en blanco)"/>
    <n v="3000000"/>
    <n v="2435188.67"/>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99 - MULTIPROVINCIAL"/>
    <s v="(en blanco)"/>
    <n v="0"/>
    <n v="513973.25"/>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99 - MULTIPROVINCIAL"/>
    <s v="(en blanco)"/>
    <n v="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99 - MULTIPROVINCIAL"/>
    <s v="(en blanco)"/>
    <n v="1500100"/>
    <n v="1641330.46"/>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99 - MULTIPROVINCIAL"/>
    <s v="(en blanco)"/>
    <n v="100"/>
    <n v="1491010.24"/>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32 - SANTO DOMINGO"/>
    <s v="(en blanco)"/>
    <n v="250000"/>
    <n v="120374"/>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725000"/>
    <n v="340085.51"/>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445813"/>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32 - SANTO DOMINGO"/>
    <s v="(en blanco)"/>
    <n v="310000"/>
    <n v="108866.8"/>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105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335000"/>
    <n v="133528.79999999999"/>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300000"/>
    <n v="141311.13"/>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99 - MULTIPROVINCIAL"/>
    <s v="(en blanco)"/>
    <n v="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99 - MULTIPROVINCIAL"/>
    <s v="(en blanco)"/>
    <n v="30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99 - MULTIPROVINCIAL"/>
    <s v="(en blanco)"/>
    <n v="0"/>
    <n v="0"/>
  </r>
  <r>
    <s v="2026"/>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32 - SANTO DOMINGO"/>
    <s v="(en blanco)"/>
    <n v="6000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99 - MULTIPROVINCIAL"/>
    <s v="(en blanco)"/>
    <n v="0"/>
    <n v="3012691.4"/>
  </r>
  <r>
    <s v="2026"/>
    <x v="0"/>
    <x v="0"/>
    <x v="1"/>
    <x v="7"/>
    <s v="2 - Poder Ejecutivo"/>
    <s v="0202 - MINISTERIO DE  INTERIOR Y POLICÍA"/>
    <s v="0008 - HOSPITAL GENERAL DOCENTE DE LA POLICIA NACIONAL"/>
    <s v="4 - SERVICIOS SOCIALES"/>
    <s v="4.2 - Salud"/>
    <s v="4.2.02 - Servicios hospitalarios"/>
    <s v="2.6 - BIENES MUEBLES, INMUEBLES E INTANGIBLES"/>
    <s v="2.6.2 - MOBILIARIO Y EQUIPO DE AUDIO, AUDIOVISUAL, RECREATIVO Y EDUCACIONAL"/>
    <s v="N"/>
    <s v="00 - N/A"/>
    <s v="20 - FONDOS CON DESTINO ESPECÍFICO"/>
    <s v="99 - MULTIPROVINCIAL"/>
    <s v="(en blanco)"/>
    <n v="0"/>
    <n v="298481"/>
  </r>
  <r>
    <s v="2026"/>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99 - MULTIPROVINCIAL"/>
    <s v="(en blanco)"/>
    <n v="0"/>
    <n v="307479.76"/>
  </r>
  <r>
    <s v="2026"/>
    <x v="0"/>
    <x v="0"/>
    <x v="1"/>
    <x v="7"/>
    <s v="2 - Poder Ejecutivo"/>
    <s v="0202 - MINISTERIO DE  INTERIOR Y POLICÍA"/>
    <s v="0008 - HOSPITAL GENERAL DOCENTE DE LA POLICIA NACIONAL"/>
    <s v="4 - SERVICIOS SOCIALES"/>
    <s v="4.2 - Salud"/>
    <s v="4.2.02 - Servicios hospitalarios"/>
    <s v="2.6 - BIENES MUEBLES, INMUEBLES E INTANGIBLES"/>
    <s v="2.6.4 - VEHÍCULOS Y EQUIPO DE TRANSPORTE, TRACCIÓN Y ELEVACIÓN"/>
    <s v="N"/>
    <s v="00 - N/A"/>
    <s v="20 - FONDOS CON DESTINO ESPECÍFICO"/>
    <s v="99 - MULTIPROVINCIAL"/>
    <s v="(en blanco)"/>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99 - MULTIPROVINCIAL"/>
    <s v="(en blanco)"/>
    <n v="0"/>
    <n v="185330.8"/>
  </r>
  <r>
    <s v="2026"/>
    <x v="0"/>
    <x v="0"/>
    <x v="1"/>
    <x v="7"/>
    <s v="2 - Poder Ejecutivo"/>
    <s v="0202 - MINISTERIO DE  INTERIOR Y POLICÍA"/>
    <s v="0008 - HOSPITAL GENERAL DOCENTE DE LA POLICIA NACIONAL"/>
    <s v="4 - SERVICIOS SOCIALES"/>
    <s v="4.2 - Salud"/>
    <s v="4.2.02 - Servicios hospitalarios"/>
    <s v="2.6 - BIENES MUEBLES, INMUEBLES E INTANGIBLES"/>
    <s v="2.6.6 - EQUIPOS DE DEFENSA Y SEGURIDAD"/>
    <s v="N"/>
    <s v="00 - N/A"/>
    <s v="20 - FONDOS CON DESTINO ESPECÍFICO"/>
    <s v="99 - MULTIPROVINCIAL"/>
    <s v="(en blanco)"/>
    <n v="0"/>
    <n v="101008"/>
  </r>
  <r>
    <s v="2026"/>
    <x v="0"/>
    <x v="0"/>
    <x v="1"/>
    <x v="7"/>
    <s v="2 - Poder Ejecutivo"/>
    <s v="0202 - MINISTERIO DE  INTERIOR Y POLICÍA"/>
    <s v="0008 - HOSPITAL GENERAL DOCENTE DE LA POLICIA NACIONAL"/>
    <s v="4 - SERVICIOS SOCIALES"/>
    <s v="4.2 - Salud"/>
    <s v="4.2.02 - Servicios hospitalarios"/>
    <s v="2.6 - BIENES MUEBLES, INMUEBLES E INTANGIBLES"/>
    <s v="2.6.9 - EDIFICIOS, ESTRUCTURAS, TIERRAS, TERRENOS Y OBJETOS DE VALOR"/>
    <s v="N"/>
    <s v="00 - N/A"/>
    <s v="20 - FONDOS CON DESTINO ESPECÍFICO"/>
    <s v="99 - MULTIPROVINCIAL"/>
    <s v="(en blanco)"/>
    <n v="0"/>
    <n v="1975815.6"/>
  </r>
  <r>
    <s v="2026"/>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99 - MULTIPROVINCIAL"/>
    <s v="(en blanco)"/>
    <n v="9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32 - SANTO DOMINGO"/>
    <s v="(en blanco)"/>
    <n v="750000"/>
    <n v="12036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4 - VEHÍCULOS Y EQUIPO DE TRANSPORTE, TRACCIÓN Y ELEVACIÓN"/>
    <s v="N"/>
    <s v="00 - N/A"/>
    <s v="10 - FONDO GENERAL"/>
    <s v="32 - SANTO DOMINGO"/>
    <s v="(en blanco)"/>
    <n v="200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5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32 - SANTO DOMINGO"/>
    <s v="(en blanco)"/>
    <n v="220000"/>
    <n v="16048"/>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en blanco)"/>
    <n v="3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32 - SANTO DOMINGO"/>
    <s v="(en blanco)"/>
    <n v="83545"/>
    <n v="47608.58"/>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32 - SANTO DOMINGO"/>
    <s v="(en blanco)"/>
    <n v="10000"/>
    <n v="0"/>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99 - MULTIPROVINCIAL"/>
    <s v="(en blanco)"/>
    <n v="27351956"/>
    <n v="2427558.66"/>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99 - MULTIPROVINCIAL"/>
    <s v="(en blanco)"/>
    <n v="1156618"/>
    <n v="0"/>
  </r>
  <r>
    <s v="2026"/>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1500000"/>
    <n v="2232805.44"/>
  </r>
  <r>
    <s v="2026"/>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1000000"/>
    <n v="524569"/>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99 - MULTIPROVINCIAL"/>
    <s v="(en blanco)"/>
    <n v="0"/>
    <n v="7973028.7999999998"/>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99 - MULTIPROVINCIAL"/>
    <s v="(en blanco)"/>
    <n v="5885000"/>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en blanco)"/>
    <n v="22732773"/>
    <n v="4148027.99"/>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250000"/>
    <n v="0"/>
  </r>
  <r>
    <s v="2026"/>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99 - MULTIPROVINCIAL"/>
    <s v="(en blanco)"/>
    <n v="4500000"/>
    <n v="999851.76"/>
  </r>
  <r>
    <s v="2026"/>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s v="09 - ESPAILLAT"/>
    <n v="17030"/>
    <n v="64305821"/>
    <n v="21251474.27"/>
  </r>
  <r>
    <s v="2026"/>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s v="04 - BARAHONA"/>
    <n v="17036"/>
    <n v="70729961"/>
    <n v="19561727.859999999"/>
  </r>
  <r>
    <s v="2026"/>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99 - MULTIPROVINCIAL"/>
    <s v="(en blanco)"/>
    <n v="8000000"/>
    <n v="0"/>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99 - MULTIPROVINCIAL"/>
    <s v="(en blanco)"/>
    <n v="10833448"/>
    <n v="13229669.119999999"/>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99 - MULTIPROVINCIAL"/>
    <s v="(en blanco)"/>
    <n v="0"/>
    <n v="1611585"/>
  </r>
  <r>
    <s v="2026"/>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380702"/>
    <n v="191160"/>
  </r>
  <r>
    <s v="2026"/>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99 - MULTIPROVINCIAL"/>
    <s v="(en blanco)"/>
    <n v="20001"/>
    <n v="106200"/>
  </r>
  <r>
    <s v="2026"/>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20 - FONDOS CON DESTINO ESPECÍFICO"/>
    <s v="99 - MULTIPROVINCIAL"/>
    <s v="(en blanco)"/>
    <n v="0"/>
    <n v="0"/>
  </r>
  <r>
    <s v="2026"/>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99 - MULTIPROVINCIAL"/>
    <s v="(en blanco)"/>
    <n v="45603573"/>
    <n v="36899954.119999997"/>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99 - MULTIPROVINCIAL"/>
    <s v="(en blanco)"/>
    <n v="4817883"/>
    <n v="765439.12"/>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99 - MULTIPROVINCIAL"/>
    <s v="(en blanco)"/>
    <n v="0"/>
    <n v="2545176.2400000002"/>
  </r>
  <r>
    <s v="2026"/>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99 - MULTIPROVINCIAL"/>
    <s v="(en blanco)"/>
    <n v="5000000"/>
    <n v="203550"/>
  </r>
  <r>
    <s v="2026"/>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0"/>
    <n v="0"/>
  </r>
  <r>
    <s v="2026"/>
    <x v="0"/>
    <x v="0"/>
    <x v="1"/>
    <x v="7"/>
    <s v="2 - Poder Ejecutivo"/>
    <s v="0203 - MINISTERIO DE DEFENSA"/>
    <s v="0001 - EJERCITO DE LA REPUBLICA DOMINICANA"/>
    <s v="1 - SERVICIOS  GENERALES"/>
    <s v="1.3 - Defensa nacional"/>
    <s v="1.3.01 - Defensa militar"/>
    <s v="2.7 - OBRAS"/>
    <s v="2.7.1 - OBRAS EN EDIFICACIONES"/>
    <s v="N"/>
    <s v="00 - N/A"/>
    <s v="10 - FONDO GENERAL"/>
    <s v="01 - DISTRITO NACIONAL"/>
    <s v="(en blanco)"/>
    <n v="276091657"/>
    <n v="8176187.6299999999"/>
  </r>
  <r>
    <s v="2026"/>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s v="05 - DAJABON"/>
    <n v="16742"/>
    <n v="20487441"/>
    <n v="19668426.199999999"/>
  </r>
  <r>
    <s v="2026"/>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s v="32 - SANTO DOMINGO"/>
    <n v="16751"/>
    <n v="101194357"/>
    <n v="57632698.789999999"/>
  </r>
  <r>
    <s v="2026"/>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s v="18 - PUERTO PLATA"/>
    <n v="16762"/>
    <n v="123562218"/>
    <n v="27763009.890000001"/>
  </r>
  <r>
    <s v="2026"/>
    <x v="0"/>
    <x v="0"/>
    <x v="1"/>
    <x v="7"/>
    <s v="2 - Poder Ejecutivo"/>
    <s v="0203 - MINISTERIO DE DEFENSA"/>
    <s v="0001 - EJERCITO DE LA REPUBLICA DOMINICANA"/>
    <s v="1 - SERVICIOS  GENERALES"/>
    <s v="1.3 - Defensa nacional"/>
    <s v="1.3.01 - Defensa militar"/>
    <s v="2.7 - OBRAS"/>
    <s v="2.7.1 - OBRAS EN EDIFICACIONES"/>
    <s v="S"/>
    <s v="11 - REMODELACIÓN PUESTO MILITAR 204 ERD, MUNICIPIO DE HONDO VALLE, PROVINCIA ELÍAS PIÑA"/>
    <s v="10 - FONDO GENERAL"/>
    <s v="07 - ELIAS PINA"/>
    <n v="17132"/>
    <n v="0"/>
    <n v="1671365.7100000002"/>
  </r>
  <r>
    <s v="2026"/>
    <x v="0"/>
    <x v="0"/>
    <x v="1"/>
    <x v="7"/>
    <s v="2 - Poder Ejecutivo"/>
    <s v="0203 - MINISTERIO DE DEFENSA"/>
    <s v="0001 - EJERCITO DE LA REPUBLICA DOMINICANA"/>
    <s v="1 - SERVICIOS  GENERALES"/>
    <s v="1.3 - Defensa nacional"/>
    <s v="1.3.01 - Defensa militar"/>
    <s v="2.7 - OBRAS"/>
    <s v="2.7.1 - OBRAS EN EDIFICACIONES"/>
    <s v="S"/>
    <s v="27 - REMODELACIÓN PUESTO DE CHEQUEO MILITAR LA PEÑITA ERD, DISTRITO MUNICIPAL CAPOTILLO, MUNICIPIO LOMA DE CABRERA, PROVINCIA DAJABÓN"/>
    <s v="10 - FONDO GENERAL"/>
    <s v="05 - DAJABON"/>
    <n v="17156"/>
    <n v="0"/>
    <n v="1575284.42"/>
  </r>
  <r>
    <s v="2026"/>
    <x v="0"/>
    <x v="0"/>
    <x v="1"/>
    <x v="7"/>
    <s v="2 - Poder Ejecutivo"/>
    <s v="0203 - MINISTERIO DE DEFENSA"/>
    <s v="0001 - EJERCITO DE LA REPUBLICA DOMINICANA"/>
    <s v="1 - SERVICIOS  GENERALES"/>
    <s v="1.3 - Defensa nacional"/>
    <s v="1.3.01 - Defensa militar"/>
    <s v="2.7 - OBRAS"/>
    <s v="2.7.1 - OBRAS EN EDIFICACIONES"/>
    <s v="S"/>
    <s v="14 - CONSTRUCCIÓN DESTACAMENTO MILITAR VICENTILLO ERD, DISTRITO MUNICIPAL SAN FRANCISCO - VICENTILLO, MUNICIPIO EL SEIBO"/>
    <s v="10 - FONDO GENERAL"/>
    <s v="08 - EL SEIBO"/>
    <n v="17135"/>
    <n v="0"/>
    <n v="3641029.54"/>
  </r>
  <r>
    <s v="2026"/>
    <x v="0"/>
    <x v="0"/>
    <x v="1"/>
    <x v="7"/>
    <s v="2 - Poder Ejecutivo"/>
    <s v="0203 - MINISTERIO DE DEFENSA"/>
    <s v="0001 - EJERCITO DE LA REPUBLICA DOMINICANA"/>
    <s v="1 - SERVICIOS  GENERALES"/>
    <s v="1.3 - Defensa nacional"/>
    <s v="1.3.01 - Defensa militar"/>
    <s v="2.7 - OBRAS"/>
    <s v="2.7.1 - OBRAS EN EDIFICACIONES"/>
    <s v="S"/>
    <s v="26 - REMODELACIÓN DESTACAMENTO MILITAR HATILLO PALMA, DISTRITO MUNICIPAL HATILLO PALMA, MUNICIPIO GUAYUBÍN, PROVINCIA MONTE CRISTI"/>
    <s v="10 - FONDO GENERAL"/>
    <s v="15 - MONTE CRISTI"/>
    <n v="17155"/>
    <n v="0"/>
    <n v="1459982.09"/>
  </r>
  <r>
    <s v="2026"/>
    <x v="0"/>
    <x v="0"/>
    <x v="1"/>
    <x v="7"/>
    <s v="2 - Poder Ejecutivo"/>
    <s v="0203 - MINISTERIO DE DEFENSA"/>
    <s v="0001 - EJERCITO DE LA REPUBLICA DOMINICANA"/>
    <s v="1 - SERVICIOS  GENERALES"/>
    <s v="1.3 - Defensa nacional"/>
    <s v="1.3.01 - Defensa militar"/>
    <s v="2.7 - OBRAS"/>
    <s v="2.7.1 - OBRAS EN EDIFICACIONES"/>
    <s v="S"/>
    <s v="29 - CONSTRUCCIÓN PUESTO MILITAR LA FLORIDA, MUNICIPIO DUVERGÉ, PROVINCIA INDEPENDENCIA"/>
    <s v="10 - FONDO GENERAL"/>
    <s v="10 - INDEPENDENCIA"/>
    <n v="17158"/>
    <n v="0"/>
    <n v="2131800.9899999998"/>
  </r>
  <r>
    <s v="2026"/>
    <x v="0"/>
    <x v="0"/>
    <x v="1"/>
    <x v="7"/>
    <s v="2 - Poder Ejecutivo"/>
    <s v="0203 - MINISTERIO DE DEFENSA"/>
    <s v="0001 - EJERCITO DE LA REPUBLICA DOMINICANA"/>
    <s v="1 - SERVICIOS  GENERALES"/>
    <s v="1.3 - Defensa nacional"/>
    <s v="1.3.01 - Defensa militar"/>
    <s v="2.7 - OBRAS"/>
    <s v="2.7.1 - OBRAS EN EDIFICACIONES"/>
    <s v="S"/>
    <s v="13 - REMODELACIÓN DESTACAMENTO MILITAR DE ARROYO FRÍO ERD, MUNICIPIO MOCA, PROVINCIA ESPAILLAT"/>
    <s v="10 - FONDO GENERAL"/>
    <s v="09 - ESPAILLAT"/>
    <n v="17134"/>
    <n v="0"/>
    <n v="536010.93999999994"/>
  </r>
  <r>
    <s v="2026"/>
    <x v="0"/>
    <x v="0"/>
    <x v="1"/>
    <x v="7"/>
    <s v="2 - Poder Ejecutivo"/>
    <s v="0203 - MINISTERIO DE DEFENSA"/>
    <s v="0001 - EJERCITO DE LA REPUBLICA DOMINICANA"/>
    <s v="1 - SERVICIOS  GENERALES"/>
    <s v="1.3 - Defensa nacional"/>
    <s v="1.3.01 - Defensa militar"/>
    <s v="2.7 - OBRAS"/>
    <s v="2.7.1 - OBRAS EN EDIFICACIONES"/>
    <s v="S"/>
    <s v="19 - REMODELACIÓN DESTACAMENTO MILITAR MASACRE, ERD, MUNICIPIO PEPILLO SALCEDO, PROVINCIA MONTECRISTI"/>
    <s v="10 - FONDO GENERAL"/>
    <s v="15 - MONTE CRISTI"/>
    <n v="17140"/>
    <n v="0"/>
    <n v="1508075.33"/>
  </r>
  <r>
    <s v="2026"/>
    <x v="0"/>
    <x v="0"/>
    <x v="1"/>
    <x v="7"/>
    <s v="2 - Poder Ejecutivo"/>
    <s v="0203 - MINISTERIO DE DEFENSA"/>
    <s v="0001 - EJERCITO DE LA REPUBLICA DOMINICANA"/>
    <s v="1 - SERVICIOS  GENERALES"/>
    <s v="1.3 - Defensa nacional"/>
    <s v="1.3.01 - Defensa militar"/>
    <s v="2.7 - OBRAS"/>
    <s v="2.7.1 - OBRAS EN EDIFICACIONES"/>
    <s v="S"/>
    <s v="10 - REMODELACIÓN PUESTO MILITAR EL CERCADO ERD, MUNICIPIO EL CERCADO, PROVINCIA SAN JUAN"/>
    <s v="10 - FONDO GENERAL"/>
    <s v="22 - SAN JUAN"/>
    <n v="17131"/>
    <n v="0"/>
    <n v="2035273.18"/>
  </r>
  <r>
    <s v="2026"/>
    <x v="0"/>
    <x v="0"/>
    <x v="1"/>
    <x v="7"/>
    <s v="2 - Poder Ejecutivo"/>
    <s v="0203 - MINISTERIO DE DEFENSA"/>
    <s v="0001 - EJERCITO DE LA REPUBLICA DOMINICANA"/>
    <s v="1 - SERVICIOS  GENERALES"/>
    <s v="1.3 - Defensa nacional"/>
    <s v="1.3.01 - Defensa militar"/>
    <s v="2.7 - OBRAS"/>
    <s v="2.7.1 - OBRAS EN EDIFICACIONES"/>
    <s v="S"/>
    <s v="15 - REMODELACIÓN DESTACAMENTO MILITAR PUERTO ESCONDIDO, ERD, D.M. DE PUERTO ESCONDIDO, PROVINCIA INDEPENDENCIA"/>
    <s v="10 - FONDO GENERAL"/>
    <s v="10 - INDEPENDENCIA"/>
    <n v="17136"/>
    <n v="0"/>
    <n v="996873.49"/>
  </r>
  <r>
    <s v="2026"/>
    <x v="0"/>
    <x v="0"/>
    <x v="1"/>
    <x v="7"/>
    <s v="2 - Poder Ejecutivo"/>
    <s v="0203 - MINISTERIO DE DEFENSA"/>
    <s v="0001 - EJERCITO DE LA REPUBLICA DOMINICANA"/>
    <s v="1 - SERVICIOS  GENERALES"/>
    <s v="1.3 - Defensa nacional"/>
    <s v="1.3.01 - Defensa militar"/>
    <s v="2.7 - OBRAS"/>
    <s v="2.7.1 - OBRAS EN EDIFICACIONES"/>
    <s v="S"/>
    <s v="09 - REMODELACIÓN DESTACAMENTO MILITAR CAÑADA MIGUEL ERD, MUNICIPIO HONDO VALLE, PROVINCIA ELÍAS PIÑA"/>
    <s v="10 - FONDO GENERAL"/>
    <s v="07 - ELIAS PINA"/>
    <n v="17130"/>
    <n v="0"/>
    <n v="2179574.4500000002"/>
  </r>
  <r>
    <s v="2026"/>
    <x v="0"/>
    <x v="0"/>
    <x v="1"/>
    <x v="7"/>
    <s v="2 - Poder Ejecutivo"/>
    <s v="0203 - MINISTERIO DE DEFENSA"/>
    <s v="0001 - EJERCITO DE LA REPUBLICA DOMINICANA"/>
    <s v="1 - SERVICIOS  GENERALES"/>
    <s v="1.3 - Defensa nacional"/>
    <s v="1.3.01 - Defensa militar"/>
    <s v="2.7 - OBRAS"/>
    <s v="2.7.1 - OBRAS EN EDIFICACIONES"/>
    <s v="S"/>
    <s v="25 - REMODELACIÓN DESTACAMENTO MILITAR EL GUAYABAL ERD, MUNICIPIO BÁNICA, PROVINCIA ELÍAS PIÑA"/>
    <s v="10 - FONDO GENERAL"/>
    <s v="07 - ELIAS PINA"/>
    <n v="17147"/>
    <n v="0"/>
    <n v="2174825.85"/>
  </r>
  <r>
    <s v="2026"/>
    <x v="0"/>
    <x v="0"/>
    <x v="1"/>
    <x v="7"/>
    <s v="2 - Poder Ejecutivo"/>
    <s v="0203 - MINISTERIO DE DEFENSA"/>
    <s v="0001 - EJERCITO DE LA REPUBLICA DOMINICANA"/>
    <s v="1 - SERVICIOS  GENERALES"/>
    <s v="1.3 - Defensa nacional"/>
    <s v="1.3.01 - Defensa militar"/>
    <s v="2.7 - OBRAS"/>
    <s v="2.7.1 - OBRAS EN EDIFICACIONES"/>
    <s v="S"/>
    <s v="22 - CONSTRUCCIÓN DESTACAMENTO MILITAR LA BARRANQUITA, ERD, MUNICIPIO SANTIAGO, PROVINCIA SANTIAGO"/>
    <s v="10 - FONDO GENERAL"/>
    <s v="25 - SANTIAGO"/>
    <n v="17143"/>
    <n v="0"/>
    <n v="1139157.08"/>
  </r>
  <r>
    <s v="2026"/>
    <x v="0"/>
    <x v="0"/>
    <x v="1"/>
    <x v="7"/>
    <s v="2 - Poder Ejecutivo"/>
    <s v="0203 - MINISTERIO DE DEFENSA"/>
    <s v="0001 - EJERCITO DE LA REPUBLICA DOMINICANA"/>
    <s v="1 - SERVICIOS  GENERALES"/>
    <s v="1.3 - Defensa nacional"/>
    <s v="1.3.01 - Defensa militar"/>
    <s v="2.7 - OBRAS"/>
    <s v="2.7.1 - OBRAS EN EDIFICACIONES"/>
    <s v="S"/>
    <s v="08 - REMODELACIÓN DESTACAMENTO MILITAR DE MANGA, ERD, MUNICIPIO GUAYUBÍN, PROVINCIA MONTECRISTI"/>
    <s v="10 - FONDO GENERAL"/>
    <s v="15 - MONTE CRISTI"/>
    <n v="17074"/>
    <n v="0"/>
    <n v="1588659.2899999998"/>
  </r>
  <r>
    <s v="2026"/>
    <x v="0"/>
    <x v="0"/>
    <x v="1"/>
    <x v="7"/>
    <s v="2 - Poder Ejecutivo"/>
    <s v="0203 - MINISTERIO DE DEFENSA"/>
    <s v="0001 - EJERCITO DE LA REPUBLICA DOMINICANA"/>
    <s v="1 - SERVICIOS  GENERALES"/>
    <s v="1.3 - Defensa nacional"/>
    <s v="1.3.01 - Defensa militar"/>
    <s v="2.7 - OBRAS"/>
    <s v="2.7.1 - OBRAS EN EDIFICACIONES"/>
    <s v="S"/>
    <s v="17 - REMODELACIÓN DESTACAMENTO MILITAR VILLA BISONO, ERD, MUNICIPIO BISONO,PROVINCIA SANTIAGO"/>
    <s v="10 - FONDO GENERAL"/>
    <s v="25 - SANTIAGO"/>
    <n v="17138"/>
    <n v="0"/>
    <n v="3635112.62"/>
  </r>
  <r>
    <s v="2026"/>
    <x v="0"/>
    <x v="0"/>
    <x v="1"/>
    <x v="7"/>
    <s v="2 - Poder Ejecutivo"/>
    <s v="0203 - MINISTERIO DE DEFENSA"/>
    <s v="0001 - EJERCITO DE LA REPUBLICA DOMINICANA"/>
    <s v="1 - SERVICIOS  GENERALES"/>
    <s v="1.3 - Defensa nacional"/>
    <s v="1.3.01 - Defensa militar"/>
    <s v="2.7 - OBRAS"/>
    <s v="2.7.1 - OBRAS EN EDIFICACIONES"/>
    <s v="S"/>
    <s v="20 - REMODELACIÓN DESTACAMENTO MILITAR SANTIAGO DE LA CRUZ, MUNICIPIO LOMA DE CABRERA, PROVINCIA DAJABÓN"/>
    <s v="10 - FONDO GENERAL"/>
    <s v="05 - DAJABON"/>
    <n v="17141"/>
    <n v="0"/>
    <n v="1434471.8699999999"/>
  </r>
  <r>
    <s v="2026"/>
    <x v="0"/>
    <x v="0"/>
    <x v="1"/>
    <x v="7"/>
    <s v="2 - Poder Ejecutivo"/>
    <s v="0203 - MINISTERIO DE DEFENSA"/>
    <s v="0001 - EJERCITO DE LA REPUBLICA DOMINICANA"/>
    <s v="1 - SERVICIOS  GENERALES"/>
    <s v="1.3 - Defensa nacional"/>
    <s v="1.3.01 - Defensa militar"/>
    <s v="2.7 - OBRAS"/>
    <s v="2.7.1 - OBRAS EN EDIFICACIONES"/>
    <s v="S"/>
    <s v="21 - REMODELACIÓN PUESTO MILITAR EL CORTE, ERD, MUNICIPIO PEDRO SANTANA, PROVINCIA ELIAS PIÑA"/>
    <s v="10 - FONDO GENERAL"/>
    <s v="07 - ELIAS PINA"/>
    <n v="17142"/>
    <n v="0"/>
    <n v="543107.55000000005"/>
  </r>
  <r>
    <s v="2026"/>
    <x v="0"/>
    <x v="0"/>
    <x v="1"/>
    <x v="7"/>
    <s v="2 - Poder Ejecutivo"/>
    <s v="0203 - MINISTERIO DE DEFENSA"/>
    <s v="0001 - EJERCITO DE LA REPUBLICA DOMINICANA"/>
    <s v="1 - SERVICIOS  GENERALES"/>
    <s v="1.3 - Defensa nacional"/>
    <s v="1.3.01 - Defensa militar"/>
    <s v="2.7 - OBRAS"/>
    <s v="2.7.1 - OBRAS EN EDIFICACIONES"/>
    <s v="S"/>
    <s v="23 - REMODELACIÓN PUESTO MILITAR GUAROA ERD, MUNICIPIO DE BÁNICA, PROVINCIA ELÍAS PIÑA"/>
    <s v="10 - FONDO GENERAL"/>
    <s v="07 - ELIAS PINA"/>
    <n v="17144"/>
    <n v="0"/>
    <n v="2159858.9699999997"/>
  </r>
  <r>
    <s v="2026"/>
    <x v="0"/>
    <x v="0"/>
    <x v="1"/>
    <x v="7"/>
    <s v="2 - Poder Ejecutivo"/>
    <s v="0203 - MINISTERIO DE DEFENSA"/>
    <s v="0001 - EJERCITO DE LA REPUBLICA DOMINICANA"/>
    <s v="1 - SERVICIOS  GENERALES"/>
    <s v="1.3 - Defensa nacional"/>
    <s v="1.3.01 - Defensa militar"/>
    <s v="2.7 - OBRAS"/>
    <s v="2.7.1 - OBRAS EN EDIFICACIONES"/>
    <s v="S"/>
    <s v="07 - REMODELACIÓN INFRAESTRUCTURAS DEL CUARTEL GENERAL DEL 11ER. BATALLÓN DE INFANTERÍA ERD, MUNICIPIO LAS MATAS DE FARFÁN, PROVINCIA SAN JUAN"/>
    <s v="10 - FONDO GENERAL"/>
    <s v="22 - SAN JUAN"/>
    <n v="17062"/>
    <n v="0"/>
    <n v="6642345.75"/>
  </r>
  <r>
    <s v="2026"/>
    <x v="0"/>
    <x v="0"/>
    <x v="1"/>
    <x v="7"/>
    <s v="2 - Poder Ejecutivo"/>
    <s v="0203 - MINISTERIO DE DEFENSA"/>
    <s v="0001 - EJERCITO DE LA REPUBLICA DOMINICANA"/>
    <s v="1 - SERVICIOS  GENERALES"/>
    <s v="1.3 - Defensa nacional"/>
    <s v="1.3.01 - Defensa militar"/>
    <s v="2.7 - OBRAS"/>
    <s v="2.7.1 - OBRAS EN EDIFICACIONES"/>
    <s v="S"/>
    <s v="16 - REMODELACIÓN DESTACAMENTO MILITAR LA VIGIA, ERD, MUNICIPIO LOMA DE CABRERA, PROVINCIA DAJABON"/>
    <s v="10 - FONDO GENERAL"/>
    <s v="05 - DAJABON"/>
    <n v="17137"/>
    <n v="0"/>
    <n v="1849650.85"/>
  </r>
  <r>
    <s v="2026"/>
    <x v="0"/>
    <x v="0"/>
    <x v="1"/>
    <x v="7"/>
    <s v="2 - Poder Ejecutivo"/>
    <s v="0203 - MINISTERIO DE DEFENSA"/>
    <s v="0001 - EJERCITO DE LA REPUBLICA DOMINICANA"/>
    <s v="1 - SERVICIOS  GENERALES"/>
    <s v="1.3 - Defensa nacional"/>
    <s v="1.3.01 - Defensa militar"/>
    <s v="2.7 - OBRAS"/>
    <s v="2.7.1 - OBRAS EN EDIFICACIONES"/>
    <s v="S"/>
    <s v="28 - CONSTRUCCIÓN PUESTO MILITAR LA ALGODONERA DISTRITO MUNICIPAL JUANCHO, PROVINCIA PEDERNALES"/>
    <s v="10 - FONDO GENERAL"/>
    <s v="16 - PEDERNALES"/>
    <n v="17157"/>
    <n v="0"/>
    <n v="3262059.42"/>
  </r>
  <r>
    <s v="2026"/>
    <x v="0"/>
    <x v="0"/>
    <x v="1"/>
    <x v="7"/>
    <s v="2 - Poder Ejecutivo"/>
    <s v="0203 - MINISTERIO DE DEFENSA"/>
    <s v="0001 - EJERCITO DE LA REPUBLICA DOMINICANA"/>
    <s v="1 - SERVICIOS  GENERALES"/>
    <s v="1.3 - Defensa nacional"/>
    <s v="1.3.01 - Defensa militar"/>
    <s v="2.7 - OBRAS"/>
    <s v="2.7.1 - OBRAS EN EDIFICACIONES"/>
    <s v="S"/>
    <s v="18 - REMODELACIÓN PUESTO MILITAR LOS CACAOS, ERD, MUNICIPIO PEDRO SANTANA, PROVINCIA ELIAS PIÑA"/>
    <s v="10 - FONDO GENERAL"/>
    <s v="07 - ELIAS PINA"/>
    <n v="17139"/>
    <n v="0"/>
    <n v="509604.06000000006"/>
  </r>
  <r>
    <s v="2026"/>
    <x v="0"/>
    <x v="0"/>
    <x v="1"/>
    <x v="7"/>
    <s v="2 - Poder Ejecutivo"/>
    <s v="0203 - MINISTERIO DE DEFENSA"/>
    <s v="0001 - EJERCITO DE LA REPUBLICA DOMINICANA"/>
    <s v="1 - SERVICIOS  GENERALES"/>
    <s v="1.3 - Defensa nacional"/>
    <s v="1.3.01 - Defensa militar"/>
    <s v="2.7 - OBRAS"/>
    <s v="2.7.1 - OBRAS EN EDIFICACIONES"/>
    <s v="S"/>
    <s v="12 - REMODELACIÓN DESTACAMENTO MILITAR EL POZO ERD, MUNICIPIO SAN FRANCISCO DE MACORÍS, PROVINCIA DUARTE"/>
    <s v="10 - FONDO GENERAL"/>
    <s v="06 - DUARTE"/>
    <n v="17133"/>
    <n v="0"/>
    <n v="2146185.3199999998"/>
  </r>
  <r>
    <s v="2026"/>
    <x v="0"/>
    <x v="0"/>
    <x v="1"/>
    <x v="7"/>
    <s v="2 - Poder Ejecutivo"/>
    <s v="0203 - MINISTERIO DE DEFENSA"/>
    <s v="0001 - EJERCITO DE LA REPUBLICA DOMINICANA"/>
    <s v="1 - SERVICIOS  GENERALES"/>
    <s v="1.3 - Defensa nacional"/>
    <s v="1.3.01 - Defensa militar"/>
    <s v="2.7 - OBRAS"/>
    <s v="2.7.1 - OBRAS EN EDIFICACIONES"/>
    <s v="S"/>
    <s v="24 - REMODELACIÓN DESTACAMENTO MILITAR BÁNICA ERD, MUNICIPIO DE BÁNICA, PROVINCIA ELÍAS PIÑA"/>
    <s v="10 - FONDO GENERAL"/>
    <s v="07 - ELIAS PINA"/>
    <n v="17145"/>
    <n v="0"/>
    <n v="3415044.81"/>
  </r>
  <r>
    <s v="2026"/>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s v="32 - SANTO DOMINGO"/>
    <n v="17001"/>
    <n v="0"/>
    <n v="13341117.050000001"/>
  </r>
  <r>
    <s v="2026"/>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s v="32 - SANTO DOMINGO"/>
    <n v="16741"/>
    <n v="0"/>
    <n v="26696781.32"/>
  </r>
  <r>
    <s v="2026"/>
    <x v="0"/>
    <x v="0"/>
    <x v="1"/>
    <x v="7"/>
    <s v="2 - Poder Ejecutivo"/>
    <s v="0203 - MINISTERIO DE DEFENSA"/>
    <s v="0001 - EJERCITO DE LA REPUBLICA DOMINICANA"/>
    <s v="1 - SERVICIOS  GENERALES"/>
    <s v="1.3 - Defensa nacional"/>
    <s v="1.3.01 - Defensa militar"/>
    <s v="2.7 - OBRAS"/>
    <s v="2.7.1 - OBRAS EN EDIFICACIONES"/>
    <s v="S"/>
    <s v="43 - REMODELACIÓN FORTALEZA MILITAR OLEGARIO TENARES, MUNICIPIO NAGUA, PROVINCIA MARÍA TRINIDAD SÁNCHEZ"/>
    <s v="10 - FONDO GENERAL"/>
    <s v="14 - MARIA TRINIDAD SANCHEZ"/>
    <n v="17384"/>
    <n v="0"/>
    <n v="0"/>
  </r>
  <r>
    <s v="2026"/>
    <x v="0"/>
    <x v="0"/>
    <x v="1"/>
    <x v="7"/>
    <s v="2 - Poder Ejecutivo"/>
    <s v="0203 - MINISTERIO DE DEFENSA"/>
    <s v="0001 - EJERCITO DE LA REPUBLICA DOMINICANA"/>
    <s v="1 - SERVICIOS  GENERALES"/>
    <s v="1.3 - Defensa nacional"/>
    <s v="1.3.01 - Defensa militar"/>
    <s v="2.7 - OBRAS"/>
    <s v="2.7.1 - OBRAS EN EDIFICACIONES"/>
    <s v="S"/>
    <s v="38 - REMODELACIÓN DESTACAMENTO MILITAR CAPITÁN INOA NINA, MUNICIPIO ENRIQUILLO, PROVINCIA BARAHONA"/>
    <s v="10 - FONDO GENERAL"/>
    <s v="04 - BARAHONA"/>
    <n v="17379"/>
    <n v="0"/>
    <n v="0"/>
  </r>
  <r>
    <s v="2026"/>
    <x v="0"/>
    <x v="0"/>
    <x v="1"/>
    <x v="7"/>
    <s v="2 - Poder Ejecutivo"/>
    <s v="0203 - MINISTERIO DE DEFENSA"/>
    <s v="0001 - EJERCITO DE LA REPUBLICA DOMINICANA"/>
    <s v="1 - SERVICIOS  GENERALES"/>
    <s v="1.3 - Defensa nacional"/>
    <s v="1.3.01 - Defensa militar"/>
    <s v="2.7 - OBRAS"/>
    <s v="2.7.1 - OBRAS EN EDIFICACIONES"/>
    <s v="S"/>
    <s v="35 - CONSTRUCCIÓN DESTACAMENTO MILITAR EL PUENTE, MUNICIPIO MONTECRISTI, PROVINCIA MONTE CRISTI"/>
    <s v="10 - FONDO GENERAL"/>
    <s v="15 - MONTE CRISTI"/>
    <n v="17376"/>
    <n v="0"/>
    <n v="1320121.1000000001"/>
  </r>
  <r>
    <s v="2026"/>
    <x v="0"/>
    <x v="0"/>
    <x v="1"/>
    <x v="7"/>
    <s v="2 - Poder Ejecutivo"/>
    <s v="0203 - MINISTERIO DE DEFENSA"/>
    <s v="0001 - EJERCITO DE LA REPUBLICA DOMINICANA"/>
    <s v="1 - SERVICIOS  GENERALES"/>
    <s v="1.3 - Defensa nacional"/>
    <s v="1.3.01 - Defensa militar"/>
    <s v="2.7 - OBRAS"/>
    <s v="2.7.1 - OBRAS EN EDIFICACIONES"/>
    <s v="S"/>
    <s v="37 - REMODELACIÓN DESTACAMENTO MILITAR ARROYO DULCE, DISTRITO MUNICIPAL ARROYO DULCE, MUNICIPIO ENRIQUILLO,  PROVINCIA BARAHONA"/>
    <s v="10 - FONDO GENERAL"/>
    <s v="04 - BARAHONA"/>
    <n v="17378"/>
    <n v="0"/>
    <n v="0"/>
  </r>
  <r>
    <s v="2026"/>
    <x v="0"/>
    <x v="0"/>
    <x v="1"/>
    <x v="7"/>
    <s v="2 - Poder Ejecutivo"/>
    <s v="0203 - MINISTERIO DE DEFENSA"/>
    <s v="0001 - EJERCITO DE LA REPUBLICA DOMINICANA"/>
    <s v="1 - SERVICIOS  GENERALES"/>
    <s v="1.3 - Defensa nacional"/>
    <s v="1.3.01 - Defensa militar"/>
    <s v="2.7 - OBRAS"/>
    <s v="2.7.1 - OBRAS EN EDIFICACIONES"/>
    <s v="S"/>
    <s v="40 - REMODELACIÓN DESTACAMENTO MILITAR CABEZA DE AGUA, MUNICIPIO PEDERNALES, PROVINCIA PEDERNALES"/>
    <s v="10 - FONDO GENERAL"/>
    <s v="16 - PEDERNALES"/>
    <n v="17381"/>
    <n v="0"/>
    <n v="0"/>
  </r>
  <r>
    <s v="2026"/>
    <x v="0"/>
    <x v="0"/>
    <x v="1"/>
    <x v="7"/>
    <s v="2 - Poder Ejecutivo"/>
    <s v="0203 - MINISTERIO DE DEFENSA"/>
    <s v="0001 - EJERCITO DE LA REPUBLICA DOMINICANA"/>
    <s v="1 - SERVICIOS  GENERALES"/>
    <s v="1.3 - Defensa nacional"/>
    <s v="1.3.01 - Defensa militar"/>
    <s v="2.7 - OBRAS"/>
    <s v="2.7.1 - OBRAS EN EDIFICACIONES"/>
    <s v="S"/>
    <s v="44 - REMODELACIÓN FORTALEZA JUANA NÚÑEZ, MUNICIPIO DE SALCEDO, PROVINCIA HERMANAS MIRABAL"/>
    <s v="10 - FONDO GENERAL"/>
    <s v="19 - HERMANAS MIRABAL"/>
    <n v="17385"/>
    <n v="0"/>
    <n v="2668682.54"/>
  </r>
  <r>
    <s v="2026"/>
    <x v="0"/>
    <x v="0"/>
    <x v="1"/>
    <x v="7"/>
    <s v="2 - Poder Ejecutivo"/>
    <s v="0203 - MINISTERIO DE DEFENSA"/>
    <s v="0001 - EJERCITO DE LA REPUBLICA DOMINICANA"/>
    <s v="1 - SERVICIOS  GENERALES"/>
    <s v="1.3 - Defensa nacional"/>
    <s v="1.3.01 - Defensa militar"/>
    <s v="2.7 - OBRAS"/>
    <s v="2.7.1 - OBRAS EN EDIFICACIONES"/>
    <s v="S"/>
    <s v="32 - REMODELACIÓN DESTACAMENTO MILITAR EL HIGÜERITO, ERD, MUNICIPIO DE BÁNICA, PROVINCIA ELÍAS PIÑA"/>
    <s v="10 - FONDO GENERAL"/>
    <s v="07 - ELIAS PINA"/>
    <n v="17370"/>
    <n v="0"/>
    <n v="0"/>
  </r>
  <r>
    <s v="2026"/>
    <x v="0"/>
    <x v="0"/>
    <x v="1"/>
    <x v="7"/>
    <s v="2 - Poder Ejecutivo"/>
    <s v="0203 - MINISTERIO DE DEFENSA"/>
    <s v="0001 - EJERCITO DE LA REPUBLICA DOMINICANA"/>
    <s v="1 - SERVICIOS  GENERALES"/>
    <s v="1.3 - Defensa nacional"/>
    <s v="1.3.01 - Defensa militar"/>
    <s v="2.7 - OBRAS"/>
    <s v="2.7.1 - OBRAS EN EDIFICACIONES"/>
    <s v="S"/>
    <s v="31 - REMODELACIÓN DESTACAMENTO LAS PLACETAS, MUNICIPIO SAN JOSÉ DE LAS MATAS, PROVINCIA SANTIAGO"/>
    <s v="10 - FONDO GENERAL"/>
    <s v="25 - SANTIAGO"/>
    <n v="17369"/>
    <n v="0"/>
    <n v="795709.95"/>
  </r>
  <r>
    <s v="2026"/>
    <x v="0"/>
    <x v="0"/>
    <x v="1"/>
    <x v="7"/>
    <s v="2 - Poder Ejecutivo"/>
    <s v="0203 - MINISTERIO DE DEFENSA"/>
    <s v="0001 - EJERCITO DE LA REPUBLICA DOMINICANA"/>
    <s v="1 - SERVICIOS  GENERALES"/>
    <s v="1.3 - Defensa nacional"/>
    <s v="1.3.01 - Defensa militar"/>
    <s v="2.7 - OBRAS"/>
    <s v="2.7.1 - OBRAS EN EDIFICACIONES"/>
    <s v="S"/>
    <s v="45 - REMODELACIÓN FORTALEZA PALO HINCADO, MUNICIPIO COTUÍ, PROVINCIA SÁNCHEZ RAMÍREZ"/>
    <s v="10 - FONDO GENERAL"/>
    <s v="24 - SANCHEZ RAMIREZ"/>
    <n v="17386"/>
    <n v="0"/>
    <n v="0"/>
  </r>
  <r>
    <s v="2026"/>
    <x v="0"/>
    <x v="0"/>
    <x v="1"/>
    <x v="7"/>
    <s v="2 - Poder Ejecutivo"/>
    <s v="0203 - MINISTERIO DE DEFENSA"/>
    <s v="0001 - EJERCITO DE LA REPUBLICA DOMINICANA"/>
    <s v="1 - SERVICIOS  GENERALES"/>
    <s v="1.3 - Defensa nacional"/>
    <s v="1.3.01 - Defensa militar"/>
    <s v="2.7 - OBRAS"/>
    <s v="2.7.1 - OBRAS EN EDIFICACIONES"/>
    <s v="S"/>
    <s v="41 - CONSTRUCCIÓN PUESTO MILITAR EL FURGÓN, MUNICIPIO JIMANÍ, PROVINCIA INDEPENDENCIA"/>
    <s v="10 - FONDO GENERAL"/>
    <s v="10 - INDEPENDENCIA"/>
    <n v="17382"/>
    <n v="0"/>
    <n v="0"/>
  </r>
  <r>
    <s v="2026"/>
    <x v="0"/>
    <x v="0"/>
    <x v="1"/>
    <x v="7"/>
    <s v="2 - Poder Ejecutivo"/>
    <s v="0203 - MINISTERIO DE DEFENSA"/>
    <s v="0001 - EJERCITO DE LA REPUBLICA DOMINICANA"/>
    <s v="1 - SERVICIOS  GENERALES"/>
    <s v="1.3 - Defensa nacional"/>
    <s v="1.3.01 - Defensa militar"/>
    <s v="2.7 - OBRAS"/>
    <s v="2.7.1 - OBRAS EN EDIFICACIONES"/>
    <s v="S"/>
    <s v="34 - REMODELACIÓN INFRAESTRUCTURA DEL DESTACAMENTO MILITAR LOS QUEMADOS, MUNICIPIO MAO, PROVINCIA VALVERDE"/>
    <s v="10 - FONDO GENERAL"/>
    <s v="27 - VALVERDE"/>
    <n v="17375"/>
    <n v="0"/>
    <n v="790204.29"/>
  </r>
  <r>
    <s v="2026"/>
    <x v="0"/>
    <x v="0"/>
    <x v="1"/>
    <x v="7"/>
    <s v="2 - Poder Ejecutivo"/>
    <s v="0203 - MINISTERIO DE DEFENSA"/>
    <s v="0001 - EJERCITO DE LA REPUBLICA DOMINICANA"/>
    <s v="1 - SERVICIOS  GENERALES"/>
    <s v="1.3 - Defensa nacional"/>
    <s v="1.3.01 - Defensa militar"/>
    <s v="2.7 - OBRAS"/>
    <s v="2.7.1 - OBRAS EN EDIFICACIONES"/>
    <s v="S"/>
    <s v="36 - REMODELACIÓN PUESTO DE CHEQUEO MILITAR EL ESPINERO, MUNICIPIO DAJABON , PROVINCIA DAJABON"/>
    <s v="10 - FONDO GENERAL"/>
    <s v="05 - DAJABON"/>
    <n v="17377"/>
    <n v="0"/>
    <n v="421987.5"/>
  </r>
  <r>
    <s v="2026"/>
    <x v="0"/>
    <x v="0"/>
    <x v="1"/>
    <x v="7"/>
    <s v="2 - Poder Ejecutivo"/>
    <s v="0203 - MINISTERIO DE DEFENSA"/>
    <s v="0001 - EJERCITO DE LA REPUBLICA DOMINICANA"/>
    <s v="1 - SERVICIOS  GENERALES"/>
    <s v="1.3 - Defensa nacional"/>
    <s v="1.3.01 - Defensa militar"/>
    <s v="2.7 - OBRAS"/>
    <s v="2.7.1 - OBRAS EN EDIFICACIONES"/>
    <s v="S"/>
    <s v="30 - REMODELACIÓN DESTACAMENTO EL RUBIO, MUNICIPIO SAN JOSÉ DE LAS MATAS, PROVINCIA SANTIAGO"/>
    <s v="10 - FONDO GENERAL"/>
    <s v="25 - SANTIAGO"/>
    <n v="17368"/>
    <n v="0"/>
    <n v="716036.78"/>
  </r>
  <r>
    <s v="2026"/>
    <x v="0"/>
    <x v="0"/>
    <x v="1"/>
    <x v="7"/>
    <s v="2 - Poder Ejecutivo"/>
    <s v="0203 - MINISTERIO DE DEFENSA"/>
    <s v="0001 - EJERCITO DE LA REPUBLICA DOMINICANA"/>
    <s v="1 - SERVICIOS  GENERALES"/>
    <s v="1.3 - Defensa nacional"/>
    <s v="1.3.01 - Defensa militar"/>
    <s v="2.7 - OBRAS"/>
    <s v="2.7.1 - OBRAS EN EDIFICACIONES"/>
    <s v="S"/>
    <s v="42 - CONSTRUCCIÓN PUESTO DE CHEQUEO MILITAR LA TRANQUERA, DISTRITO MUNICIPAL LAS LAGUNAS DE NISIBÓN, MUNICIPIO HIGUEY, PROVINCIA LA ALTAGRACIA"/>
    <s v="10 - FONDO GENERAL"/>
    <s v="11 - LA ALTAGRACIA"/>
    <n v="17383"/>
    <n v="0"/>
    <n v="0"/>
  </r>
  <r>
    <s v="2026"/>
    <x v="0"/>
    <x v="0"/>
    <x v="1"/>
    <x v="7"/>
    <s v="2 - Poder Ejecutivo"/>
    <s v="0203 - MINISTERIO DE DEFENSA"/>
    <s v="0001 - EJERCITO DE LA REPUBLICA DOMINICANA"/>
    <s v="1 - SERVICIOS  GENERALES"/>
    <s v="1.3 - Defensa nacional"/>
    <s v="1.3.01 - Defensa militar"/>
    <s v="2.7 - OBRAS"/>
    <s v="2.7.1 - OBRAS EN EDIFICACIONES"/>
    <s v="S"/>
    <s v="33 - REMODELACIÓN PUESTO MILITAR ANICETO MARTÍNEZ, ERD, MUNICIPIO HONDO VALLE, PROVINCIA ELÍAS PIÑA"/>
    <s v="10 - FONDO GENERAL"/>
    <s v="07 - ELIAS PINA"/>
    <n v="17371"/>
    <n v="0"/>
    <n v="0"/>
  </r>
  <r>
    <s v="2026"/>
    <x v="0"/>
    <x v="0"/>
    <x v="1"/>
    <x v="7"/>
    <s v="2 - Poder Ejecutivo"/>
    <s v="0203 - MINISTERIO DE DEFENSA"/>
    <s v="0001 - EJERCITO DE LA REPUBLICA DOMINICANA"/>
    <s v="1 - SERVICIOS  GENERALES"/>
    <s v="1.3 - Defensa nacional"/>
    <s v="1.3.01 - Defensa militar"/>
    <s v="2.7 - OBRAS"/>
    <s v="2.7.1 - OBRAS EN EDIFICACIONES"/>
    <s v="S"/>
    <s v="39 - CONSTRUCCIÓN DESTACAMENTO MILITAR LA GRANADA, MUNICIPIO LA DESCUBIERTA, PROVINCIA INDEPENDENCIA"/>
    <s v="10 - FONDO GENERAL"/>
    <s v="10 - INDEPENDENCIA"/>
    <n v="17380"/>
    <n v="0"/>
    <n v="0"/>
  </r>
  <r>
    <s v="2026"/>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s v="25 - SANTIAGO"/>
    <n v="17028"/>
    <n v="43873055"/>
    <n v="11471133.43"/>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99 - MULTIPROVINCIAL"/>
    <s v="(en blanco)"/>
    <n v="7500000"/>
    <n v="550185.78"/>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99 - MULTIPROVINCIAL"/>
    <s v="(en blanco)"/>
    <n v="0"/>
    <n v="56876"/>
  </r>
  <r>
    <s v="2026"/>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en blanco)"/>
    <n v="0"/>
    <n v="199227.78"/>
  </r>
  <r>
    <s v="2026"/>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en blanco)"/>
    <n v="5984781"/>
    <n v="545850.77"/>
  </r>
  <r>
    <s v="2026"/>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99 - MULTIPROVINCIAL"/>
    <s v="(en blanco)"/>
    <n v="2000000"/>
    <n v="275600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99 - MULTIPROVINCIAL"/>
    <s v="(en blanco)"/>
    <n v="17778274"/>
    <n v="13624604.76"/>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99 - MULTIPROVINCIAL"/>
    <s v="(en blanco)"/>
    <n v="2500000"/>
    <n v="0"/>
  </r>
  <r>
    <s v="2026"/>
    <x v="0"/>
    <x v="0"/>
    <x v="1"/>
    <x v="7"/>
    <s v="2 - Poder Ejecutivo"/>
    <s v="0203 - MINISTERIO DE DEFENSA"/>
    <s v="0001 - MINISTERIO DE DEFENSA"/>
    <s v="1 - SERVICIOS  GENERALES"/>
    <s v="1.3 - Defensa nacional"/>
    <s v="1.3.01 - Defensa militar"/>
    <s v="2.6 - BIENES MUEBLES, INMUEBLES E INTANGIBLES"/>
    <s v="2.6.1 - MOBILIARIO Y EQUIPO"/>
    <s v="S"/>
    <s v="06 - CONSTRUCCIÓN  INSTALACIONES PARA EL CUERPO ESPECIALIZADO DE MITIGACIÓN A EMERGENCIAS Y DESASTRES, CEMED - CENTRO DE MITIGACION HIGUAMO-YUMA, PROVINCIA LA ALTAGRACIA"/>
    <s v="10 - FONDO GENERAL"/>
    <s v="11 - LA ALTAGRACIA"/>
    <n v="15490"/>
    <n v="0"/>
    <n v="0"/>
  </r>
  <r>
    <s v="2026"/>
    <x v="0"/>
    <x v="0"/>
    <x v="1"/>
    <x v="7"/>
    <s v="2 - Poder Ejecutivo"/>
    <s v="0203 - MINISTERIO DE DEFENSA"/>
    <s v="0001 - MINISTERIO DE DEFENSA"/>
    <s v="1 - SERVICIOS  GENERALES"/>
    <s v="1.3 - Defensa nacional"/>
    <s v="1.3.01 - Defensa militar"/>
    <s v="2.6 - BIENES MUEBLES, INMUEBLES E INTANGIBLES"/>
    <s v="2.6.1 - MOBILIARIO Y EQUIPO"/>
    <s v="S"/>
    <s v="15 - CONSTRUCCIÓN INSTALACIONES PARA EL CUERPO ESPECIALIZADO DE MITIGACIÓN A EMERGENCIAS Y DESASTRES, CEMED - CENTRO DE MITIGACION VALDESIA, PROVINCIA PERAVIA"/>
    <s v="10 - FONDO GENERAL"/>
    <s v="17 - PERAVIA"/>
    <n v="15489"/>
    <n v="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99 - MULTIPROVINCIAL"/>
    <s v="(en blanco)"/>
    <n v="14500000"/>
    <n v="73157.64"/>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000000"/>
    <n v="0"/>
  </r>
  <r>
    <s v="2026"/>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99 - MULTIPROVINCIAL"/>
    <s v="(en blanco)"/>
    <n v="6500000"/>
    <n v="1017266.2"/>
  </r>
  <r>
    <s v="2026"/>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99 - MULTIPROVINCIAL"/>
    <s v="(en blanco)"/>
    <n v="8371493"/>
    <n v="288154742.44"/>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en blanco)"/>
    <n v="28690411"/>
    <n v="181667868.03999999"/>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99 - MULTIPROVINCIAL"/>
    <s v="(en blanco)"/>
    <n v="1601400"/>
    <n v="37642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s v="05 - DAJABON"/>
    <n v="14697"/>
    <n v="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8 - CONSTRUCCIÓN DE VARIAS INSTALACIONES EN EL CAMPAMENTO MILITAR CNEL. ÁNGEL REMIGIO TAVERAS GUTIÉRREZ, ERD, PARA LA FTC-CIUTRAN, SANTO DOMINGO NORTE"/>
    <s v="10 - FONDO GENERAL"/>
    <s v="32 - SANTO DOMINGO"/>
    <n v="17020"/>
    <n v="2904486"/>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9 - CONSTRUCCIÓN INSTALACIONES DE LA DIRECCIÓN DE TRANSPORTACIÓN DEL MINISTERIO DE DEFENSA, MUNICIPIO LOS ALCARRIZOS, PROVINCIA SANTO DOMINGO"/>
    <s v="10 - FONDO GENERAL"/>
    <s v="32 - SANTO DOMINGO"/>
    <n v="17021"/>
    <n v="20000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0 - CONSTRUCCIÓN INSTALACIONES DE LA  AGENCIA INTERAGENCIAL, D.M. VERÓN-PUNTA CANA, PROVINCIA LA ALTAGRACIA"/>
    <s v="10 - FONDO GENERAL"/>
    <s v="11 - LA ALTAGRACIA"/>
    <n v="17025"/>
    <n v="1799725"/>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5 - CONSTRUCCIÓN INSTALACIONES PARA EL CUERPO ESPECIALIZADO DE MITIGACIÓN A EMERGENCIAS Y DESASTRES, CEMED - CENTRO DE MITIGACION VALDESIA, PROVINCIA PERAVIA"/>
    <s v="10 - FONDO GENERAL"/>
    <s v="17 - PERAVIA"/>
    <n v="15489"/>
    <n v="0"/>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99 - MULTIPROVINCIAL"/>
    <s v="(en blanco)"/>
    <n v="366702528"/>
    <n v="557492869.20000005"/>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20 - FONDOS CON DESTINO ESPECÍFICO"/>
    <s v="99 - MULTIPROVINCIAL"/>
    <s v="(en blanco)"/>
    <n v="0"/>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s v="25 - SANTIAGO"/>
    <n v="15486"/>
    <n v="23608937"/>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s v="04 - BARAHONA"/>
    <n v="15487"/>
    <n v="41059274"/>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s v="11 - LA ALTAGRACIA"/>
    <n v="15490"/>
    <n v="2016925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s v="13 - LA VEGA"/>
    <n v="15492"/>
    <n v="1295695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8 - CONSTRUCCIÓN DE VARIAS INSTALACIONES EN EL CAMPAMENTO MILITAR CNEL. ÁNGEL REMIGIO TAVERAS GUTIÉRREZ, ERD, PARA LA FTC-CIUTRAN, SANTO DOMINGO NORTE"/>
    <s v="10 - FONDO GENERAL"/>
    <s v="32 - SANTO DOMINGO"/>
    <n v="17020"/>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9 - CONSTRUCCIÓN INSTALACIONES DE LA DIRECCIÓN DE TRANSPORTACIÓN DEL MINISTERIO DE DEFENSA, MUNICIPIO LOS ALCARRIZOS, PROVINCIA SANTO DOMINGO"/>
    <s v="10 - FONDO GENERAL"/>
    <s v="32 - SANTO DOMINGO"/>
    <n v="17021"/>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0 - CONSTRUCCIÓN INSTALACIONES DE LA  AGENCIA INTERAGENCIAL, D.M. VERÓN-PUNTA CANA, PROVINCIA LA ALTAGRACIA"/>
    <s v="10 - FONDO GENERAL"/>
    <s v="11 - LA ALTAGRACIA"/>
    <n v="17025"/>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4 - CONSTRUCCIÓN INSTALACIONES PARA EL CUERPO ESPECIALIZADO DE MITIGACION A EMERGENCIAS Y DESASTRES, CEMED - CENTRO DE MITIGACION NOROESTE, PROVINCIA VALVERDE"/>
    <s v="10 - FONDO GENERAL"/>
    <s v="27 - VALVERDE"/>
    <n v="15488"/>
    <n v="3642477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5 - CONSTRUCCIÓN INSTALACIONES PARA EL CUERPO ESPECIALIZADO DE MITIGACIÓN A EMERGENCIAS Y DESASTRES, CEMED - CENTRO DE MITIGACION VALDESIA, PROVINCIA PERAVIA"/>
    <s v="10 - FONDO GENERAL"/>
    <s v="17 - PERAVIA"/>
    <n v="15489"/>
    <n v="25830765"/>
    <n v="0"/>
  </r>
  <r>
    <s v="2026"/>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99 - MULTIPROVINCIAL"/>
    <s v="(en blanco)"/>
    <n v="6986726"/>
    <n v="29679492.649999999"/>
  </r>
  <r>
    <s v="2026"/>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99 - MULTIPROVINCIAL"/>
    <s v="(en blanco)"/>
    <n v="1500000"/>
    <n v="0"/>
  </r>
  <r>
    <s v="2026"/>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0"/>
    <n v="0"/>
  </r>
  <r>
    <s v="2026"/>
    <x v="0"/>
    <x v="0"/>
    <x v="1"/>
    <x v="7"/>
    <s v="2 - Poder Ejecutivo"/>
    <s v="0203 - MINISTERIO DE DEFENSA"/>
    <s v="0001 - MINISTERIO DE DEFENSA"/>
    <s v="1 - SERVICIOS  GENERALES"/>
    <s v="1.3 - Defensa nacional"/>
    <s v="1.3.01 - Defensa militar"/>
    <s v="2.7 - OBRAS"/>
    <s v="2.7.1 - OBRAS EN EDIFICACIONES"/>
    <s v="N"/>
    <s v="00 - N/A"/>
    <s v="10 - FONDO GENERAL"/>
    <s v="99 - MULTIPROVINCIAL"/>
    <s v="(en blanco)"/>
    <n v="56842276"/>
    <n v="11143147.76"/>
  </r>
  <r>
    <s v="2026"/>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s v="05 - DAJABON"/>
    <n v="14697"/>
    <n v="1327046003"/>
    <n v="188437236.69"/>
  </r>
  <r>
    <s v="2026"/>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s v="25 - SANTIAGO"/>
    <n v="15486"/>
    <n v="33765793"/>
    <n v="14249169.210000001"/>
  </r>
  <r>
    <s v="2026"/>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s v="04 - BARAHONA"/>
    <n v="15487"/>
    <n v="38334136"/>
    <n v="17961631.399999999"/>
  </r>
  <r>
    <s v="2026"/>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s v="11 - LA ALTAGRACIA"/>
    <n v="15490"/>
    <n v="3162314"/>
    <n v="14864197.66"/>
  </r>
  <r>
    <s v="2026"/>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s v="13 - LA VEGA"/>
    <n v="15492"/>
    <n v="11370761"/>
    <n v="0"/>
  </r>
  <r>
    <s v="2026"/>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s v="32 - SANTO DOMINGO"/>
    <n v="17020"/>
    <n v="56357860"/>
    <n v="14874538.27"/>
  </r>
  <r>
    <s v="2026"/>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s v="32 - SANTO DOMINGO"/>
    <n v="17021"/>
    <n v="149006380"/>
    <n v="75326839.75"/>
  </r>
  <r>
    <s v="2026"/>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s v="11 - LA ALTAGRACIA"/>
    <n v="17025"/>
    <n v="23646251"/>
    <n v="0"/>
  </r>
  <r>
    <s v="2026"/>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s v="32 - SANTO DOMINGO"/>
    <n v="17031"/>
    <n v="101293907"/>
    <n v="35128187.75"/>
  </r>
  <r>
    <s v="2026"/>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s v="32 - SANTO DOMINGO"/>
    <n v="17035"/>
    <n v="104118244"/>
    <n v="58093337.049999997"/>
  </r>
  <r>
    <s v="2026"/>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s v="21 - SAN CRISTOBAL"/>
    <n v="17037"/>
    <n v="24680990"/>
    <n v="4377927.75"/>
  </r>
  <r>
    <s v="2026"/>
    <x v="0"/>
    <x v="0"/>
    <x v="1"/>
    <x v="7"/>
    <s v="2 - Poder Ejecutivo"/>
    <s v="0203 - MINISTERIO DE DEFENSA"/>
    <s v="0001 - MINISTERIO DE DEFENSA"/>
    <s v="1 - SERVICIOS  GENERALES"/>
    <s v="1.3 - Defensa nacional"/>
    <s v="1.3.01 - Defensa militar"/>
    <s v="2.7 - OBRAS"/>
    <s v="2.7.1 - OBRAS EN EDIFICACIONES"/>
    <s v="S"/>
    <s v="14 - CONSTRUCCIÓN INSTALACIONES PARA EL CUERPO ESPECIALIZADO DE MITIGACION A EMERGENCIAS Y DESASTRES, CEMED - CENTRO DE MITIGACION NOROESTE, PROVINCIA VALVERDE"/>
    <s v="10 - FONDO GENERAL"/>
    <s v="27 - VALVERDE"/>
    <n v="15488"/>
    <n v="13247336"/>
    <n v="0"/>
  </r>
  <r>
    <s v="2026"/>
    <x v="0"/>
    <x v="0"/>
    <x v="1"/>
    <x v="7"/>
    <s v="2 - Poder Ejecutivo"/>
    <s v="0203 - MINISTERIO DE DEFENSA"/>
    <s v="0001 - MINISTERIO DE DEFENSA"/>
    <s v="1 - SERVICIOS  GENERALES"/>
    <s v="1.3 - Defensa nacional"/>
    <s v="1.3.01 - Defensa militar"/>
    <s v="2.7 - OBRAS"/>
    <s v="2.7.1 - OBRAS EN EDIFICACIONES"/>
    <s v="S"/>
    <s v="15 - CONSTRUCCIÓN INSTALACIONES PARA EL CUERPO ESPECIALIZADO DE MITIGACIÓN A EMERGENCIAS Y DESASTRES, CEMED - CENTRO DE MITIGACION VALDESIA, PROVINCIA PERAVIA"/>
    <s v="10 - FONDO GENERAL"/>
    <s v="17 - PERAVIA"/>
    <n v="15489"/>
    <n v="21103852"/>
    <n v="0"/>
  </r>
  <r>
    <s v="2026"/>
    <x v="0"/>
    <x v="0"/>
    <x v="1"/>
    <x v="7"/>
    <s v="2 - Poder Ejecutivo"/>
    <s v="0203 - MINISTERIO DE DEFENSA"/>
    <s v="0001 - MINISTERIO DE DEFENSA"/>
    <s v="1 - SERVICIOS  GENERALES"/>
    <s v="1.3 - Defensa nacional"/>
    <s v="1.3.01 - Defensa militar"/>
    <s v="2.7 - OBRAS"/>
    <s v="2.7.1 - OBRAS EN EDIFICACIONES"/>
    <s v="S"/>
    <s v="16 - CONSTRUCCIÓN INSTALACIONES PARA EL CUERPO ESPECIALIZADO DE MITIGACION A EMERGENCIAS Y DESASTRES, CEMED - CENTRO DE MITIGACION CONSTANZA, PROVINCIA LA VEGA"/>
    <s v="10 - FONDO GENERAL"/>
    <s v="13 - LA VEGA"/>
    <n v="15491"/>
    <n v="37285885"/>
    <n v="0"/>
  </r>
  <r>
    <s v="2026"/>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s v="32 - SANTO DOMINGO"/>
    <n v="15485"/>
    <n v="0"/>
    <n v="60907541.539999999"/>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32 - SANTO DOMINGO"/>
    <s v="(en blanco)"/>
    <n v="600000"/>
    <n v="440031.43999999994"/>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32 - SANTO DOMINGO"/>
    <s v="(en blanco)"/>
    <n v="400000"/>
    <n v="23423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32 - SANTO DOMINGO"/>
    <s v="(en blanco)"/>
    <n v="200000"/>
    <n v="22774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32 - SANTO DOMINGO"/>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99 - MULTIPROVINCIAL"/>
    <s v="(en blanco)"/>
    <n v="850000"/>
    <n v="572097.28000000003"/>
  </r>
  <r>
    <s v="2026"/>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99 - MULTIPROVINCIAL"/>
    <s v="(en blanco)"/>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99 - MULTIPROVINCIAL"/>
    <s v="(en blanco)"/>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99 - MULTIPROVINCIAL"/>
    <s v="(en blanco)"/>
    <n v="831738"/>
    <n v="183827.19"/>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10 - FONDO GENERAL"/>
    <s v="99 - MULTIPROVINCIAL"/>
    <s v="(en blanco)"/>
    <n v="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20 - FONDOS CON DESTINO ESPECÍFICO"/>
    <s v="99 - MULTIPROVINCIAL"/>
    <s v="(en blanco)"/>
    <n v="300000"/>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99 - MULTIPROVINCIAL"/>
    <s v="(en blanco)"/>
    <n v="3055221"/>
    <n v="1190483.9300000002"/>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99 - MULTIPROVINCIAL"/>
    <s v="(en blanco)"/>
    <n v="4999894"/>
    <n v="312700"/>
  </r>
  <r>
    <s v="2026"/>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99 - MULTIPROVINCIAL"/>
    <s v="(en blanco)"/>
    <n v="911007"/>
    <n v="9204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99 - MULTIPROVINCIAL"/>
    <s v="(en blanco)"/>
    <n v="684724"/>
    <n v="126968"/>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99 - MULTIPROVINCIAL"/>
    <s v="(en blanco)"/>
    <n v="75000"/>
    <n v="0"/>
  </r>
  <r>
    <s v="2026"/>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99 - MULTIPROVINCIAL"/>
    <s v="(en blanco)"/>
    <n v="830000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en blanco)"/>
    <n v="4065620"/>
    <n v="1431245.1300000001"/>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99 - MULTIPROVINCIAL"/>
    <s v="(en blanco)"/>
    <n v="253400"/>
    <n v="0"/>
  </r>
  <r>
    <s v="2026"/>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99 - MULTIPROVINCIAL"/>
    <s v="(en blanco)"/>
    <n v="116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99 - MULTIPROVINCIAL"/>
    <s v="(en blanco)"/>
    <n v="100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99 - MULTIPROVINCIAL"/>
    <s v="(en blanco)"/>
    <n v="10000000"/>
    <n v="4897000"/>
  </r>
  <r>
    <s v="2026"/>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99 - MULTIPROVINCIAL"/>
    <s v="(en blanco)"/>
    <n v="642000"/>
    <n v="0"/>
  </r>
  <r>
    <s v="2026"/>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99 - MULTIPROVINCIAL"/>
    <s v="(en blanco)"/>
    <n v="265633"/>
    <n v="122720"/>
  </r>
  <r>
    <s v="2026"/>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99 - MULTIPROVINCIAL"/>
    <s v="(en blanco)"/>
    <n v="0"/>
    <n v="772403.54999999993"/>
  </r>
  <r>
    <s v="2026"/>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99 - MULTIPROVINCIAL"/>
    <s v="(en blanco)"/>
    <n v="0"/>
    <n v="13688"/>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99 - MULTIPROVINCIAL"/>
    <s v="(en blanco)"/>
    <n v="10000000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99 - MULTIPROVINCIAL"/>
    <s v="(en blanco)"/>
    <n v="66247360"/>
    <n v="3398203.32"/>
  </r>
  <r>
    <s v="2026"/>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99 - MULTIPROVINCIAL"/>
    <s v="(en blanco)"/>
    <n v="0"/>
    <n v="1377044.54"/>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99 - MULTIPROVINCIAL"/>
    <s v="(en blanco)"/>
    <n v="200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99 - MULTIPROVINCIAL"/>
    <s v="(en blanco)"/>
    <n v="75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20 - FONDOS CON DESTINO ESPECÍFICO"/>
    <s v="99 - MULTIPROVINCIAL"/>
    <s v="(en blanco)"/>
    <n v="2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32 - SANTO DOMINGO"/>
    <s v="(en blanco)"/>
    <n v="7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32 - SANTO DOMINGO"/>
    <s v="(en blanco)"/>
    <n v="20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32 - SANTO DOMINGO"/>
    <s v="(en blanco)"/>
    <n v="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32 - SANTO DOMINGO"/>
    <s v="(en blanco)"/>
    <n v="450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99 - MULTIPROVINCIAL"/>
    <s v="(en blanco)"/>
    <n v="105000"/>
    <n v="98093.4"/>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99 - MULTIPROVINCIAL"/>
    <s v="(en blanco)"/>
    <n v="0"/>
    <n v="14986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99 - MULTIPROVINCIAL"/>
    <s v="(en blanco)"/>
    <n v="70000"/>
    <n v="175368.99"/>
  </r>
  <r>
    <s v="2026"/>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99 - MULTIPROVINCIAL"/>
    <s v="(en blanco)"/>
    <n v="858824"/>
    <n v="0"/>
  </r>
  <r>
    <s v="2026"/>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99 - MULTIPROVINCIAL"/>
    <s v="(en blanco)"/>
    <n v="180000"/>
    <n v="0"/>
  </r>
  <r>
    <s v="2026"/>
    <x v="0"/>
    <x v="0"/>
    <x v="1"/>
    <x v="7"/>
    <s v="2 - Poder Ejecutivo"/>
    <s v="0203 - MINISTERIO DE DEFENSA"/>
    <s v="0004 - INSTITUTO DE SEGURIDAD SOCIAL DE LAS FUERZAS ARMADAS"/>
    <s v="4 - SERVICIOS SOCIALES"/>
    <s v="4.5 - Protección social"/>
    <s v="4.5.10 - Asistencia social"/>
    <s v="2.7 - OBRAS"/>
    <s v="2.7.1 - OBRAS EN EDIFICACIONES"/>
    <s v="N"/>
    <s v="00 - N/A"/>
    <s v="10 - FONDO GENERAL"/>
    <s v="99 - MULTIPROVINCIAL"/>
    <s v="(en blanco)"/>
    <n v="7682902"/>
    <n v="0"/>
  </r>
  <r>
    <s v="2026"/>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01 - DISTRITO NACIONAL"/>
    <s v="(en blanco)"/>
    <n v="4100000"/>
    <n v="21476"/>
  </r>
  <r>
    <s v="2026"/>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01 - DISTRITO NACIONAL"/>
    <s v="(en blanco)"/>
    <n v="4800000"/>
    <n v="36290"/>
  </r>
  <r>
    <s v="2026"/>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01 - DISTRITO NACIONAL"/>
    <s v="(en blanco)"/>
    <n v="500000"/>
    <n v="0"/>
  </r>
  <r>
    <s v="2026"/>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01 - DISTRITO NACIONAL"/>
    <s v="(en blanco)"/>
    <n v="6000000"/>
    <n v="4637100"/>
  </r>
  <r>
    <s v="2026"/>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01 - DISTRITO NACIONAL"/>
    <s v="(en blanco)"/>
    <n v="3300000"/>
    <n v="0"/>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99 - MULTIPROVINCIAL"/>
    <s v="(en blanco)"/>
    <n v="1800000"/>
    <n v="4477480.5"/>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99 - MULTIPROVINCIAL"/>
    <s v="(en blanco)"/>
    <n v="317000"/>
    <n v="109240.77"/>
  </r>
  <r>
    <s v="2026"/>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99 - MULTIPROVINCIAL"/>
    <s v="(en blanco)"/>
    <n v="456585"/>
    <n v="569940"/>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99 - MULTIPROVINCIAL"/>
    <s v="(en blanco)"/>
    <n v="102000000"/>
    <n v="3716497.3200000003"/>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99 - MULTIPROVINCIAL"/>
    <s v="(en blanco)"/>
    <n v="3000000"/>
    <n v="105492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99 - MULTIPROVINCIAL"/>
    <s v="(en blanco)"/>
    <n v="1950000"/>
    <n v="15938.02"/>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99 - MULTIPROVINCIAL"/>
    <s v="(en blanco)"/>
    <n v="0"/>
    <n v="122141.8"/>
  </r>
  <r>
    <s v="2026"/>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99 - MULTIPROVINCIAL"/>
    <s v="(en blanco)"/>
    <n v="800000"/>
    <n v="0"/>
  </r>
  <r>
    <s v="2026"/>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99 - MULTIPROVINCIAL"/>
    <s v="(en blanco)"/>
    <n v="0"/>
    <n v="13519873.07"/>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01 - DISTRITO NACIONAL"/>
    <s v="(en blanco)"/>
    <n v="245000"/>
    <n v="317612.32"/>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01 - DISTRITO NACIONAL"/>
    <s v="(en blanco)"/>
    <n v="185000"/>
    <n v="18467"/>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01 - DISTRITO NACIONAL"/>
    <s v="(en blanco)"/>
    <n v="1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20 - FONDOS CON DESTINO ESPECÍFICO"/>
    <s v="01 - DISTRITO NACIONAL"/>
    <s v="(en blanco)"/>
    <n v="18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01 - DISTRITO NACIONAL"/>
    <s v="(en blanco)"/>
    <n v="3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20 - FONDOS CON DESTINO ESPECÍFICO"/>
    <s v="01 - DISTRITO NACIONAL"/>
    <s v="(en blanco)"/>
    <n v="3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01 - DISTRITO NACIONAL"/>
    <s v="(en blanco)"/>
    <n v="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20 - FONDOS CON DESTINO ESPECÍFICO"/>
    <s v="01 - DISTRITO NACIONAL"/>
    <s v="(en blanco)"/>
    <n v="38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01 - DISTRITO NACIONAL"/>
    <s v="(en blanco)"/>
    <n v="110000"/>
    <n v="5420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01 - DISTRITO NACIONAL"/>
    <s v="(en blanco)"/>
    <n v="403000"/>
    <n v="93715.989999999991"/>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01 - DISTRITO NACIONAL"/>
    <s v="(en blanco)"/>
    <n v="50000"/>
    <n v="1947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20 - FONDOS CON DESTINO ESPECÍFICO"/>
    <s v="01 - DISTRITO NACIONAL"/>
    <s v="(en blanco)"/>
    <n v="2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01 - DISTRITO NACIONAL"/>
    <s v="(en blanco)"/>
    <n v="2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01 - DISTRITO NACIONAL"/>
    <s v="(en blanco)"/>
    <n v="9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9 - EDIFICIOS, ESTRUCTURAS, TIERRAS, TERRENOS Y OBJETOS DE VALOR"/>
    <s v="N"/>
    <s v="00 - N/A"/>
    <s v="10 - FONDO GENERAL"/>
    <s v="01 - DISTRITO NACIONAL"/>
    <s v="(en blanco)"/>
    <n v="2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1 - MOBILIARIO Y EQUIPO"/>
    <s v="N"/>
    <s v="00 - N/A"/>
    <s v="10 - FONDO GENERAL"/>
    <s v="99 - MULTIPROVINCIAL"/>
    <s v="(en blanco)"/>
    <n v="600000"/>
    <n v="199362.72"/>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2 - MOBILIARIO Y EQUIPO DE AUDIO, AUDIOVISUAL, RECREATIVO Y EDUCACIONAL"/>
    <s v="N"/>
    <s v="00 - N/A"/>
    <s v="10 - FONDO GENERAL"/>
    <s v="99 - MULTIPROVINCIAL"/>
    <s v="(en blanco)"/>
    <n v="100000"/>
    <n v="700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5 - MAQUINARIA, OTROS EQUIPOS Y HERRAMIENTAS"/>
    <s v="N"/>
    <s v="00 - N/A"/>
    <s v="10 - FONDO GENERAL"/>
    <s v="99 - MULTIPROVINCIAL"/>
    <s v="(en blanco)"/>
    <n v="200000"/>
    <n v="230925.4"/>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6 - EQUIPOS DE DEFENSA Y SEGURIDAD"/>
    <s v="N"/>
    <s v="00 - N/A"/>
    <s v="10 - FONDO GENERAL"/>
    <s v="99 - MULTIPROVINCIAL"/>
    <s v="(en blanco)"/>
    <n v="0"/>
    <n v="58557"/>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1 - MOBILIARIO Y EQUIPO"/>
    <s v="N"/>
    <s v="00 - N/A"/>
    <s v="20 - FONDOS CON DESTINO ESPECÍFICO"/>
    <s v="01 - DISTRITO NACIONAL"/>
    <s v="(en blanco)"/>
    <n v="765561"/>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01 - DISTRITO NACIONAL"/>
    <s v="(en blanco)"/>
    <n v="100000"/>
    <n v="0"/>
  </r>
  <r>
    <s v="2026"/>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99 - MULTIPROVINCIAL"/>
    <s v="(en blanco)"/>
    <n v="1050000"/>
    <n v="244999.99"/>
  </r>
  <r>
    <s v="2026"/>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99 - MULTIPROVINCIAL"/>
    <s v="(en blanco)"/>
    <n v="300000"/>
    <n v="0"/>
  </r>
  <r>
    <s v="2026"/>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99 - MULTIPROVINCIAL"/>
    <s v="(en blanco)"/>
    <n v="425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99 - MULTIPROVINCIAL"/>
    <s v="(en blanco)"/>
    <n v="10000000"/>
    <n v="72684.710000000006"/>
  </r>
  <r>
    <s v="2026"/>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99 - MULTIPROVINCIAL"/>
    <s v="(en blanco)"/>
    <n v="3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99 - MULTIPROVINCIAL"/>
    <s v="(en blanco)"/>
    <n v="2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99 - MULTIPROVINCIAL"/>
    <s v="(en blanco)"/>
    <n v="0"/>
    <n v="176499.66"/>
  </r>
  <r>
    <s v="2026"/>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99 - MULTIPROVINCIAL"/>
    <s v="(en blanco)"/>
    <n v="1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99 - MULTIPROVINCIAL"/>
    <s v="(en blanco)"/>
    <n v="600000"/>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99 - MULTIPROVINCIAL"/>
    <s v="(en blanco)"/>
    <n v="223008"/>
    <n v="395768.72"/>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99 - MULTIPROVINCIAL"/>
    <s v="(en blanco)"/>
    <n v="0"/>
    <n v="142308"/>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99 - MULTIPROVINCIAL"/>
    <s v="(en blanco)"/>
    <n v="0"/>
    <n v="66700.210000000006"/>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99 - MULTIPROVINCIAL"/>
    <s v="(en blanco)"/>
    <n v="2160000"/>
    <n v="809775.35000000009"/>
  </r>
  <r>
    <s v="2026"/>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99 - MULTIPROVINCIAL"/>
    <s v="(en blanco)"/>
    <n v="600000"/>
    <n v="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99 - MULTIPROVINCIAL"/>
    <s v="(en blanco)"/>
    <n v="0"/>
    <n v="3090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99 - MULTIPROVINCIAL"/>
    <s v="(en blanco)"/>
    <n v="600000"/>
    <n v="5664"/>
  </r>
  <r>
    <s v="2026"/>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99 - MULTIPROVINCIAL"/>
    <s v="(en blanco)"/>
    <n v="750100"/>
    <n v="243363.20000000001"/>
  </r>
  <r>
    <s v="2026"/>
    <x v="0"/>
    <x v="0"/>
    <x v="1"/>
    <x v="7"/>
    <s v="2 - Poder Ejecutivo"/>
    <s v="0203 - MINISTERIO DE DEFENSA"/>
    <s v="0017 - SERVICIO MILITAR VOLUNTARIO"/>
    <s v="1 - SERVICIOS  GENERALES"/>
    <s v="1.3 - Defensa nacional"/>
    <s v="1.3.01 - Defensa militar"/>
    <s v="2.6 - BIENES MUEBLES, INMUEBLES E INTANGIBLES"/>
    <s v="2.6.4 - VEHÍCULOS Y EQUIPO DE TRANSPORTE, TRACCIÓN Y ELEVACIÓN"/>
    <s v="N"/>
    <s v="00 - N/A"/>
    <s v="10 - FONDO GENERAL"/>
    <s v="99 - MULTIPROVINCIAL"/>
    <s v="(en blanco)"/>
    <n v="0"/>
    <n v="25948.2"/>
  </r>
  <r>
    <s v="2026"/>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99 - MULTIPROVINCIAL"/>
    <s v="(en blanco)"/>
    <n v="1121"/>
    <n v="0"/>
  </r>
  <r>
    <s v="2026"/>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99 - MULTIPROVINCIAL"/>
    <s v="(en blanco)"/>
    <n v="1500000"/>
    <n v="274810.2"/>
  </r>
  <r>
    <s v="2026"/>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99 - MULTIPROVINCIAL"/>
    <s v="(en blanco)"/>
    <n v="1936948"/>
    <n v="625057.9"/>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99 - MULTIPROVINCIAL"/>
    <s v="(en blanco)"/>
    <n v="782281"/>
    <n v="68994.95"/>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en blanco)"/>
    <n v="1600000"/>
    <n v="161787.72"/>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99 - MULTIPROVINCIAL"/>
    <s v="(en blanco)"/>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99 - MULTIPROVINCIAL"/>
    <s v="(en blanco)"/>
    <n v="26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99 - MULTIPROVINCIAL"/>
    <s v="(en blanco)"/>
    <n v="32924741"/>
    <n v="4206720.7699999996"/>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99 - MULTIPROVINCIAL"/>
    <s v="(en blanco)"/>
    <n v="11075259"/>
    <n v="247112.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99 - MULTIPROVINCIAL"/>
    <s v="(en blanco)"/>
    <n v="1200000"/>
    <n v="81122.6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99 - MULTIPROVINCIAL"/>
    <s v="(en blanco)"/>
    <n v="3334043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en blanco)"/>
    <n v="85215789"/>
    <n v="4192048.3599999994"/>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99 - MULTIPROVINCIAL"/>
    <s v="(en blanco)"/>
    <n v="17195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99 - MULTIPROVINCIAL"/>
    <s v="(en blanco)"/>
    <n v="80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100000"/>
    <n v="0"/>
  </r>
  <r>
    <s v="2026"/>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99 - MULTIPROVINCIAL"/>
    <s v="(en blanco)"/>
    <n v="65000000"/>
    <n v="20541653.939999998"/>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99 - MULTIPROVINCIAL"/>
    <s v="(en blanco)"/>
    <n v="543000"/>
    <n v="6918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99 - MULTIPROVINCIAL"/>
    <s v="(en blanco)"/>
    <n v="7700000"/>
    <n v="36802.01"/>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99 - MULTIPROVINCIAL"/>
    <s v="(en blanco)"/>
    <n v="15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5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99 - MULTIPROVINCIAL"/>
    <s v="(en blanco)"/>
    <n v="2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99 - MULTIPROVINCIAL"/>
    <s v="(en blanco)"/>
    <n v="6000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en blanco)"/>
    <n v="322898"/>
    <n v="17700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en blanco)"/>
    <n v="997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85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99 - MULTIPROVINCIAL"/>
    <s v="(en blanco)"/>
    <n v="616329"/>
    <n v="0"/>
  </r>
  <r>
    <s v="2026"/>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99 - MULTIPROVINCIAL"/>
    <s v="(en blanco)"/>
    <n v="3525478"/>
    <n v="3601864.7600000002"/>
  </r>
  <r>
    <s v="2026"/>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99 - MULTIPROVINCIAL"/>
    <s v="(en blanco)"/>
    <n v="625000"/>
    <n v="3085470.59"/>
  </r>
  <r>
    <s v="2026"/>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99 - MULTIPROVINCIAL"/>
    <s v="(en blanco)"/>
    <n v="375000"/>
    <n v="0"/>
  </r>
  <r>
    <s v="2026"/>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99 - MULTIPROVINCIAL"/>
    <s v="(en blanco)"/>
    <n v="3925000"/>
    <n v="0"/>
  </r>
  <r>
    <s v="2026"/>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99 - MULTIPROVINCIAL"/>
    <s v="(en blanco)"/>
    <n v="1563000"/>
    <n v="28996617.149999999"/>
  </r>
  <r>
    <s v="2026"/>
    <x v="0"/>
    <x v="0"/>
    <x v="1"/>
    <x v="7"/>
    <s v="2 - Poder Ejecutivo"/>
    <s v="0203 - MINISTERIO DE DEFENSA"/>
    <s v="0032 - CUERPO DE SEGURIDAD PRESIDENCIAL (CUSEP)"/>
    <s v="1 - SERVICIOS  GENERALES"/>
    <s v="1.3 - Defensa nacional"/>
    <s v="1.3.01 - Defensa militar"/>
    <s v="2.6 - BIENES MUEBLES, INMUEBLES E INTANGIBLES"/>
    <s v="2.6.8 - BIENES INTANGIBLES"/>
    <s v="N"/>
    <s v="00 - N/A"/>
    <s v="10 - FONDO GENERAL"/>
    <s v="99 - MULTIPROVINCIAL"/>
    <s v="(en blanco)"/>
    <n v="0"/>
    <n v="0"/>
  </r>
  <r>
    <s v="2026"/>
    <x v="0"/>
    <x v="0"/>
    <x v="1"/>
    <x v="7"/>
    <s v="2 - Poder Ejecutivo"/>
    <s v="0203 - MINISTERIO DE DEFENSA"/>
    <s v="0032 - CUERPO DE SEGURIDAD PRESIDENCIAL (CUSEP)"/>
    <s v="1 - SERVICIOS  GENERALES"/>
    <s v="1.3 - Defensa nacional"/>
    <s v="1.3.01 - Defensa militar"/>
    <s v="2.7 - OBRAS"/>
    <s v="2.7.1 - OBRAS EN EDIFICACIONES"/>
    <s v="N"/>
    <s v="00 - N/A"/>
    <s v="10 - FONDO GENERAL"/>
    <s v="99 - MULTIPROVINCIAL"/>
    <s v="(en blanco)"/>
    <n v="0"/>
    <n v="24691135.740000002"/>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01 - DISTRITO NACIONAL"/>
    <s v="(en blanco)"/>
    <n v="8300000"/>
    <n v="6436124.8599999994"/>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01 - DISTRITO NACIONAL"/>
    <s v="(en blanco)"/>
    <n v="95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01 - DISTRITO NACIONAL"/>
    <s v="(en blanco)"/>
    <n v="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01 - DISTRITO NACIONAL"/>
    <s v="(en blanco)"/>
    <n v="125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10150"/>
    <n v="6158323.9199999999"/>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01 - DISTRITO NACIONAL"/>
    <s v="(en blanco)"/>
    <n v="400000"/>
    <n v="168739.86"/>
  </r>
  <r>
    <s v="2026"/>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01 - DISTRITO NACIONAL"/>
    <s v="(en blanco)"/>
    <n v="1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99 - MULTIPROVINCIAL"/>
    <s v="(en blanco)"/>
    <n v="35200000"/>
    <n v="167933.82"/>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99 - MULTIPROVINCIAL"/>
    <s v="(en blanco)"/>
    <n v="14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99 - MULTIPROVINCIAL"/>
    <s v="(en blanco)"/>
    <n v="250000"/>
    <n v="248007.09"/>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99 - MULTIPROVINCIAL"/>
    <s v="(en blanco)"/>
    <n v="347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en blanco)"/>
    <n v="4500000"/>
    <n v="951310.1"/>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99 - MULTIPROVINCIAL"/>
    <s v="(en blanco)"/>
    <n v="5000000"/>
    <n v="247833.51"/>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99 - MULTIPROVINCIAL"/>
    <s v="(en blanco)"/>
    <n v="5000000"/>
    <n v="174050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99 - MULTIPROVINCIAL"/>
    <s v="(en blanco)"/>
    <n v="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99 - MULTIPROVINCIAL"/>
    <s v="(en blanco)"/>
    <n v="50500000"/>
    <n v="0"/>
  </r>
  <r>
    <s v="2026"/>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99 - MULTIPROVINCIAL"/>
    <s v="(en blanco)"/>
    <n v="35000000"/>
    <n v="8954332.2200000007"/>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01 - DISTRITO NACIONAL"/>
    <s v="(en blanco)"/>
    <n v="2403198"/>
    <n v="197484.79999999999"/>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20 - FONDOS CON DESTINO ESPECÍFICO"/>
    <s v="01 - DISTRITO NACIONAL"/>
    <s v="(en blanco)"/>
    <n v="0"/>
    <n v="62365.31"/>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01 - DISTRITO NACIONAL"/>
    <s v="(en blanco)"/>
    <n v="450000"/>
    <n v="0"/>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20 - FONDOS CON DESTINO ESPECÍFICO"/>
    <s v="01 - DISTRITO NACIONAL"/>
    <s v="(en blanco)"/>
    <n v="0"/>
    <n v="195382.55"/>
  </r>
  <r>
    <s v="2026"/>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01 - DISTRITO NACIONAL"/>
    <s v="(en blanco)"/>
    <n v="50000"/>
    <n v="0"/>
  </r>
  <r>
    <s v="2026"/>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01 - DISTRITO NACIONAL"/>
    <s v="(en blanco)"/>
    <n v="1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en blanco)"/>
    <n v="660000"/>
    <n v="577529.76"/>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20 - FONDOS CON DESTINO ESPECÍFICO"/>
    <s v="01 - DISTRITO NACIONAL"/>
    <s v="(en blanco)"/>
    <n v="0"/>
    <n v="0"/>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01 - DISTRITO NACIONAL"/>
    <s v="(en blanco)"/>
    <n v="150000"/>
    <n v="39238.28"/>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20 - FONDOS CON DESTINO ESPECÍFICO"/>
    <s v="01 - DISTRITO NACIONAL"/>
    <s v="(en blanco)"/>
    <n v="0"/>
    <n v="93022.23000000001"/>
  </r>
  <r>
    <s v="2026"/>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01 - DISTRITO NACIONAL"/>
    <s v="(en blanco)"/>
    <n v="2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01 - DISTRITO NACIONAL"/>
    <s v="(en blanco)"/>
    <n v="20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20 - FONDOS CON DESTINO ESPECÍFICO"/>
    <s v="01 - DISTRITO NACIONAL"/>
    <s v="(en blanco)"/>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99 - MULTIPROVINCIAL"/>
    <s v="(en blanco)"/>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4 - VEHÍCULOS Y EQUIPO DE TRANSPORTE, TRACCIÓN Y ELEVACIÓN"/>
    <s v="N"/>
    <s v="00 - N/A"/>
    <s v="10 - FONDO GENERAL"/>
    <s v="99 - MULTIPROVINCIAL"/>
    <s v="(en blanco)"/>
    <n v="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01 - DISTRITO NACIONAL"/>
    <s v="(en blanco)"/>
    <n v="1300000"/>
    <n v="60857.56"/>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en blanco)"/>
    <n v="17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45193051"/>
    <n v="746255.46000000008"/>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26371420"/>
    <n v="1225109.04"/>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653735000"/>
    <n v="15266237.630000001"/>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373400"/>
    <n v="61785.98"/>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en blanco)"/>
    <n v="131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935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en blanco)"/>
    <n v="56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78882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744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94223900"/>
    <n v="363148.54"/>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186211400"/>
    <n v="282949.83999999997"/>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0"/>
    <n v="6195"/>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204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16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en blanco)"/>
    <n v="153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63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7 - OBRAS"/>
    <s v="2.7.1 - OBRAS EN EDIFICACIONES"/>
    <s v="N"/>
    <s v="00 - N/A"/>
    <s v="10 - FONDO GENERAL"/>
    <s v="99 - MULTIPROVINCIAL"/>
    <s v="(en blanco)"/>
    <n v="8708608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1 - MOBILIARIO Y EQUIPO"/>
    <s v="S"/>
    <s v="00 - N/A"/>
    <s v="60 - CREDITO EXTERNO"/>
    <s v="99 - MULTIPROVINCIAL"/>
    <s v="(en blanco)"/>
    <n v="85441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4 - VEHÍCULOS Y EQUIPO DE TRANSPORTE, TRACCIÓN Y ELEVACIÓN"/>
    <s v="S"/>
    <s v="00 - N/A"/>
    <s v="60 - CREDITO EXTERNO"/>
    <s v="99 - MULTIPROVINCIAL"/>
    <s v="(en blanco)"/>
    <n v="100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4460000"/>
    <n v="214040.2"/>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24871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30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0"/>
    <n v="79296"/>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35559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en blanco)"/>
    <n v="597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S"/>
    <s v="01 - REMODELACIÓN ANTIGUO EDIFICIO HOSPITAL DR. PEDRO EMILIO DE MARCHENA PARA ALOJAR OFICINAS GUBERNAMENTALES, MUNICIPIO BONAO, PROVINCIA MONSEÑOR NOUEL"/>
    <s v="10 - FONDO GENERAL"/>
    <s v="28 - MONSENOR NOUEL"/>
    <n v="16895"/>
    <n v="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88976"/>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en blanco)"/>
    <n v="0"/>
    <n v="52885.71"/>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en blanco)"/>
    <n v="1588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199344"/>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en blanco)"/>
    <n v="8000000"/>
    <n v="12331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en blanco)"/>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N"/>
    <s v="00 - N/A"/>
    <s v="10 - FONDO GENERAL"/>
    <s v="99 - MULTIPROVINCIAL"/>
    <s v="(en blanco)"/>
    <n v="130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s v="28 - MONSENOR NOUEL"/>
    <n v="16895"/>
    <n v="0"/>
    <n v="43317624.909999996"/>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41391000"/>
    <n v="325332.58999999997"/>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269000"/>
    <n v="83141.66"/>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14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3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43000"/>
    <n v="23057.200000000001"/>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83512"/>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99 - MULTIPROVINCIAL"/>
    <s v="(en blanco)"/>
    <n v="129000"/>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99 - MULTIPROVINCIAL"/>
    <s v="(en blanco)"/>
    <n v="1485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1650000"/>
    <n v="26249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1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10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0"/>
    <n v="2400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080000"/>
    <n v="667833.08000000007"/>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847406"/>
    <n v="182850.52000000002"/>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4752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30200"/>
    <n v="2225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60000"/>
    <n v="13201.84"/>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86407"/>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100623"/>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49324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872000"/>
    <n v="2089000.72"/>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99 - MULTIPROVINCIAL"/>
    <s v="(en blanco)"/>
    <n v="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510000"/>
    <n v="57149.24"/>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en blanco)"/>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5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8 - BIENES INTANGIBLES"/>
    <s v="N"/>
    <s v="00 - N/A"/>
    <s v="70 - DONACION EXTERNA"/>
    <s v="99 - MULTIPROVINCIAL"/>
    <s v="(en blanco)"/>
    <n v="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805371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552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234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2592120"/>
    <n v="100614"/>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0"/>
    <n v="53500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978300"/>
    <n v="52579.360000000001"/>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S"/>
    <s v="00 - N/A"/>
    <s v="70 - DONACION EXTERNA"/>
    <s v="99 - MULTIPROVINCIAL"/>
    <s v="(en blanco)"/>
    <n v="1202594"/>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661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en blanco)"/>
    <n v="4000"/>
    <n v="5853.08"/>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37870"/>
    <n v="673256.4"/>
  </r>
  <r>
    <s v="2026"/>
    <x v="0"/>
    <x v="0"/>
    <x v="1"/>
    <x v="7"/>
    <s v="2 - Poder Ejecutivo"/>
    <s v="0205 - MINISTERIO DE HACIENDA Y ECONOMIA"/>
    <s v="0014 - SISTEMA ÚNICO DE BENEFICIARIOS"/>
    <s v="4 - SERVICIOS SOCIALES"/>
    <s v="4.5 - Protección social"/>
    <s v="4.5.10 - Asistencia social"/>
    <s v="2.6 - BIENES MUEBLES, INMUEBLES E INTANGIBLES"/>
    <s v="2.6.1 - MOBILIARIO Y EQUIPO"/>
    <s v="N"/>
    <s v="00 - N/A"/>
    <s v="10 - FONDO GENERAL"/>
    <s v="99 - MULTIPROVINCIAL"/>
    <s v="(en blanco)"/>
    <n v="800000"/>
    <n v="0"/>
  </r>
  <r>
    <s v="2026"/>
    <x v="0"/>
    <x v="0"/>
    <x v="1"/>
    <x v="7"/>
    <s v="2 - Poder Ejecutivo"/>
    <s v="0205 - MINISTERIO DE HACIENDA Y ECONOMIA"/>
    <s v="0014 - SISTEMA ÚNICO DE BENEFICIARIOS"/>
    <s v="4 - SERVICIOS SOCIALES"/>
    <s v="4.5 - Protección social"/>
    <s v="4.5.10 - Asistencia social"/>
    <s v="2.6 - BIENES MUEBLES, INMUEBLES E INTANGIBLES"/>
    <s v="2.6.5 - MAQUINARIA, OTROS EQUIPOS Y HERRAMIENTAS"/>
    <s v="N"/>
    <s v="00 - N/A"/>
    <s v="10 - FONDO GENERAL"/>
    <s v="99 - MULTIPROVINCIAL"/>
    <s v="(en blanco)"/>
    <n v="0"/>
    <n v="78698.92"/>
  </r>
  <r>
    <s v="2026"/>
    <x v="0"/>
    <x v="0"/>
    <x v="1"/>
    <x v="7"/>
    <s v="2 - Poder Ejecutivo"/>
    <s v="0205 - MINISTERIO DE HACIENDA Y ECONOMIA"/>
    <s v="0014 - SISTEMA ÚNICO DE BENEFICIARIOS"/>
    <s v="4 - SERVICIOS SOCIALES"/>
    <s v="4.5 - Protección social"/>
    <s v="4.5.10 - Asistencia social"/>
    <s v="2.6 - BIENES MUEBLES, INMUEBLES E INTANGIBLES"/>
    <s v="2.6.6 - EQUIPOS DE DEFENSA Y SEGURIDAD"/>
    <s v="N"/>
    <s v="00 - N/A"/>
    <s v="10 - FONDO GENERAL"/>
    <s v="99 - MULTIPROVINCIAL"/>
    <s v="(en blanco)"/>
    <n v="0"/>
    <n v="50032"/>
  </r>
  <r>
    <s v="2026"/>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99 - MULTIPROVINCIAL"/>
    <s v="(en blanco)"/>
    <n v="904500"/>
    <n v="0"/>
  </r>
  <r>
    <s v="2026"/>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99 - MULTIPROVINCIAL"/>
    <s v="(en blanco)"/>
    <n v="186162195"/>
    <n v="0"/>
  </r>
  <r>
    <s v="2026"/>
    <x v="0"/>
    <x v="0"/>
    <x v="1"/>
    <x v="7"/>
    <s v="2 - Poder Ejecutivo"/>
    <s v="0206 - MINISTERIO DE EDUCACIÓN"/>
    <s v="0001 - MINISTERIO DE EDUCACION"/>
    <s v="4 - SERVICIOS SOCIALES"/>
    <s v="4.4 - Educación"/>
    <s v="4.4.01 - Educación inicial"/>
    <s v="2.6 - BIENES MUEBLES, INMUEBLES E INTANGIBLES"/>
    <s v="2.6.1 - MOBILIARIO Y EQUIPO"/>
    <s v="N"/>
    <s v="00 - N/A"/>
    <s v="60 - CREDITO EXTERNO"/>
    <s v="99 - MULTIPROVINCIAL"/>
    <s v="(en blanco)"/>
    <n v="0"/>
    <n v="0"/>
  </r>
  <r>
    <s v="2026"/>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99 - MULTIPROVINCIAL"/>
    <s v="(en blanco)"/>
    <n v="73325200"/>
    <n v="31764669.190000001"/>
  </r>
  <r>
    <s v="2026"/>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60 - CREDITO EXTERNO"/>
    <s v="99 - MULTIPROVINCIAL"/>
    <s v="(en blanco)"/>
    <n v="0"/>
    <n v="0"/>
  </r>
  <r>
    <s v="2026"/>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99 - MULTIPROVINCIAL"/>
    <s v="(en blanco)"/>
    <n v="0"/>
    <n v="0"/>
  </r>
  <r>
    <s v="2026"/>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99 - MULTIPROVINCIAL"/>
    <s v="(en blanco)"/>
    <n v="1581449"/>
    <n v="0"/>
  </r>
  <r>
    <s v="2026"/>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99 - MULTIPROVINCIAL"/>
    <s v="(en blanco)"/>
    <n v="93587000"/>
    <n v="0"/>
  </r>
  <r>
    <s v="2026"/>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99 - MULTIPROVINCIAL"/>
    <s v="(en blanco)"/>
    <n v="76683276"/>
    <n v="62754142.599999994"/>
  </r>
  <r>
    <s v="2026"/>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99 - MULTIPROVINCIAL"/>
    <s v="(en blanco)"/>
    <n v="0"/>
    <n v="2485080"/>
  </r>
  <r>
    <s v="2026"/>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99 - MULTIPROVINCIAL"/>
    <s v="(en blanco)"/>
    <n v="0"/>
    <n v="829422"/>
  </r>
  <r>
    <s v="2026"/>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99 - MULTIPROVINCIAL"/>
    <s v="(en blanco)"/>
    <n v="100444"/>
    <n v="0"/>
  </r>
  <r>
    <s v="2026"/>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99 - MULTIPROVINCIAL"/>
    <s v="(en blanco)"/>
    <n v="20603500"/>
    <n v="33327.58"/>
  </r>
  <r>
    <s v="2026"/>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99 - MULTIPROVINCIAL"/>
    <s v="(en blanco)"/>
    <n v="55159500"/>
    <n v="137767512.07999998"/>
  </r>
  <r>
    <s v="2026"/>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99 - MULTIPROVINCIAL"/>
    <s v="(en blanco)"/>
    <n v="0"/>
    <n v="4511436.7"/>
  </r>
  <r>
    <s v="2026"/>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99 - MULTIPROVINCIAL"/>
    <s v="(en blanco)"/>
    <n v="0"/>
    <n v="16261241.839999998"/>
  </r>
  <r>
    <s v="2026"/>
    <x v="0"/>
    <x v="0"/>
    <x v="1"/>
    <x v="7"/>
    <s v="2 - Poder Ejecutivo"/>
    <s v="0206 - MINISTERIO DE EDUCACIÓN"/>
    <s v="0001 - MINISTERIO DE EDUCACION"/>
    <s v="4 - SERVICIOS SOCIALES"/>
    <s v="4.4 - Educación"/>
    <s v="4.4.03 - Educación secundaria"/>
    <s v="2.6 - BIENES MUEBLES, INMUEBLES E INTANGIBLES"/>
    <s v="2.6.6 - EQUIPOS DE DEFENSA Y SEGURIDAD"/>
    <s v="N"/>
    <s v="00 - N/A"/>
    <s v="10 - FONDO GENERAL"/>
    <s v="99 - MULTIPROVINCIAL"/>
    <s v="(en blanco)"/>
    <n v="3375590"/>
    <n v="0"/>
  </r>
  <r>
    <s v="2026"/>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99 - MULTIPROVINCIAL"/>
    <s v="(en blanco)"/>
    <n v="1986600"/>
    <n v="0"/>
  </r>
  <r>
    <s v="2026"/>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99 - MULTIPROVINCIAL"/>
    <s v="(en blanco)"/>
    <n v="11241525"/>
    <n v="0"/>
  </r>
  <r>
    <s v="2026"/>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99 - MULTIPROVINCIAL"/>
    <s v="(en blanco)"/>
    <n v="2500000"/>
    <n v="0"/>
  </r>
  <r>
    <s v="2026"/>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99 - MULTIPROVINCIAL"/>
    <s v="(en blanco)"/>
    <n v="6000000"/>
    <n v="0"/>
  </r>
  <r>
    <s v="2026"/>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99 - MULTIPROVINCIAL"/>
    <s v="(en blanco)"/>
    <n v="1700610"/>
    <n v="0"/>
  </r>
  <r>
    <s v="2026"/>
    <x v="0"/>
    <x v="0"/>
    <x v="1"/>
    <x v="7"/>
    <s v="2 - Poder Ejecutivo"/>
    <s v="0206 - MINISTERIO DE EDUCACIÓN"/>
    <s v="0001 - MINISTERIO DE EDUCACION"/>
    <s v="4 - SERVICIOS SOCIALES"/>
    <s v="4.4 - Educación"/>
    <s v="4.4.06 - Educación técnica"/>
    <s v="2.6 - BIENES MUEBLES, INMUEBLES E INTANGIBLES"/>
    <s v="2.6.1 - MOBILIARIO Y EQUIPO"/>
    <s v="N"/>
    <s v="00 - N/A"/>
    <s v="60 - CREDITO EXTERNO"/>
    <s v="99 - MULTIPROVINCIAL"/>
    <s v="(en blanco)"/>
    <n v="0"/>
    <n v="0"/>
  </r>
  <r>
    <s v="2026"/>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99 - MULTIPROVINCIAL"/>
    <s v="(en blanco)"/>
    <n v="150000"/>
    <n v="0"/>
  </r>
  <r>
    <s v="2026"/>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60 - CREDITO EXTERNO"/>
    <s v="99 - MULTIPROVINCIAL"/>
    <s v="(en blanco)"/>
    <n v="0"/>
    <n v="0"/>
  </r>
  <r>
    <s v="2026"/>
    <x v="0"/>
    <x v="0"/>
    <x v="1"/>
    <x v="7"/>
    <s v="2 - Poder Ejecutivo"/>
    <s v="0206 - MINISTERIO DE EDUCACIÓN"/>
    <s v="0001 - MINISTERIO DE EDUCACION"/>
    <s v="4 - SERVICIOS SOCIALES"/>
    <s v="4.4 - Educación"/>
    <s v="4.4.06 - Educación técnica"/>
    <s v="2.6 - BIENES MUEBLES, INMUEBLES E INTANGIBLES"/>
    <s v="2.6.4 - VEHÍCULOS Y EQUIPO DE TRANSPORTE, TRACCIÓN Y ELEVACIÓN"/>
    <s v="N"/>
    <s v="00 - N/A"/>
    <s v="10 - FONDO GENERAL"/>
    <s v="99 - MULTIPROVINCIAL"/>
    <s v="(en blanco)"/>
    <n v="7001820"/>
    <n v="0"/>
  </r>
  <r>
    <s v="2026"/>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en blanco)"/>
    <n v="289488861"/>
    <n v="0"/>
  </r>
  <r>
    <s v="2026"/>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60 - CREDITO EXTERNO"/>
    <s v="99 - MULTIPROVINCIAL"/>
    <s v="(en blanco)"/>
    <n v="0"/>
    <n v="0"/>
  </r>
  <r>
    <s v="2026"/>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99 - MULTIPROVINCIAL"/>
    <s v="(en blanco)"/>
    <n v="80000"/>
    <n v="0"/>
  </r>
  <r>
    <s v="2026"/>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60 - CREDITO EXTERNO"/>
    <s v="99 - MULTIPROVINCIAL"/>
    <s v="(en blanco)"/>
    <n v="0"/>
    <n v="0"/>
  </r>
  <r>
    <s v="2026"/>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99 - MULTIPROVINCIAL"/>
    <s v="(en blanco)"/>
    <n v="413710167"/>
    <n v="0"/>
  </r>
  <r>
    <s v="2026"/>
    <x v="0"/>
    <x v="0"/>
    <x v="1"/>
    <x v="7"/>
    <s v="2 - Poder Ejecutivo"/>
    <s v="0206 - MINISTERIO DE EDUCACIÓN"/>
    <s v="0001 - MINISTERIO DE EDUCACION"/>
    <s v="4 - SERVICIOS SOCIALES"/>
    <s v="4.4 - Educación"/>
    <s v="4.4.06 - Educación técnica"/>
    <s v="2.6 - BIENES MUEBLES, INMUEBLES E INTANGIBLES"/>
    <s v="2.6.8 - BIENES INTANGIBLES"/>
    <s v="N"/>
    <s v="00 - N/A"/>
    <s v="60 - CREDITO EXTERNO"/>
    <s v="99 - MULTIPROVINCIAL"/>
    <s v="(en blanco)"/>
    <n v="0"/>
    <n v="0"/>
  </r>
  <r>
    <s v="2026"/>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99 - MULTIPROVINCIAL"/>
    <s v="(en blanco)"/>
    <n v="20967452"/>
    <n v="1623234.43"/>
  </r>
  <r>
    <s v="2026"/>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99 - MULTIPROVINCIAL"/>
    <s v="(en blanco)"/>
    <n v="52695750"/>
    <n v="1495747.09"/>
  </r>
  <r>
    <s v="2026"/>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99 - MULTIPROVINCIAL"/>
    <s v="(en blanco)"/>
    <n v="322000"/>
    <n v="0"/>
  </r>
  <r>
    <s v="2026"/>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99 - MULTIPROVINCIAL"/>
    <s v="(en blanco)"/>
    <n v="17500000"/>
    <n v="0"/>
  </r>
  <r>
    <s v="2026"/>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en blanco)"/>
    <n v="23719006"/>
    <n v="0"/>
  </r>
  <r>
    <s v="2026"/>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99 - MULTIPROVINCIAL"/>
    <s v="(en blanco)"/>
    <n v="1500000"/>
    <n v="0"/>
  </r>
  <r>
    <s v="2026"/>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en blanco)"/>
    <n v="0"/>
    <n v="0"/>
  </r>
  <r>
    <s v="2026"/>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99 - MULTIPROVINCIAL"/>
    <s v="(en blanco)"/>
    <n v="2112960"/>
    <n v="0"/>
  </r>
  <r>
    <s v="2026"/>
    <x v="0"/>
    <x v="0"/>
    <x v="1"/>
    <x v="7"/>
    <s v="2 - Poder Ejecutivo"/>
    <s v="0206 - MINISTERIO DE EDUCACIÓN"/>
    <s v="0001 - MINISTERIO DE EDUCACION"/>
    <s v="4 - SERVICIOS SOCIALES"/>
    <s v="4.4 - Educación"/>
    <s v="4.4.09 - Enseñanza no atribuible a ningún nivel"/>
    <s v="2.6 - BIENES MUEBLES, INMUEBLES E INTANGIBLES"/>
    <s v="2.6.2 - MOBILIARIO Y EQUIPO DE AUDIO, AUDIOVISUAL, RECREATIVO Y EDUCACIONAL"/>
    <s v="N"/>
    <s v="00 - N/A"/>
    <s v="10 - FONDO GENERAL"/>
    <s v="99 - MULTIPROVINCIAL"/>
    <s v="(en blanco)"/>
    <n v="3300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99 - MULTIPROVINCIAL"/>
    <s v="(en blanco)"/>
    <n v="443242300"/>
    <n v="1023058400.16"/>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61267934"/>
    <n v="437072"/>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19350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29169108"/>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en blanco)"/>
    <n v="1391449792"/>
    <n v="2028567.87"/>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50 - CRÉDITO INTERNO"/>
    <s v="99 - MULTIPROVINCIAL"/>
    <s v="(en blanco)"/>
    <n v="2899971127"/>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60 - CREDITO EXTERNO"/>
    <s v="99 - MULTIPROVINCIAL"/>
    <s v="(en blanco)"/>
    <n v="42117735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99 - MULTIPROVINCIAL"/>
    <s v="(en blanco)"/>
    <n v="15808658"/>
    <n v="440018.45999999996"/>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99 - MULTIPROVINCIAL"/>
    <s v="(en blanco)"/>
    <n v="71203568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0"/>
    <n v="702102.61"/>
  </r>
  <r>
    <s v="2026"/>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99 - MULTIPROVINCIAL"/>
    <s v="(en blanco)"/>
    <n v="6750000000"/>
    <n v="0"/>
  </r>
  <r>
    <s v="2026"/>
    <x v="0"/>
    <x v="0"/>
    <x v="1"/>
    <x v="7"/>
    <s v="2 - Poder Ejecutivo"/>
    <s v="0206 - MINISTERIO DE EDUCACIÓN"/>
    <s v="0001 - MINISTERIO DE EDUCACION"/>
    <s v="4 - SERVICIOS SOCIALES"/>
    <s v="4.4 - Educación"/>
    <s v="4.4.99 - Planificación, gestión y supervisión de la educación"/>
    <s v="2.7 - OBRAS"/>
    <s v="2.7.1 - OBRAS EN EDIFICACIONES"/>
    <s v="S"/>
    <s v="11 - REHABILITACIÓN DEL EDIFICIO DE OFICINAS INSTITUCIONALES DEL MINISTERIO DE EDUCACIÓN (MINERD), SECTOR GAZCUE, DISTRITO NACIONAL."/>
    <s v="10 - FONDO GENERAL"/>
    <s v="01 - DISTRITO NACIONAL"/>
    <n v="17225"/>
    <n v="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102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en blanco)"/>
    <n v="3600000"/>
    <n v="0"/>
  </r>
  <r>
    <s v="2026"/>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99 - MULTIPROVINCIAL"/>
    <s v="(en blanco)"/>
    <n v="83136678"/>
    <n v="71841014.560000002"/>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99 - MULTIPROVINCIAL"/>
    <s v="(en blanco)"/>
    <n v="5816000"/>
    <n v="2033300.69"/>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en blanco)"/>
    <n v="0"/>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720000"/>
    <n v="453066.25"/>
  </r>
  <r>
    <s v="2026"/>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99 - MULTIPROVINCIAL"/>
    <s v="(en blanco)"/>
    <n v="2051205"/>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99 - MULTIPROVINCIAL"/>
    <s v="(en blanco)"/>
    <n v="6234800"/>
    <n v="863337.43"/>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99 - MULTIPROVINCIAL"/>
    <s v="(en blanco)"/>
    <n v="8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1600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20 - FONDOS CON DESTINO ESPECÍFICO"/>
    <s v="99 - MULTIPROVINCIAL"/>
    <s v="(en blanco)"/>
    <n v="10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99 - MULTIPROVINCIAL"/>
    <s v="(en blanco)"/>
    <n v="1240200"/>
    <n v="65864.710000000006"/>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6 - EQUIPOS DE DEFENSA Y SEGURIDAD"/>
    <s v="N"/>
    <s v="00 - N/A"/>
    <s v="20 - FONDOS CON DESTINO ESPECÍFICO"/>
    <s v="99 - MULTIPROVINCIAL"/>
    <s v="(en blanco)"/>
    <n v="62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99 - MULTIPROVINCIAL"/>
    <s v="(en blanco)"/>
    <n v="4320"/>
    <n v="17895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99 - MULTIPROVINCIAL"/>
    <s v="(en blanco)"/>
    <n v="5000000"/>
    <n v="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99 - MULTIPROVINCIAL"/>
    <s v="(en blanco)"/>
    <n v="0"/>
    <n v="333757.69"/>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1 - MOBILIARIO Y EQUIPO"/>
    <s v="N"/>
    <s v="00 - N/A"/>
    <s v="10 - FONDO GENERAL"/>
    <s v="99 - MULTIPROVINCIAL"/>
    <s v="(en blanco)"/>
    <n v="11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10 - FONDO GENERAL"/>
    <s v="99 - MULTIPROVINCIAL"/>
    <s v="(en blanco)"/>
    <n v="8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20 - FONDOS CON DESTINO ESPECÍFICO"/>
    <s v="99 - MULTIPROVINCIAL"/>
    <s v="(en blanco)"/>
    <n v="326000"/>
    <n v="9794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99 - MULTIPROVINCIAL"/>
    <s v="(en blanco)"/>
    <n v="12422000"/>
    <n v="2665058.6800000002"/>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en blanco)"/>
    <n v="17955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99 - MULTIPROVINCIAL"/>
    <s v="(en blanco)"/>
    <n v="100000"/>
    <n v="15500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99 - MULTIPROVINCIAL"/>
    <s v="(en blanco)"/>
    <n v="639000"/>
    <n v="330872"/>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99 - MULTIPROVINCIAL"/>
    <s v="(en blanco)"/>
    <n v="4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99 - MULTIPROVINCIAL"/>
    <s v="(en blanco)"/>
    <n v="37746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99 - MULTIPROVINCIAL"/>
    <s v="(en blanco)"/>
    <n v="16478465"/>
    <n v="17044400.73"/>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99 - MULTIPROVINCIAL"/>
    <s v="(en blanco)"/>
    <n v="20289508"/>
    <n v="26287823.180000003"/>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2500"/>
    <n v="548681.68999999994"/>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52764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0"/>
    <n v="48348"/>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en blanco)"/>
    <n v="1848040"/>
    <n v="804202.40999999992"/>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99 - MULTIPROVINCIAL"/>
    <s v="(en blanco)"/>
    <n v="67600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50000000"/>
    <n v="0"/>
  </r>
  <r>
    <s v="2026"/>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5 - MAQUINARIA, OTROS EQUIPOS Y HERRAMIENTAS"/>
    <s v="N"/>
    <s v="00 - N/A"/>
    <s v="10 - FONDO GENERAL"/>
    <s v="99 - MULTIPROVINCIAL"/>
    <s v="(en blanco)"/>
    <n v="480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99 - MULTIPROVINCIAL"/>
    <s v="(en blanco)"/>
    <n v="94127876"/>
    <n v="4157689.5600000005"/>
  </r>
  <r>
    <s v="2026"/>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99 - MULTIPROVINCIAL"/>
    <s v="(en blanco)"/>
    <n v="9223948"/>
    <n v="2048788.1300000001"/>
  </r>
  <r>
    <s v="2026"/>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99 - MULTIPROVINCIAL"/>
    <s v="(en blanco)"/>
    <n v="62369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99 - MULTIPROVINCIAL"/>
    <s v="(en blanco)"/>
    <n v="1478284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en blanco)"/>
    <n v="4776250"/>
    <n v="3862338.7600000002"/>
  </r>
  <r>
    <s v="2026"/>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99 - MULTIPROVINCIAL"/>
    <s v="(en blanco)"/>
    <n v="250000"/>
    <n v="366472.4200000001"/>
  </r>
  <r>
    <s v="2026"/>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99 - MULTIPROVINCIAL"/>
    <s v="(en blanco)"/>
    <n v="5156590"/>
    <n v="0"/>
  </r>
  <r>
    <s v="2026"/>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99 - MULTIPROVINCIAL"/>
    <s v="(en blanco)"/>
    <n v="50000000"/>
    <n v="4369964.37"/>
  </r>
  <r>
    <s v="2026"/>
    <x v="0"/>
    <x v="0"/>
    <x v="1"/>
    <x v="7"/>
    <s v="2 - Poder Ejecutivo"/>
    <s v="0206 - MINISTERIO DE EDUCACIÓN"/>
    <s v="0008 - INSTITUTO SUPERIOR DE FORMACIÓN DOCENTE  SALOME UREÑA"/>
    <s v="4 - SERVICIOS SOCIALES"/>
    <s v="4.4 - Educación"/>
    <s v="4.4.04 - Educación superior"/>
    <s v="2.7 - OBRAS"/>
    <s v="2.7.1 - OBRAS EN EDIFICACIONES"/>
    <s v="S"/>
    <s v="01 - CONSTRUCCIÓN DEL RECINTO EMILIO PRUD¿HOMME DEL INSTITUTO SUPERIOR DE FORMACIÓN DOCENTE SALOMÉ UREÑA (ISFODOSU), MUNICIPIO SANTIAGO DE LOS CABALLEROS, PROVINCIA SANTIAGO"/>
    <s v="10 - FONDO GENERAL"/>
    <s v="25 - SANTIAGO"/>
    <n v="17210"/>
    <n v="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99 - MULTIPROVINCIAL"/>
    <s v="(en blanco)"/>
    <n v="30289822"/>
    <n v="8080526.1399999987"/>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9878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1871859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367500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99 - MULTIPROVINCIAL"/>
    <s v="(en blanco)"/>
    <n v="6593832"/>
    <n v="42619.83"/>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99 - MULTIPROVINCIAL"/>
    <s v="(en blanco)"/>
    <n v="108523491"/>
    <n v="16312614.550000001"/>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10565425"/>
    <n v="1412895"/>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17411484"/>
    <n v="231564.01"/>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6340610"/>
    <n v="854320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en blanco)"/>
    <n v="79964176"/>
    <n v="1486737.27"/>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99 - MULTIPROVINCIAL"/>
    <s v="(en blanco)"/>
    <n v="388500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99 - MULTIPROVINCIAL"/>
    <s v="(en blanco)"/>
    <n v="318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99 - MULTIPROVINCIAL"/>
    <s v="(en blanco)"/>
    <n v="6550000"/>
    <n v="4062160.05"/>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350000"/>
    <n v="277134.78000000003"/>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99 - MULTIPROVINCIAL"/>
    <s v="(en blanco)"/>
    <n v="4000000"/>
    <n v="10194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35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en blanco)"/>
    <n v="2950000"/>
    <n v="496504.17000000004"/>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99 - MULTIPROVINCIAL"/>
    <s v="(en blanco)"/>
    <n v="11361538"/>
    <n v="4028.52"/>
  </r>
  <r>
    <s v="2026"/>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99 - MULTIPROVINCIAL"/>
    <s v="(en blanco)"/>
    <n v="113523252"/>
    <n v="31276281.689999998"/>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s v="18 - PUERTO PLATA"/>
    <n v="15883"/>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s v="18 - PUERTO PLATA"/>
    <n v="15884"/>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ERVIDO CREALES, MUNICIPIO VILLA HERMOSA, PROVINCIA LA ROMANA."/>
    <s v="10 - FONDO GENERAL"/>
    <s v="12 - LA ROMANA"/>
    <n v="1522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ISABEL MARÍA CORONA, MUNICIPIO MOCA, PROVINCIA ESPAILLAT."/>
    <s v="10 - FONDO GENERAL"/>
    <s v="09 - ESPAILLAT"/>
    <n v="156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ELICIA ESPINO BURGOS, MUNICIPIO MICHES, PROVINCIA EL SEIBO."/>
    <s v="10 - FONDO GENERAL"/>
    <s v="08 - EL SEIBO"/>
    <n v="152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SCUELA COMUNITARIA PARROQUIAL SANTA CLARA DE ASÍS, MUNICIPIO SAN PEDRO DE MACORÍS, PROVINCIA SAN PEDRO DE MACORÍS."/>
    <s v="10 - FONDO GENERAL"/>
    <s v="23 - SAN PEDRO DE MACORIS"/>
    <n v="1556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BOMBA , MUNICIPIO SANTO DOMINGO NORTE, PROVINCIA SANTO DOMINGO."/>
    <s v="10 - FONDO GENERAL"/>
    <s v="32 - SANTO DOMINGO"/>
    <n v="158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s v="24 - SANCHEZ RAMIREZ"/>
    <n v="15978"/>
    <n v="2153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s v="22 - SAN JUAN"/>
    <n v="1542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SUDADERO, MUNICIPIO HATO MAYOR, PROVINCIA HATO MAYOR."/>
    <s v="10 - FONDO GENERAL"/>
    <s v="30 - HATO MAYOR"/>
    <n v="15587"/>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MARÍA ALTAGRACIA PAULA, MUNICIPIO SAN FRANCISCO DE MACORÍS, PROVINCIA DUARTE."/>
    <s v="10 - FONDO GENERAL"/>
    <s v="06 - DUARTE"/>
    <n v="1567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s v="25 - SANTIAGO"/>
    <n v="15718"/>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s v="06 - DUARTE"/>
    <n v="1568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s v="25 - SANTIAGO"/>
    <n v="15722"/>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s v="23 - SAN PEDRO DE MACORIS"/>
    <n v="15598"/>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s v="10 - INDEPENDENCIA"/>
    <n v="16065"/>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VIRGEN DE LA CARIDAD DEL COBRE, MUNICIPIO QUISQUEYA, PROVINCIA SAN PEDRO DE MACORÍS."/>
    <s v="10 - FONDO GENERAL"/>
    <s v="23 - SAN PEDRO DE MACORIS"/>
    <n v="15600"/>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s v="32 - SANTO DOMINGO"/>
    <n v="15863"/>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s v="06 - DUARTE"/>
    <n v="1569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s v="32 - SANTO DOMINGO"/>
    <n v="15864"/>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s v="21 - SAN CRISTOBAL"/>
    <n v="1552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CONSTRUCCIÓN PLANTEL EDUCATIVO ANA PATRIA MARTÍNEZ, MUNICIPIO COMENDADOR, PROVINCIA ELÍAS PIÑA"/>
    <s v="10 - FONDO GENERAL"/>
    <s v="07 - ELIAS PINA"/>
    <n v="16805"/>
    <n v="3606620"/>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s v="29 - MONTE PLATA"/>
    <n v="160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s v="25 - SANTIAGO"/>
    <n v="15764"/>
    <n v="3445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s v="18 - PUERTO PLATA"/>
    <n v="15882"/>
    <n v="43066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s v="32 - SANTO DOMINGO"/>
    <n v="15972"/>
    <n v="931214"/>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s v="03 - BAHORUCO"/>
    <n v="15158"/>
    <n v="1157222"/>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s v="15 - MONTE CRISTI"/>
    <n v="15270"/>
    <n v="379736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s v="19 - HERMANAS MIRABAL"/>
    <n v="15194"/>
    <n v="275881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s v="11 - LA ALTAGRACIA"/>
    <n v="15203"/>
    <n v="159852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s v="18 - PUERTO PLATA"/>
    <n v="15883"/>
    <n v="111556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s v="17 - PERAVIA"/>
    <n v="15174"/>
    <n v="163953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s v="09 - ESPAILLAT"/>
    <n v="15186"/>
    <n v="8772492"/>
    <n v="5910553.7300000004"/>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s v="32 - SANTO DOMINGO"/>
    <n v="15253"/>
    <n v="2115360"/>
    <n v="1944711.39"/>
  </r>
  <r>
    <s v="2026"/>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s v="05 - DAJABON"/>
    <n v="13043"/>
    <n v="121459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DRÉS TOLENTINO TOLENTINO, MUNICIPIO COMENDADOR, PROVINCIA ELÍAS PIÑA."/>
    <s v="10 - FONDO GENERAL"/>
    <s v="07 - ELIAS PINA"/>
    <n v="15150"/>
    <n v="5765056"/>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s v="19 - HERMANAS MIRABAL"/>
    <n v="15195"/>
    <n v="114880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s v="17 - PERAVIA"/>
    <n v="15175"/>
    <n v="600242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s v="32 - SANTO DOMINGO"/>
    <n v="15254"/>
    <n v="1895778"/>
    <n v="4721119.2"/>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s v="11 - LA ALTAGRACIA"/>
    <n v="15204"/>
    <n v="73669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s v="13 - LA VEGA"/>
    <n v="15185"/>
    <n v="1198141"/>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s v="18 - PUERTO PLATA"/>
    <n v="15884"/>
    <n v="172502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s v="32 - SANTO DOMINGO"/>
    <n v="15973"/>
    <n v="461364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s v="09 - ESPAILLAT"/>
    <n v="15187"/>
    <n v="1712376"/>
    <n v="909769.28"/>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s v="03 - BAHORUCO"/>
    <n v="15160"/>
    <n v="1157222"/>
    <n v="967193.24"/>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CAMILA HENRÍQUEZ - FE Y ALEGRÍA, MUNICIPIO LOS ALCARRIZOS, PROVINCIA SANTO DOMINGO."/>
    <s v="10 - FONDO GENERAL"/>
    <s v="32 - SANTO DOMINGO"/>
    <n v="15255"/>
    <n v="18957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s v="13 - LA VEGA"/>
    <n v="15607"/>
    <n v="166550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s v="29 - MONTE PLATA"/>
    <n v="15235"/>
    <n v="1140378"/>
    <n v="3190425.01"/>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s v="22 - SAN JUAN"/>
    <n v="15151"/>
    <n v="2982396"/>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s v="11 - LA ALTAGRACIA"/>
    <n v="15205"/>
    <n v="107333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s v="17 - PERAVIA"/>
    <n v="15176"/>
    <n v="2758819"/>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ANGUSTIA PÉREZ ROSARIO, MUNICIPIO MOCA, PROVINCIA ESPAILLAT."/>
    <s v="10 - FONDO GENERAL"/>
    <s v="09 - ESPAILLAT"/>
    <n v="15188"/>
    <n v="8197657"/>
    <n v="1369518.75"/>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s v="18 - PUERTO PLATA"/>
    <n v="15885"/>
    <n v="153372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OSÉ RAMÓN LIRIANO TEJADA, MUNICIPIO SALCEDO, PROVINCIA HERMANAS MIRABAL."/>
    <s v="10 - FONDO GENERAL"/>
    <s v="19 - HERMANAS MIRABAL"/>
    <n v="15196"/>
    <n v="181267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s v="15 - MONTE CRISTI"/>
    <n v="15272"/>
    <n v="10018924"/>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s v="03 - BAHORUCO"/>
    <n v="15161"/>
    <n v="12268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s v="17 - PERAVIA"/>
    <n v="15177"/>
    <n v="4433239"/>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s v="11 - LA ALTAGRACIA"/>
    <n v="15206"/>
    <n v="278808"/>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s v="19 - HERMANAS MIRABAL"/>
    <n v="15197"/>
    <n v="114559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s v="18 - PUERTO PLATA"/>
    <n v="15886"/>
    <n v="172502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RAMÓN MARTÍNEZ, MUNICIPIO PERALVILLO, PROVINCIA MONTE PLATA."/>
    <s v="10 - FONDO GENERAL"/>
    <s v="29 - MONTE PLATA"/>
    <n v="15236"/>
    <n v="1398551"/>
    <n v="406844.03"/>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s v="15 - MONTE CRISTI"/>
    <n v="15273"/>
    <n v="4114253"/>
    <n v="0"/>
  </r>
  <r>
    <s v="2026"/>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s v="01 - DISTRITO NACIONAL"/>
    <n v="13046"/>
    <n v="11961356"/>
    <n v="35665926.019999996"/>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s v="03 - BAHORUCO"/>
    <n v="15162"/>
    <n v="350758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s v="09 - ESPAILLAT"/>
    <n v="15190"/>
    <n v="2940444"/>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EL RANCHITO, MUNICIPIO VILLA TAPIA, PROVINCIA HERMANAS MIRABAL."/>
    <s v="10 - FONDO GENERAL"/>
    <s v="19 - HERMANAS MIRABAL"/>
    <n v="15198"/>
    <n v="1488375"/>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s v="17 - PERAVIA"/>
    <n v="15178"/>
    <n v="1835000"/>
    <n v="351867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s v="32 - SANTO DOMINGO"/>
    <n v="15257"/>
    <n v="1895778"/>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s v="15 - MONTE CRISTI"/>
    <n v="15274"/>
    <n v="165155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s v="11 - LA ALTAGRACIA"/>
    <n v="15207"/>
    <n v="164554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s v="22 - SAN JUAN"/>
    <n v="15153"/>
    <n v="1542689"/>
    <n v="5057786.1500000004"/>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s v="18 - PUERTO PLATA"/>
    <n v="15887"/>
    <n v="6169115"/>
    <n v="0"/>
  </r>
  <r>
    <s v="2026"/>
    <x v="0"/>
    <x v="0"/>
    <x v="1"/>
    <x v="7"/>
    <s v="2 - Poder Ejecutivo"/>
    <s v="0206 - MINISTERIO DE EDUCACIÓN"/>
    <s v="0012 - DIRECCION DE INFRAESTRUCTURA ESCOLAR"/>
    <s v="4 - SERVICIOS SOCIALES"/>
    <s v="4.4 - Educación"/>
    <s v="4.4.01 - Educación inicial"/>
    <s v="2.7 - OBRAS"/>
    <s v="2.7.1 - OBRAS EN EDIFICACIONES"/>
    <s v="S"/>
    <s v="05 - CONSTRUCCIÓN DE 4 ESTANCIAS INFANTILES EN LA PROVINCIA DUARTE"/>
    <s v="10 - FONDO GENERAL"/>
    <s v="06 - DUARTE"/>
    <n v="13047"/>
    <n v="2725489"/>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s v="22 - SAN JUAN"/>
    <n v="15154"/>
    <n v="8227707"/>
    <n v="1503909.18"/>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s v="13 - LA VEGA"/>
    <n v="15610"/>
    <n v="15441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s v="09 - ESPAILLAT"/>
    <n v="15191"/>
    <n v="114880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s v="06 - DUARTE"/>
    <n v="15199"/>
    <n v="193117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s v="03 - BAHORUCO"/>
    <n v="15163"/>
    <n v="8222423"/>
    <n v="2150270.0299999998"/>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s v="15 - MONTE CRISTI"/>
    <n v="15275"/>
    <n v="1157222"/>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s v="18 - PUERTO PLATA"/>
    <n v="15888"/>
    <n v="1757168"/>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SOCORRO SÁNCHEZ, MUNICIPIO LOS ALCARRIZOS, PROVINCIA SANTO DOMINGO."/>
    <s v="10 - FONDO GENERAL"/>
    <s v="32 - SANTO DOMINGO"/>
    <n v="15258"/>
    <n v="1895778"/>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s v="17 - PERAVIA"/>
    <n v="15180"/>
    <n v="185624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s v="06 - DUARTE"/>
    <n v="15201"/>
    <n v="57440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MÉRICO LUGO, MUNICIPIO SABANA GRANDE DE BOYÁ, PROVINCIA MONTE PLATA."/>
    <s v="10 - FONDO GENERAL"/>
    <s v="29 - MONTE PLATA"/>
    <n v="15239"/>
    <n v="1605091"/>
    <n v="4396599.92"/>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s v="18 - PUERTO PLATA"/>
    <n v="15889"/>
    <n v="417115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s v="22 - SAN JUAN"/>
    <n v="15155"/>
    <n v="5070433"/>
    <n v="1049715.360000000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s v="15 - MONTE CRISTI"/>
    <n v="15276"/>
    <n v="4123809"/>
    <n v="1943462.6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s v="11 - LA ALTAGRACIA"/>
    <n v="15209"/>
    <n v="1873679"/>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s v="13 - LA VEGA"/>
    <n v="15611"/>
    <n v="16101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s v="10 - INDEPENDENCIA"/>
    <n v="15164"/>
    <n v="160571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YOJANY DE LA CRUZ SANTANA, MUNICIPIO JAMAO AL NORTE, PROVINCIA ESPAILLAT."/>
    <s v="10 - FONDO GENERAL"/>
    <s v="09 - ESPAILLAT"/>
    <n v="15192"/>
    <n v="11488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s v="17 - PERAVIA"/>
    <n v="15181"/>
    <n v="1092203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s v="10 - INDEPENDENCIA"/>
    <n v="15165"/>
    <n v="52767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s v="11 - LA ALTAGRACIA"/>
    <n v="15210"/>
    <n v="1153011"/>
    <n v="1409915.9"/>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s v="13 - LA VEGA"/>
    <n v="15612"/>
    <n v="1357119"/>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s v="23 - SAN PEDRO DE MACORIS"/>
    <n v="15544"/>
    <n v="5188516"/>
    <n v="1873645.12"/>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s v="06 - DUARTE"/>
    <n v="15202"/>
    <n v="1264027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s v="32 - SANTO DOMINGO"/>
    <n v="15260"/>
    <n v="1895778"/>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ALOMÉ UREÑA DE HENRÍQUEZ, MUNICIPIO JAMAO AL NORTE, PROVINCIA ESPAILLAT."/>
    <s v="10 - FONDO GENERAL"/>
    <s v="09 - ESPAILLAT"/>
    <n v="15193"/>
    <n v="2154855"/>
    <n v="2477862.7999999998"/>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s v="18 - PUERTO PLATA"/>
    <n v="15890"/>
    <n v="41641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s v="18 - PUERTO PLATA"/>
    <n v="15891"/>
    <n v="24642607"/>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s v="14 - MARIA TRINIDAD SANCHEZ"/>
    <n v="15283"/>
    <n v="165155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s v="11 - LA ALTAGRACIA"/>
    <n v="15212"/>
    <n v="14544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s v="18 - PUERTO PLATA"/>
    <n v="15263"/>
    <n v="2514936"/>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s v="23 - SAN PEDRO DE MACORIS"/>
    <n v="15545"/>
    <n v="6508435"/>
    <n v="338342.35"/>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s v="13 - LA VEGA"/>
    <n v="15613"/>
    <n v="85785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s v="17 - PERAVIA"/>
    <n v="15182"/>
    <n v="3326831"/>
    <n v="1888914.02"/>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s v="10 - INDEPENDENCIA"/>
    <n v="15166"/>
    <n v="1651551"/>
    <n v="0"/>
  </r>
  <r>
    <s v="2026"/>
    <x v="0"/>
    <x v="0"/>
    <x v="1"/>
    <x v="7"/>
    <s v="2 - Poder Ejecutivo"/>
    <s v="0206 - MINISTERIO DE EDUCACIÓN"/>
    <s v="0012 - DIRECCION DE INFRAESTRUCTURA ESCOLAR"/>
    <s v="4 - SERVICIOS SOCIALES"/>
    <s v="4.4 - Educación"/>
    <s v="4.4.01 - Educación inicial"/>
    <s v="2.7 - OBRAS"/>
    <s v="2.7.1 - OBRAS EN EDIFICACIONES"/>
    <s v="S"/>
    <s v="09 - CONSTRUCCIÓN DE 1 ESTANCIA INFANTIL EN LA PROVINCIA HERMANAS MIRABAL"/>
    <s v="10 - FONDO GENERAL"/>
    <s v="19 - HERMANAS MIRABAL"/>
    <n v="13051"/>
    <n v="10000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s v="02 - AZUA"/>
    <n v="15168"/>
    <n v="3977039"/>
    <n v="1118434.6499999999"/>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s v="11 - LA ALTAGRACIA"/>
    <n v="15213"/>
    <n v="2933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s v="30 - HATO MAYOR"/>
    <n v="15546"/>
    <n v="3304303"/>
    <n v="351748.94"/>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s v="18 - PUERTO PLATA"/>
    <n v="15892"/>
    <n v="1270058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s v="18 - PUERTO PLATA"/>
    <n v="15264"/>
    <n v="113087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s v="01 - DISTRITO NACIONAL"/>
    <n v="15262"/>
    <n v="189577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s v="13 - LA VEGA"/>
    <n v="15614"/>
    <n v="141811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s v="17 - PERAVIA"/>
    <n v="15183"/>
    <n v="929430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s v="14 - MARIA TRINIDAD SANCHEZ"/>
    <n v="15284"/>
    <n v="1620111"/>
    <n v="0"/>
  </r>
  <r>
    <s v="2026"/>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s v="12 - LA ROMANA"/>
    <n v="13052"/>
    <n v="6006277"/>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s v="16 - PEDERNALES"/>
    <n v="15240"/>
    <n v="1561024"/>
    <n v="1506841.8"/>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s v="05 - DAJABON"/>
    <n v="15280"/>
    <n v="3337895"/>
    <n v="2586995.63"/>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s v="13 - LA VEGA"/>
    <n v="15615"/>
    <n v="67861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s v="14 - MARIA TRINIDAD SANCHEZ"/>
    <n v="15285"/>
    <n v="11572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s v="02 - AZUA"/>
    <n v="15442"/>
    <n v="12609788"/>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s v="02 - AZUA"/>
    <n v="15170"/>
    <n v="3052922"/>
    <n v="690674.89"/>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s v="32 - SANTO DOMINGO"/>
    <n v="15296"/>
    <n v="701655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MIR, MUNICIPIO HIGÜEY, PROVINCIA LA ALTAGRACIA."/>
    <s v="10 - FONDO GENERAL"/>
    <s v="11 - LA ALTAGRACIA"/>
    <n v="15214"/>
    <n v="348868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s v="18 - PUERTO PLATA"/>
    <n v="15893"/>
    <n v="1067759"/>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s v="30 - HATO MAYOR"/>
    <n v="15547"/>
    <n v="3350221"/>
    <n v="1018577.62"/>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s v="18 - PUERTO PLATA"/>
    <n v="15265"/>
    <n v="3044189"/>
    <n v="0"/>
  </r>
  <r>
    <s v="2026"/>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s v="11 - LA ALTAGRACIA"/>
    <n v="13074"/>
    <n v="4096176"/>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s v="11 - LA ALTAGRACIA"/>
    <n v="15215"/>
    <n v="1153011"/>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s v="13 - LA VEGA"/>
    <n v="15616"/>
    <n v="465812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s v="05 - DAJABON"/>
    <n v="15281"/>
    <n v="120000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s v="18 - PUERTO PLATA"/>
    <n v="15266"/>
    <n v="17656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LA LOMETA DE LAS GORDAS, MUNICIPIO NAGUA, PROVINCIA MARÍA TRINIDAD SÁNCHEZ."/>
    <s v="10 - FONDO GENERAL"/>
    <s v="14 - MARIA TRINIDAD SANCHEZ"/>
    <n v="15286"/>
    <n v="1514767"/>
    <n v="1599354.41"/>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s v="16 - PEDERNALES"/>
    <n v="15241"/>
    <n v="1157222"/>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s v="02 - AZUA"/>
    <n v="15171"/>
    <n v="42364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s v="32 - SANTO DOMINGO"/>
    <n v="15297"/>
    <n v="677715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TAGRACIA ENRIQUETA CASTRO DE BRITO, MUNICIPIO TÁBARA ARRIBA, PROVINCIA AZUA."/>
    <s v="10 - FONDO GENERAL"/>
    <s v="02 - AZUA"/>
    <n v="15443"/>
    <n v="252195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SOR LEONOR GIBB, MUNICIPIO CONSUELO, PROVINCIA SAN PEDRO DE MACORÍS."/>
    <s v="10 - FONDO GENERAL"/>
    <s v="23 - SAN PEDRO DE MACORIS"/>
    <n v="15548"/>
    <n v="5242460"/>
    <n v="0"/>
  </r>
  <r>
    <s v="2026"/>
    <x v="0"/>
    <x v="0"/>
    <x v="1"/>
    <x v="7"/>
    <s v="2 - Poder Ejecutivo"/>
    <s v="0206 - MINISTERIO DE EDUCACIÓN"/>
    <s v="0012 - DIRECCION DE INFRAESTRUCTURA ESCOLAR"/>
    <s v="4 - SERVICIOS SOCIALES"/>
    <s v="4.4 - Educación"/>
    <s v="4.4.01 - Educación inicial"/>
    <s v="2.7 - OBRAS"/>
    <s v="2.7.1 - OBRAS EN EDIFICACIONES"/>
    <s v="S"/>
    <s v="12 - CONSTRUCCIÓN DE 1 ESTANCIA INFANTIL EN LA PROVINCIA DE HATO MAYOR"/>
    <s v="10 - FONDO GENERAL"/>
    <s v="30 - HATO MAYOR"/>
    <n v="13053"/>
    <n v="2000000"/>
    <n v="6535026.46"/>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s v="02 - AZUA"/>
    <n v="15444"/>
    <n v="12609788"/>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s v="16 - PEDERNALES"/>
    <n v="15242"/>
    <n v="1651551"/>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s v="18 - PUERTO PLATA"/>
    <n v="15895"/>
    <n v="1657846"/>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s v="23 - SAN PEDRO DE MACORIS"/>
    <n v="15549"/>
    <n v="111211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s v="18 - PUERTO PLATA"/>
    <n v="15267"/>
    <n v="1254649"/>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s v="02 - AZUA"/>
    <n v="15172"/>
    <n v="11488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s v="14 - MARIA TRINIDAD SANCHEZ"/>
    <n v="15287"/>
    <n v="970039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s v="11 - LA ALTAGRACIA"/>
    <n v="15216"/>
    <n v="1567033"/>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VITALINA MORDÁN DE LA CRUZ, MUNICIPIO BOCA CHICA, PROVINCIA SANTO DOMINGO."/>
    <s v="10 - FONDO GENERAL"/>
    <s v="32 - SANTO DOMINGO"/>
    <n v="15298"/>
    <n v="10018924"/>
    <n v="1850954.41"/>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s v="14 - MARIA TRINIDAD SANCHEZ"/>
    <n v="15288"/>
    <n v="448850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COQUITO, MUNICIPIO LOS LLANOS, PROVINCIA SAN PEDRO DE MACORÍS."/>
    <s v="10 - FONDO GENERAL"/>
    <s v="23 - SAN PEDRO DE MACORIS"/>
    <n v="15550"/>
    <n v="1112112"/>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s v="04 - BARAHONA"/>
    <n v="15244"/>
    <n v="6846774"/>
    <n v="1128785.95"/>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s v="32 - SANTO DOMINGO"/>
    <n v="15299"/>
    <n v="1475554"/>
    <n v="1049582.6299999999"/>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s v="02 - AZUA"/>
    <n v="15445"/>
    <n v="1260978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s v="18 - PUERTO PLATA"/>
    <n v="15896"/>
    <n v="109001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s v="27 - VALVERDE"/>
    <n v="15766"/>
    <n v="249329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s v="17 - PERAVIA"/>
    <n v="15173"/>
    <n v="11058566"/>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s v="18 - PUERTO PLATA"/>
    <n v="15268"/>
    <n v="165155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s v="13 - LA VEGA"/>
    <n v="15618"/>
    <n v="1342713"/>
    <n v="68337.679999999993"/>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s v="11 - LA ALTAGRACIA"/>
    <n v="15217"/>
    <n v="1645541"/>
    <n v="0"/>
  </r>
  <r>
    <s v="2026"/>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s v="13 - LA VEGA"/>
    <n v="13055"/>
    <n v="22570732"/>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s v="18 - PUERTO PLATA"/>
    <n v="15269"/>
    <n v="162011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s v="13 - LA VEGA"/>
    <n v="15619"/>
    <n v="1518414"/>
    <n v="69961.679999999993"/>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s v="27 - VALVERDE"/>
    <n v="15767"/>
    <n v="507626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MARÍA CARO, MUNICIPIO BOCA CHICA, PROVINCIA SANTO DOMINGO."/>
    <s v="10 - FONDO GENERAL"/>
    <s v="32 - SANTO DOMINGO"/>
    <n v="15300"/>
    <n v="685170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s v="11 - LA ALTAGRACIA"/>
    <n v="15218"/>
    <n v="121462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s v="04 - BARAHONA"/>
    <n v="15245"/>
    <n v="277904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RAÚL JIMÉNEZ CAIRO, MUNICIPIO COMENDADOR, PROVINCIA ELÍAS PIÑA."/>
    <s v="10 - FONDO GENERAL"/>
    <s v="07 - ELIAS PINA"/>
    <n v="15365"/>
    <n v="1077369"/>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SILVIA SOSA, MUNICIPIO QUISQUEYA, PROVINCIA SAN PEDRO DE MACORÍS."/>
    <s v="10 - FONDO GENERAL"/>
    <s v="23 - SAN PEDRO DE MACORIS"/>
    <n v="15551"/>
    <n v="5560558"/>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s v="14 - MARIA TRINIDAD SANCHEZ"/>
    <n v="15289"/>
    <n v="1281243"/>
    <n v="212716.93"/>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s v="02 - AZUA"/>
    <n v="15446"/>
    <n v="757299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s v="18 - PUERTO PLATA"/>
    <n v="15897"/>
    <n v="115343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s v="02 - AZUA"/>
    <n v="15447"/>
    <n v="15145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QUILINA DE JESÚS OVALLES FERNÁNDEZ, MUNICIPIO MOCA, PROVINCIA ESPAILLAT."/>
    <s v="10 - FONDO GENERAL"/>
    <s v="09 - ESPAILLAT"/>
    <n v="15631"/>
    <n v="5524318"/>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s v="32 - SANTO DOMINGO"/>
    <n v="15301"/>
    <n v="112774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s v="27 - VALVERDE"/>
    <n v="15768"/>
    <n v="2493291"/>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ISIDRO MARTÍNEZ, MUNICIPIO COMENDADOR, PROVINCIA ELÍAS PIÑA."/>
    <s v="10 - FONDO GENERAL"/>
    <s v="07 - ELIAS PINA"/>
    <n v="15366"/>
    <n v="15390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LOS JENGIBRES, MUNICIPIO NAGUA, PROVINCIA MARÍA TRINIDAD SÁNCHEZ."/>
    <s v="10 - FONDO GENERAL"/>
    <s v="14 - MARIA TRINIDAD SANCHEZ"/>
    <n v="15290"/>
    <n v="1847655"/>
    <n v="189022.82"/>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s v="12 - LA ROMANA"/>
    <n v="15219"/>
    <n v="3744980"/>
    <n v="1766964.03"/>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s v="04 - BARAHONA"/>
    <n v="15246"/>
    <n v="277904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s v="23 - SAN PEDRO DE MACORIS"/>
    <n v="15552"/>
    <n v="2419006"/>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s v="13 - LA VEGA"/>
    <n v="15620"/>
    <n v="1516439"/>
    <n v="0"/>
  </r>
  <r>
    <s v="2026"/>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s v="22 - SAN JUAN"/>
    <n v="13057"/>
    <n v="533167"/>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s v="13 - LA VEGA"/>
    <n v="15621"/>
    <n v="1342713"/>
    <n v="68337.679999999993"/>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L COROZO, MUNICIPIO MOCA, PROVINCIA ESPAILLAT."/>
    <s v="10 - FONDO GENERAL"/>
    <s v="09 - ESPAILLAT"/>
    <n v="15632"/>
    <n v="268235"/>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RVIDO CREALES, MUNICIPIO VILLA HERMOSA, PROVINCIA LA ROMANA."/>
    <s v="10 - FONDO GENERAL"/>
    <s v="12 - LA ROMANA"/>
    <n v="15220"/>
    <n v="5289473"/>
    <n v="2420401.1"/>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s v="27 - VALVERDE"/>
    <n v="15769"/>
    <n v="6794890"/>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s v="20 - SAMANA"/>
    <n v="15291"/>
    <n v="1157222"/>
    <n v="3031780.8"/>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OS RINCONCITOS, MUNICIPIO COMENDADOR, PROVINCIA ELÍAS PIÑA."/>
    <s v="10 - FONDO GENERAL"/>
    <s v="07 - ELIAS PINA"/>
    <n v="15367"/>
    <n v="5417029"/>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s v="04 - BARAHONA"/>
    <n v="15247"/>
    <n v="277904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MARÍA TRINIDAD SÁNCHEZ, MUNICIPIO BOCA CHICA, PROVINCIA SANTO DOMINGO."/>
    <s v="10 - FONDO GENERAL"/>
    <s v="32 - SANTO DOMINGO"/>
    <n v="15302"/>
    <n v="1200000"/>
    <n v="542144.93999999994"/>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s v="23 - SAN PEDRO DE MACORIS"/>
    <n v="15553"/>
    <n v="12095029"/>
    <n v="0"/>
  </r>
  <r>
    <s v="2026"/>
    <x v="0"/>
    <x v="0"/>
    <x v="1"/>
    <x v="7"/>
    <s v="2 - Poder Ejecutivo"/>
    <s v="0206 - MINISTERIO DE EDUCACIÓN"/>
    <s v="0012 - DIRECCION DE INFRAESTRUCTURA ESCOLAR"/>
    <s v="4 - SERVICIOS SOCIALES"/>
    <s v="4.4 - Educación"/>
    <s v="4.4.01 - Educación inicial"/>
    <s v="2.7 - OBRAS"/>
    <s v="2.7.1 - OBRAS EN EDIFICACIONES"/>
    <s v="S"/>
    <s v="17 - CONSTRUCCIÓN DE 5 ESTANCIAS INFANTILES EN LA PROVINCIA DE SAN CRISTOBAL"/>
    <s v="10 - FONDO GENERAL"/>
    <s v="21 - SAN CRISTOBAL"/>
    <n v="13058"/>
    <n v="155277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s v="23 - SAN PEDRO DE MACORIS"/>
    <n v="15554"/>
    <n v="7389792"/>
    <n v="1921248.24"/>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s v="09 - ESPAILLAT"/>
    <n v="15633"/>
    <n v="3895164"/>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s v="20 - SAMANA"/>
    <n v="15292"/>
    <n v="2779045"/>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s v="27 - VALVERDE"/>
    <n v="15770"/>
    <n v="270708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 MESETA, MUNICIPIO COMENDADOR, PROVINCIA ELÍAS PIÑA."/>
    <s v="10 - FONDO GENERAL"/>
    <s v="07 - ELIAS PINA"/>
    <n v="15368"/>
    <n v="149412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S CABUYAS, MUNICIPIO LA VEGA, PROVINCIA LA VEGA."/>
    <s v="10 - FONDO GENERAL"/>
    <s v="13 - LA VEGA"/>
    <n v="15622"/>
    <n v="1769549"/>
    <n v="1011185.59"/>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s v="02 - AZUA"/>
    <n v="15449"/>
    <n v="12501268"/>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s v="32 - SANTO DOMINGO"/>
    <n v="15303"/>
    <n v="1471290"/>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s v="04 - BARAHONA"/>
    <n v="15248"/>
    <n v="6487327"/>
    <n v="3390770.5"/>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s v="12 - LA ROMANA"/>
    <n v="15221"/>
    <n v="2435609"/>
    <n v="0"/>
  </r>
  <r>
    <s v="2026"/>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s v="15 - MONTE CRISTI"/>
    <n v="13059"/>
    <n v="4247450"/>
    <n v="3922641.38"/>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s v="12 - LA ROMANA"/>
    <n v="15222"/>
    <n v="1094942"/>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s v="20 - SAMANA"/>
    <n v="15293"/>
    <n v="2779045"/>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s v="27 - VALVERDE"/>
    <n v="15771"/>
    <n v="12526106"/>
    <n v="5902981.1600000001"/>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L PINO, MUNICIPIO COMENDADOR, PROVINCIA ELÍAS PIÑA."/>
    <s v="10 - FONDO GENERAL"/>
    <s v="07 - ELIAS PINA"/>
    <n v="15369"/>
    <n v="1063369"/>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s v="32 - SANTO DOMINGO"/>
    <n v="15304"/>
    <n v="1566404"/>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SPERANZA, MUNICIPIO SAN PEDRO DE MACORÍS, PROVINCIA SAN PEDRO DE MACORÍS."/>
    <s v="10 - FONDO GENERAL"/>
    <s v="23 - SAN PEDRO DE MACORIS"/>
    <n v="15555"/>
    <n v="1498437"/>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s v="04 - BARAHONA"/>
    <n v="15249"/>
    <n v="1390220"/>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s v="13 - LA VEGA"/>
    <n v="15623"/>
    <n v="1073078"/>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s v="09 - ESPAILLAT"/>
    <n v="15634"/>
    <n v="1072941"/>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s v="02 - AZUA"/>
    <n v="15450"/>
    <n v="2552835"/>
    <n v="0"/>
  </r>
  <r>
    <s v="2026"/>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s v="29 - MONTE PLATA"/>
    <n v="13060"/>
    <n v="1526627"/>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ANGOSTURA, MUNICIPIO COMENDADOR, PROVINCIA ELÍAS PIÑA."/>
    <s v="10 - FONDO GENERAL"/>
    <s v="07 - ELIAS PINA"/>
    <n v="15370"/>
    <n v="163203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s v="04 - BARAHONA"/>
    <n v="15250"/>
    <n v="3475551"/>
    <n v="1825748.23"/>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FEDERICO BERMÚDEZ, MUNICIPIO RAMÓN SANTANA, PROVINCIA SAN PEDRO DE MACORÍS."/>
    <s v="10 - FONDO GENERAL"/>
    <s v="23 - SAN PEDRO DE MACORIS"/>
    <n v="15556"/>
    <n v="7492185"/>
    <n v="3546880.69"/>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s v="02 - AZUA"/>
    <n v="15451"/>
    <n v="1375227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s v="20 - SAMANA"/>
    <n v="15294"/>
    <n v="165155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s v="13 - LA VEGA"/>
    <n v="15624"/>
    <n v="886055"/>
    <n v="359561.77"/>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s v="09 - ESPAILLAT"/>
    <n v="15635"/>
    <n v="139018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s v="27 - VALVERDE"/>
    <n v="15772"/>
    <n v="9502603"/>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RAMÓN ALTAGRACIA CORDONES, MUNICIPIO VILLA HERMOSA, PROVINCIA LA ROMANA."/>
    <s v="10 - FONDO GENERAL"/>
    <s v="12 - LA ROMANA"/>
    <n v="15223"/>
    <n v="2728480"/>
    <n v="0"/>
  </r>
  <r>
    <s v="2026"/>
    <x v="0"/>
    <x v="0"/>
    <x v="1"/>
    <x v="7"/>
    <s v="2 - Poder Ejecutivo"/>
    <s v="0206 - MINISTERIO DE EDUCACIÓN"/>
    <s v="0012 - DIRECCION DE INFRAESTRUCTURA ESCOLAR"/>
    <s v="4 - SERVICIOS SOCIALES"/>
    <s v="4.4 - Educación"/>
    <s v="4.4.01 - Educación inicial"/>
    <s v="2.7 - OBRAS"/>
    <s v="2.7.1 - OBRAS EN EDIFICACIONES"/>
    <s v="S"/>
    <s v="20 - CONSTRUCCIÓN 4 ESTANCIAS INFANTILES EN LA PROVINCIA DE PUERTO PLATA"/>
    <s v="10 - FONDO GENERAL"/>
    <s v="18 - PUERTO PLATA"/>
    <n v="13061"/>
    <n v="80087356"/>
    <n v="15745675.120000001"/>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s v="04 - BARAHONA"/>
    <n v="15251"/>
    <n v="126628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s v="08 - EL SEIBO"/>
    <n v="15224"/>
    <n v="10932847"/>
    <n v="4147127.83"/>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s v="02 - AZUA"/>
    <n v="15453"/>
    <n v="2552835"/>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MANUEL ANTONIO MORALES, MUNICIPIO COMENDADOR, PROVINCIA ELÍAS PIÑA."/>
    <s v="10 - FONDO GENERAL"/>
    <s v="07 - ELIAS PINA"/>
    <n v="15371"/>
    <n v="175095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OLIVERIO ESPAILLAT HERNÁNDEZ, MUNICIPIO MOCA, PROVINCIA ESPAILLAT."/>
    <s v="10 - FONDO GENERAL"/>
    <s v="09 - ESPAILLAT"/>
    <n v="15636"/>
    <n v="1103829"/>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s v="20 - SAMANA"/>
    <n v="15295"/>
    <n v="2797336"/>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s v="13 - LA VEGA"/>
    <n v="15625"/>
    <n v="1073078"/>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s v="27 - VALVERDE"/>
    <n v="15773"/>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s v="04 - BARAHONA"/>
    <n v="15252"/>
    <n v="5490542"/>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NA LUISA SUAREZ CARABALLO, MUNICIPIO LA VEGA, PROVINCIA LA VEGA."/>
    <s v="10 - FONDO GENERAL"/>
    <s v="13 - LA VEGA"/>
    <n v="15626"/>
    <n v="151439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ATEY MIGUELCHO, MUNICIPIO SAN PEDRO DE MACORÍS, PROVINCIA SAN PEDRO DE MACORÍS."/>
    <s v="10 - FONDO GENERAL"/>
    <s v="23 - SAN PEDRO DE MACORIS"/>
    <n v="15558"/>
    <n v="1486291"/>
    <n v="2529483.5099999998"/>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s v="27 - VALVERDE"/>
    <n v="15774"/>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EVA MARÍA PELLERANO, MUNICIPIO BÁNICA, PROVINCIA ELÍAS PIÑA."/>
    <s v="10 - FONDO GENERAL"/>
    <s v="07 - ELIAS PINA"/>
    <n v="15372"/>
    <n v="175095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s v="02 - AZUA"/>
    <n v="15454"/>
    <n v="15119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LA MINA, MUNICIPIO MICHES, PROVINCIA EL SEIBO."/>
    <s v="10 - FONDO GENERAL"/>
    <s v="08 - EL SEIBO"/>
    <n v="15225"/>
    <n v="4120981"/>
    <n v="1338655.31"/>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s v="09 - ESPAILLAT"/>
    <n v="15637"/>
    <n v="5203875"/>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RANCHO ARRIBA, MUNICIPIO SANTO DOMINGO NORTE, PROVINCIA SANTO DOMINGO."/>
    <s v="10 - FONDO GENERAL"/>
    <s v="32 - SANTO DOMINGO"/>
    <n v="15827"/>
    <n v="3759519"/>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s v="19 - HERMANAS MIRABAL"/>
    <n v="15653"/>
    <n v="2495905"/>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s v="07 - ELIAS PINA"/>
    <n v="15373"/>
    <n v="175095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s v="16 - PEDERNALES"/>
    <n v="15352"/>
    <n v="151898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s v="13 - LA VEGA"/>
    <n v="15627"/>
    <n v="1104864"/>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s v="02 - AZUA"/>
    <n v="15455"/>
    <n v="757299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ONÉSIMO POLANCO, MUNICIPIO MOCA, PROVINCIA ESPAILLAT."/>
    <s v="10 - FONDO GENERAL"/>
    <s v="09 - ESPAILLAT"/>
    <n v="15638"/>
    <n v="1103829"/>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s v="27 - VALVERDE"/>
    <n v="15775"/>
    <n v="1458084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ELPIDIO JAVIER TAPIA, MUNICIPIO SANTO DOMINGO NORTE, PROVINCIA SANTO DOMINGO."/>
    <s v="10 - FONDO GENERAL"/>
    <s v="32 - SANTO DOMINGO"/>
    <n v="15828"/>
    <n v="1238056"/>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s v="19 - HERMANAS MIRABAL"/>
    <n v="15654"/>
    <n v="1592758"/>
    <n v="0"/>
  </r>
  <r>
    <s v="2026"/>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s v="23 - SAN PEDRO DE MACORIS"/>
    <n v="13064"/>
    <n v="16726449"/>
    <n v="6408156.1299999999"/>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s v="23 - SAN PEDRO DE MACORIS"/>
    <n v="15560"/>
    <n v="2417108"/>
    <n v="1616673.08"/>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s v="09 - ESPAILLAT"/>
    <n v="15639"/>
    <n v="5891997"/>
    <n v="489908.56"/>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s v="02 - AZUA"/>
    <n v="15456"/>
    <n v="2521958"/>
    <n v="3072138.07"/>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s v="32 - SANTO DOMINGO"/>
    <n v="15829"/>
    <n v="3414671"/>
    <n v="4472158.01"/>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s v="13 - LA VEGA"/>
    <n v="15628"/>
    <n v="1104864"/>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s v="16 - PEDERNALES"/>
    <n v="15353"/>
    <n v="2861943"/>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s v="07 - ELIAS PINA"/>
    <n v="15374"/>
    <n v="15108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s v="19 - HERMANAS MIRABAL"/>
    <n v="15655"/>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RNESTO CONCEPCIÓN LUCIANO, MUNICIPIO LA VEGA, PROVINCIA LA VEGA."/>
    <s v="10 - FONDO GENERAL"/>
    <s v="13 - LA VEGA"/>
    <n v="15629"/>
    <n v="1513231"/>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UGENIO MARÍA DE HOSTOS, MUNICIPIO SANTO DOMINGO NORTE, PROVINCIA SANTO DOMINGO."/>
    <s v="10 - FONDO GENERAL"/>
    <s v="32 - SANTO DOMINGO"/>
    <n v="15830"/>
    <n v="1238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ISMAEL MIRANDA, MUNICIPIO ENRIQUILLO, PROVINCIA BARAHONA."/>
    <s v="10 - FONDO GENERAL"/>
    <s v="04 - BARAHONA"/>
    <n v="15354"/>
    <n v="1539962"/>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s v="27 - VALVERDE"/>
    <n v="15777"/>
    <n v="777194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s v="19 - HERMANAS MIRABAL"/>
    <n v="15656"/>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s v="22 - SAN JUAN"/>
    <n v="15375"/>
    <n v="1090343"/>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s v="09 - ESPAILLAT"/>
    <n v="15640"/>
    <n v="12690749"/>
    <n v="34090.7200000000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RAMÓN ANTONIO DORVILLE LEBRÓN, MUNICIPIO MICHES, PROVINCIA EL SEIBO."/>
    <s v="10 - FONDO GENERAL"/>
    <s v="08 - EL SEIBO"/>
    <n v="15228"/>
    <n v="5765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s v="02 - AZUA"/>
    <n v="15457"/>
    <n v="7572992"/>
    <n v="1256459.98"/>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s v="19 - HERMANAS MIRABAL"/>
    <n v="15657"/>
    <n v="150173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s v="04 - BARAHONA"/>
    <n v="15355"/>
    <n v="12410285"/>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UTUPÚ, MUNICIPIO LA VEGA, PROVINCIA LA VEGA."/>
    <s v="10 - FONDO GENERAL"/>
    <s v="13 - LA VEGA"/>
    <n v="15630"/>
    <n v="242755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s v="27 - VALVERDE"/>
    <n v="15778"/>
    <n v="4868261"/>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s v="32 - SANTO DOMINGO"/>
    <n v="15831"/>
    <n v="2416050"/>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s v="08 - EL SEIBO"/>
    <n v="15229"/>
    <n v="5081906"/>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s v="09 - ESPAILLAT"/>
    <n v="15641"/>
    <n v="1816559"/>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s v="02 - AZUA"/>
    <n v="15458"/>
    <n v="12609788"/>
    <n v="1893255.62"/>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s v="23 - SAN PEDRO DE MACORIS"/>
    <n v="15562"/>
    <n v="2129173"/>
    <n v="1335796.58"/>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s v="22 - SAN JUAN"/>
    <n v="15376"/>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s v="04 - BARAHONA"/>
    <n v="15356"/>
    <n v="1778073"/>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s v="22 - SAN JUAN"/>
    <n v="15377"/>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s v="02 - AZUA"/>
    <n v="15459"/>
    <n v="2207595"/>
    <n v="319557.46000000002"/>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s v="08 - EL SEIBO"/>
    <n v="15230"/>
    <n v="2838198"/>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s v="13 - LA VEGA"/>
    <n v="15643"/>
    <n v="1816559"/>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s v="19 - HERMANAS MIRABAL"/>
    <n v="15658"/>
    <n v="1501732"/>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ALTAGRACIA CLARIS, MUNICIPIO SANTO DOMINGO NORTE, PROVINCIA SANTO DOMINGO."/>
    <s v="10 - FONDO GENERAL"/>
    <s v="32 - SANTO DOMINGO"/>
    <n v="15832"/>
    <n v="1098624"/>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s v="09 - ESPAILLAT"/>
    <n v="15642"/>
    <n v="8165286"/>
    <n v="5971028.5099999998"/>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s v="23 - SAN PEDRO DE MACORIS"/>
    <n v="15563"/>
    <n v="4061379"/>
    <n v="1975705.64"/>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s v="23 - SAN PEDRO DE MACORIS"/>
    <n v="15564"/>
    <n v="3714026"/>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s v="32 - SANTO DOMINGO"/>
    <n v="15833"/>
    <n v="125357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s v="04 - BARAHONA"/>
    <n v="15357"/>
    <n v="2540104"/>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s v="09 - ESPAILLAT"/>
    <n v="15647"/>
    <n v="1962102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s v="08 - EL SEIBO"/>
    <n v="15231"/>
    <n v="1938252"/>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s v="19 - HERMANAS MIRABAL"/>
    <n v="15659"/>
    <n v="503290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s v="22 - SAN JUAN"/>
    <n v="15378"/>
    <n v="1090343"/>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s v="26 - SANTIAGO RODRIGUEZ"/>
    <n v="15780"/>
    <n v="4928241"/>
    <n v="230545.18"/>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s v="02 - AZUA"/>
    <n v="15460"/>
    <n v="3539457"/>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CTIVO 20 - 30, MUNICIPIO LAS MATAS DE FARFÁN, PROVINCIA SAN JUAN."/>
    <s v="10 - FONDO GENERAL"/>
    <s v="22 - SAN JUAN"/>
    <n v="15379"/>
    <n v="4521143"/>
    <n v="3961113.2199999997"/>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s v="09 - ESPAILLAT"/>
    <n v="15649"/>
    <n v="435744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s v="32 - SANTO DOMINGO"/>
    <n v="15834"/>
    <n v="241405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s v="02 - AZUA"/>
    <n v="15461"/>
    <n v="2438632"/>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s v="26 - SANTIAGO RODRIGUEZ"/>
    <n v="15781"/>
    <n v="12567741"/>
    <n v="7695054.1200000001"/>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s v="23 - SAN PEDRO DE MACORIS"/>
    <n v="15565"/>
    <n v="110286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LA FRONTERA, MUNICIPIO JIMA ABAJO, PROVINCIA LA VEGA."/>
    <s v="10 - FONDO GENERAL"/>
    <s v="13 - LA VEGA"/>
    <n v="15645"/>
    <n v="10729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s v="04 - BARAHONA"/>
    <n v="15358"/>
    <n v="2540104"/>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s v="06 - DUARTE"/>
    <n v="15660"/>
    <n v="7596315"/>
    <n v="2584156.96"/>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s v="12 - LA ROMANA"/>
    <n v="15566"/>
    <n v="4014618"/>
    <n v="780483.23"/>
  </r>
  <r>
    <s v="2026"/>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s v="25 - SANTIAGO"/>
    <n v="13070"/>
    <n v="4462258"/>
    <n v="681098.3"/>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s v="04 - BARAHONA"/>
    <n v="15359"/>
    <n v="2540104"/>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s v="26 - SANTIAGO RODRIGUEZ"/>
    <n v="15782"/>
    <n v="12408195"/>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s v="32 - SANTO DOMINGO"/>
    <n v="15835"/>
    <n v="5106050"/>
    <n v="2149940.35"/>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s v="25 - SANTIAGO"/>
    <n v="15699"/>
    <n v="341065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s v="06 - DUARTE"/>
    <n v="15661"/>
    <n v="7656660"/>
    <n v="4399886.9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s v="02 - AZUA"/>
    <n v="15462"/>
    <n v="151302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s v="12 - LA ROMANA"/>
    <n v="15567"/>
    <n v="6802266"/>
    <n v="2035612.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s v="22 - SAN JUAN"/>
    <n v="15380"/>
    <n v="117531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HILDA REYES PUELLO, MUNICIPIO HATO MAYOR, PROVINCIA HATO MAYOR."/>
    <s v="10 - FONDO GENERAL"/>
    <s v="30 - HATO MAYOR"/>
    <n v="15571"/>
    <n v="6985441"/>
    <n v="3437243.0999999996"/>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UERTO ARTURO - SAN JUAN BOSCO FE Y ALEGRÍA, MUNICIPIO JIMA ABAJO, PROVINCIA LA VEGA."/>
    <s v="10 - FONDO GENERAL"/>
    <s v="13 - LA VEGA"/>
    <n v="15646"/>
    <n v="3099995"/>
    <n v="5734315.0899999999"/>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ALBERTA MONEGRO, MUNICIPIO SANTO DOMINGO NORTE, PROVINCIA SANTO DOMINGO."/>
    <s v="10 - FONDO GENERAL"/>
    <s v="32 - SANTO DOMINGO"/>
    <n v="15836"/>
    <n v="1520324"/>
    <n v="3682875.25"/>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s v="02 - AZUA"/>
    <n v="15463"/>
    <n v="2554706"/>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s v="12 - LA ROMANA"/>
    <n v="15568"/>
    <n v="6465909"/>
    <n v="846636.08"/>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s v="22 - SAN JUAN"/>
    <n v="15381"/>
    <n v="6047821"/>
    <n v="7926674.5899999999"/>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s v="26 - SANTIAGO RODRIGUEZ"/>
    <n v="15783"/>
    <n v="12408195"/>
    <n v="2259174.4700000002"/>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s v="25 - SANTIAGO"/>
    <n v="15700"/>
    <n v="3410657"/>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TÍAS RAMÓN MELLA, MUNICIPIO HATO MAYOR, PROVINCIA HATO MAYOR."/>
    <s v="10 - FONDO GENERAL"/>
    <s v="30 - HATO MAYOR"/>
    <n v="15572"/>
    <n v="3176642"/>
    <n v="820383.31"/>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s v="06 - DUARTE"/>
    <n v="15662"/>
    <n v="6917773"/>
    <n v="3816060.73"/>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s v="04 - BARAHONA"/>
    <n v="15360"/>
    <n v="1087290"/>
    <n v="0"/>
  </r>
  <r>
    <s v="2026"/>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s v="32 - SANTO DOMINGO"/>
    <n v="13072"/>
    <n v="44860257"/>
    <n v="34738135.099999994"/>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s v="04 - BARAHONA"/>
    <n v="15361"/>
    <n v="6219972"/>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s v="25 - SANTIAGO"/>
    <n v="15701"/>
    <n v="5153984"/>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s v="31 - SAN JOSE DE OCOA"/>
    <n v="15464"/>
    <n v="5324763"/>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OS HATILLOS, MUNICIPIO HATO MAYOR, PROVINCIA HATO MAYOR."/>
    <s v="10 - FONDO GENERAL"/>
    <s v="30 - HATO MAYOR"/>
    <n v="15573"/>
    <n v="4987407"/>
    <n v="4335402.75"/>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s v="06 - DUARTE"/>
    <n v="15663"/>
    <n v="8273439"/>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s v="12 - LA ROMANA"/>
    <n v="15569"/>
    <n v="2489978"/>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s v="22 - SAN JUAN"/>
    <n v="15400"/>
    <n v="3426970"/>
    <n v="3931790.1799999997"/>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s v="24 - SANCHEZ RAMIREZ"/>
    <n v="15974"/>
    <n v="5407585"/>
    <n v="0"/>
  </r>
  <r>
    <s v="2026"/>
    <x v="0"/>
    <x v="0"/>
    <x v="1"/>
    <x v="7"/>
    <s v="2 - Poder Ejecutivo"/>
    <s v="0206 - MINISTERIO DE EDUCACIÓN"/>
    <s v="0012 - DIRECCION DE INFRAESTRUCTURA ESCOLAR"/>
    <s v="4 - SERVICIOS SOCIALES"/>
    <s v="4.4 - Educación"/>
    <s v="4.4.01 - Educación inicial"/>
    <s v="2.7 - OBRAS"/>
    <s v="2.7.1 - OBRAS EN EDIFICACIONES"/>
    <s v="S"/>
    <s v="32 - CONSTRUCCIÓN 1 ESTANCIA INFANTIL EN LA PROVINCIA DE SANCHEZ RAMIREZ"/>
    <s v="10 - FONDO GENERAL"/>
    <s v="24 - SANCHEZ RAMIREZ"/>
    <n v="13073"/>
    <n v="375020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BATEY CENTRAL, MUNICIPIO LA ROMANA, PROVINCIA LA ROMANA."/>
    <s v="10 - FONDO GENERAL"/>
    <s v="12 - LA ROMANA"/>
    <n v="15570"/>
    <n v="5336258"/>
    <n v="2722545.8600000003"/>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s v="26 - SANTIAGO RODRIGUEZ"/>
    <n v="15785"/>
    <n v="109856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s v="06 - DUARTE"/>
    <n v="15664"/>
    <n v="4516773"/>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s v="25 - SANTIAGO"/>
    <n v="15702"/>
    <n v="150868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s v="30 - HATO MAYOR"/>
    <n v="15574"/>
    <n v="367568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s v="32 - SANTO DOMINGO"/>
    <n v="15838"/>
    <n v="2476558"/>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s v="04 - BARAHONA"/>
    <n v="15362"/>
    <n v="1294237"/>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s v="28 - MONSENOR NOUEL"/>
    <n v="15975"/>
    <n v="1558695"/>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s v="31 - SAN JOSE DE OCOA"/>
    <n v="15465"/>
    <n v="109633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ICOLAS MELENDEZ, MUNICIPIO ALTAMIRA, PROVINCIA PUERTO PLATA."/>
    <s v="10 - FONDO GENERAL"/>
    <s v="18 - PUERTO PLATA"/>
    <n v="16565"/>
    <n v="5000000"/>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s v="22 - SAN JUAN"/>
    <n v="15416"/>
    <n v="1504803"/>
    <n v="0"/>
  </r>
  <r>
    <s v="2026"/>
    <x v="0"/>
    <x v="0"/>
    <x v="1"/>
    <x v="7"/>
    <s v="2 - Poder Ejecutivo"/>
    <s v="0206 - MINISTERIO DE EDUCACIÓN"/>
    <s v="0012 - DIRECCION DE INFRAESTRUCTURA ESCOLAR"/>
    <s v="4 - SERVICIOS SOCIALES"/>
    <s v="4.4 - Educación"/>
    <s v="4.4.01 - Educación inicial"/>
    <s v="2.7 - OBRAS"/>
    <s v="2.7.1 - OBRAS EN EDIFICACIONES"/>
    <s v="S"/>
    <s v="33 - CONSTRUCCIÓN  DE 8 ESTANCIAS INFANTILES DE LA PROVINCIA DISTRITO NACIONAL (FASE 2)"/>
    <s v="10 - FONDO GENERAL"/>
    <s v="01 - DISTRITO NACIONAL"/>
    <n v="13423"/>
    <n v="4629558"/>
    <n v="28156643.5"/>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s v="22 - SAN JUAN"/>
    <n v="15417"/>
    <n v="151998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s v="31 - SAN JOSE DE OCOA"/>
    <n v="15466"/>
    <n v="355037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AÑADA DEL AGUA, MUNICIPIO EL SEIBO, PROVINCIA EL SEIBO."/>
    <s v="10 - FONDO GENERAL"/>
    <s v="08 - EL SEIBO"/>
    <n v="15576"/>
    <n v="151690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s v="28 - MONSENOR NOUEL"/>
    <n v="15976"/>
    <n v="1558695"/>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s v="25 - SANTIAGO"/>
    <n v="15703"/>
    <n v="105233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s v="30 - HATO MAYOR"/>
    <n v="15575"/>
    <n v="7477912"/>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s v="32 - SANTO DOMINGO"/>
    <n v="15839"/>
    <n v="150157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s v="26 - SANTIAGO RODRIGUEZ"/>
    <n v="15786"/>
    <n v="1161958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s v="06 - DUARTE"/>
    <n v="15665"/>
    <n v="1088833"/>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s v="04 - BARAHONA"/>
    <n v="15363"/>
    <n v="4348252"/>
    <n v="0"/>
  </r>
  <r>
    <s v="2026"/>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s v="32 - SANTO DOMINGO"/>
    <n v="13424"/>
    <n v="74671632"/>
    <n v="66214782.25999999"/>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s v="28 - MONSENOR NOUEL"/>
    <n v="15977"/>
    <n v="2704204"/>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s v="22 - SAN JUAN"/>
    <n v="15418"/>
    <n v="1076708"/>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EL JOBO, MUNICIPIO EL SEIBO, PROVINCIA EL SEIBO."/>
    <s v="10 - FONDO GENERAL"/>
    <s v="08 - EL SEIBO"/>
    <n v="15578"/>
    <n v="106787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s v="30 - HATO MAYOR"/>
    <n v="15577"/>
    <n v="3675681"/>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s v="04 - BARAHONA"/>
    <n v="15364"/>
    <n v="2209319"/>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s v="31 - SAN JOSE DE OCOA"/>
    <n v="15467"/>
    <n v="2479685"/>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s v="06 - DUARTE"/>
    <n v="15666"/>
    <n v="1088833"/>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s v="25 - SANTIAGO"/>
    <n v="15704"/>
    <n v="1971287"/>
    <n v="0"/>
  </r>
  <r>
    <s v="2026"/>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s v="25 - SANTIAGO"/>
    <n v="13425"/>
    <n v="22538739"/>
    <n v="14721331.85"/>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s v="25 - SANTIAGO"/>
    <n v="15705"/>
    <n v="1663335"/>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L GUAYABAL, MUNICIPIO HATO MAYOR, PROVINCIA HATO MAYOR."/>
    <s v="10 - FONDO GENERAL"/>
    <s v="30 - HATO MAYOR"/>
    <n v="15580"/>
    <n v="153491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s v="17 - PERAVIA"/>
    <n v="15468"/>
    <n v="2503860"/>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s v="03 - BAHORUCO"/>
    <n v="16047"/>
    <n v="2822494"/>
    <n v="2822494"/>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A, MUNICIPIO SANTO DOMINGO NORTE, PROVINCIA SANTO DOMINGO."/>
    <s v="10 - FONDO GENERAL"/>
    <s v="32 - SANTO DOMINGO"/>
    <n v="15841"/>
    <n v="2864153"/>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s v="06 - DUARTE"/>
    <n v="15667"/>
    <n v="250606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s v="08 - EL SEIBO"/>
    <n v="15579"/>
    <n v="302712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s v="22 - SAN JUAN"/>
    <n v="15419"/>
    <n v="1519986"/>
    <n v="4300925.58"/>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s v="24 - SANCHEZ RAMIREZ"/>
    <n v="15978"/>
    <n v="529589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s v="03 - BAHORUCO"/>
    <n v="16048"/>
    <n v="1066744"/>
    <n v="1066744"/>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s v="24 - SANCHEZ RAMIREZ"/>
    <n v="15979"/>
    <n v="5364704"/>
    <n v="1674747.05"/>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s v="17 - PERAVIA"/>
    <n v="15469"/>
    <n v="1267814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IRADOR NORTE, MUNICIPIO SANTO DOMINGO NORTE, PROVINCIA SANTO DOMINGO."/>
    <s v="10 - FONDO GENERAL"/>
    <s v="32 - SANTO DOMINGO"/>
    <n v="15842"/>
    <n v="247655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s v="08 - EL SEIBO"/>
    <n v="15583"/>
    <n v="2557771"/>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ILAR RONDÓN, MUNICIPIO HATO MAYOR, PROVINCIA HATO MAYOR."/>
    <s v="10 - FONDO GENERAL"/>
    <s v="30 - HATO MAYOR"/>
    <n v="15581"/>
    <n v="1534916"/>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ANA CRISTINA LÓPEZ SANTANA, MUNICIPIO VILLA RIVA, PROVINCIA DUARTE."/>
    <s v="10 - FONDO GENERAL"/>
    <s v="06 - DUARTE"/>
    <n v="15668"/>
    <n v="250606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s v="22 - SAN JUAN"/>
    <n v="15420"/>
    <n v="107670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s v="25 - SANTIAGO"/>
    <n v="15706"/>
    <n v="1964365"/>
    <n v="0"/>
  </r>
  <r>
    <s v="2026"/>
    <x v="0"/>
    <x v="0"/>
    <x v="1"/>
    <x v="7"/>
    <s v="2 - Poder Ejecutivo"/>
    <s v="0206 - MINISTERIO DE EDUCACIÓN"/>
    <s v="0012 - DIRECCION DE INFRAESTRUCTURA ESCOLAR"/>
    <s v="4 - SERVICIOS SOCIALES"/>
    <s v="4.4 - Educación"/>
    <s v="4.4.01 - Educación inicial"/>
    <s v="2.7 - OBRAS"/>
    <s v="2.7.1 - OBRAS EN EDIFICACIONES"/>
    <s v="S"/>
    <s v="37 - CONSTRUCCIÓN  DE 5 ESTANCIAS INFANTILES EN LA PROVINCIA DE SAN CRISTOBAL (FASE 2)"/>
    <s v="10 - FONDO GENERAL"/>
    <s v="21 - SAN CRISTOBAL"/>
    <n v="13428"/>
    <n v="32594339"/>
    <n v="29198754.850000001"/>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s v="24 - SANCHEZ RAMIREZ"/>
    <n v="15980"/>
    <n v="2521954"/>
    <n v="137774.48000000001"/>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s v="17 - PERAVIA"/>
    <n v="15470"/>
    <n v="2535629"/>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s v="03 - BAHORUCO"/>
    <n v="16049"/>
    <n v="4964252"/>
    <n v="4964252"/>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s v="06 - DUARTE"/>
    <n v="15669"/>
    <n v="151941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s v="30 - HATO MAYOR"/>
    <n v="15582"/>
    <n v="1963325"/>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s v="32 - SANTO DOMINGO"/>
    <n v="15843"/>
    <n v="2476558"/>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s v="25 - SANTIAGO"/>
    <n v="15707"/>
    <n v="196436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s v="12 - LA ROMANA"/>
    <n v="15604"/>
    <n v="2131423"/>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s v="22 - SAN JUAN"/>
    <n v="15421"/>
    <n v="5383541"/>
    <n v="2535290.48"/>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s v="22 - SAN JUAN"/>
    <n v="15422"/>
    <n v="736641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s v="24 - SANCHEZ RAMIREZ"/>
    <n v="15981"/>
    <n v="1514598"/>
    <n v="122395.28"/>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s v="12 - LA ROMANA"/>
    <n v="15605"/>
    <n v="2131423"/>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s v="30 - HATO MAYOR"/>
    <n v="15584"/>
    <n v="3206991"/>
    <n v="2105206.44"/>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s v="06 - DUARTE"/>
    <n v="15670"/>
    <n v="7597070"/>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s v="17 - PERAVIA"/>
    <n v="15471"/>
    <n v="157062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s v="32 - SANTO DOMINGO"/>
    <n v="15844"/>
    <n v="247655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s v="03 - BAHORUCO"/>
    <n v="16050"/>
    <n v="4881403"/>
    <n v="0"/>
  </r>
  <r>
    <s v="2026"/>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s v="23 - SAN PEDRO DE MACORIS"/>
    <n v="13430"/>
    <n v="3216613"/>
    <n v="4477673.1900000004"/>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s v="03 - BAHORUCO"/>
    <n v="16051"/>
    <n v="1147210"/>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s v="25 - SANTIAGO"/>
    <n v="15709"/>
    <n v="515397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s v="12 - LA ROMANA"/>
    <n v="15606"/>
    <n v="213142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s v="06 - DUARTE"/>
    <n v="15671"/>
    <n v="2884427"/>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s v="27 - VALVERDE"/>
    <n v="15792"/>
    <n v="154771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s v="24 - SANCHEZ RAMIREZ"/>
    <n v="15982"/>
    <n v="1514598"/>
    <n v="198395.28"/>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THELMA MEJÍA, MUNICIPIO SANTO DOMINGO ESTE, PROVINCIA SANTO DOMINGO."/>
    <s v="10 - FONDO GENERAL"/>
    <s v="32 - SANTO DOMINGO"/>
    <n v="15845"/>
    <n v="527048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s v="22 - SAN JUAN"/>
    <n v="15423"/>
    <n v="3282809"/>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s v="30 - HATO MAYOR"/>
    <n v="15585"/>
    <n v="6931456"/>
    <n v="4806919.12"/>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s v="17 - PERAVIA"/>
    <n v="15472"/>
    <n v="2535629"/>
    <n v="0"/>
  </r>
  <r>
    <s v="2026"/>
    <x v="0"/>
    <x v="0"/>
    <x v="1"/>
    <x v="7"/>
    <s v="2 - Poder Ejecutivo"/>
    <s v="0206 - MINISTERIO DE EDUCACIÓN"/>
    <s v="0012 - DIRECCION DE INFRAESTRUCTURA ESCOLAR"/>
    <s v="4 - SERVICIOS SOCIALES"/>
    <s v="4.4 - Educación"/>
    <s v="4.4.01 - Educación inicial"/>
    <s v="2.7 - OBRAS"/>
    <s v="2.7.1 - OBRAS EN EDIFICACIONES"/>
    <s v="S"/>
    <s v="40 - CONSTRUCCIÓN  DE 2  ESTANCIAS INFANTILES EN LA PROVINCIA DUARTE (FASE 2)"/>
    <s v="10 - FONDO GENERAL"/>
    <s v="06 - DUARTE"/>
    <n v="13437"/>
    <n v="131000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s v="25 - SANTIAGO"/>
    <n v="15710"/>
    <n v="515397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s v="22 - SAN JUAN"/>
    <n v="15424"/>
    <n v="1083406"/>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s v="26 - SANTIAGO RODRIGUEZ"/>
    <n v="15793"/>
    <n v="773859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s v="03 - BAHORUCO"/>
    <n v="16052"/>
    <n v="2520504"/>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s v="06 - DUARTE"/>
    <n v="15672"/>
    <n v="2437449"/>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LAS PAJAS, MUNICIPIO HATO MAYOR, PROVINCIA HATO MAYOR."/>
    <s v="10 - FONDO GENERAL"/>
    <s v="30 - HATO MAYOR"/>
    <n v="15586"/>
    <n v="3406890"/>
    <n v="2270552.1"/>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s v="17 - PERAVIA"/>
    <n v="15473"/>
    <n v="3418120"/>
    <n v="819962.62"/>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PUERTO RICO, MUNICIPIO SANTO DOMINGO ESTE, PROVINCIA SANTO DOMINGO."/>
    <s v="10 - FONDO GENERAL"/>
    <s v="32 - SANTO DOMINGO"/>
    <n v="15846"/>
    <n v="12382787"/>
    <n v="0"/>
  </r>
  <r>
    <s v="2026"/>
    <x v="0"/>
    <x v="0"/>
    <x v="1"/>
    <x v="7"/>
    <s v="2 - Poder Ejecutivo"/>
    <s v="0206 - MINISTERIO DE EDUCACIÓN"/>
    <s v="0012 - DIRECCION DE INFRAESTRUCTURA ESCOLAR"/>
    <s v="4 - SERVICIOS SOCIALES"/>
    <s v="4.4 - Educación"/>
    <s v="4.4.01 - Educación inicial"/>
    <s v="2.7 - OBRAS"/>
    <s v="2.7.1 - OBRAS EN EDIFICACIONES"/>
    <s v="S"/>
    <s v="41 - CONSTRUCCIÓN DE 4 ESTANCIAS INFANTILES EN LA PROVINCIA DE PUERTO PLATA (FASE 2)"/>
    <s v="10 - FONDO GENERAL"/>
    <s v="18 - PUERTO PLATA"/>
    <n v="13438"/>
    <n v="29999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s v="03 - BAHORUCO"/>
    <n v="16053"/>
    <n v="24466094"/>
    <n v="1658519.17"/>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s v="17 - PERAVIA"/>
    <n v="15474"/>
    <n v="1780751"/>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s v="22 - SAN JUAN"/>
    <n v="15425"/>
    <n v="327956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s v="24 - SANCHEZ RAMIREZ"/>
    <n v="15984"/>
    <n v="1502116"/>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UNGRÍA ESPINAL FRANCISCO, MUNICIPIO ARENOSO, PROVINCIA DUARTE."/>
    <s v="10 - FONDO GENERAL"/>
    <s v="06 - DUARTE"/>
    <n v="15673"/>
    <n v="159611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s v="25 - SANTIAGO"/>
    <n v="15711"/>
    <n v="1091410"/>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s v="32 - SANTO DOMINGO"/>
    <n v="15847"/>
    <n v="520681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s v="26 - SANTIAGO RODRIGUEZ"/>
    <n v="15794"/>
    <n v="773859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SUDADERO, MUNICIPIO HATO MAYOR, PROVINCIA HATO MAYOR."/>
    <s v="10 - FONDO GENERAL"/>
    <s v="30 - HATO MAYOR"/>
    <n v="15587"/>
    <n v="4522306"/>
    <n v="3128663.97"/>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LAS CAÑITAS, MUNICIPIO SABANA DE LA MAR, PROVINCIA HATO MAYOR."/>
    <s v="10 - FONDO GENERAL"/>
    <s v="30 - HATO MAYOR"/>
    <n v="15588"/>
    <n v="4122537"/>
    <n v="2913071.34"/>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s v="22 - SAN JUAN"/>
    <n v="15426"/>
    <n v="4075959"/>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s v="15 - MONTE CRISTI"/>
    <n v="15898"/>
    <n v="406269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s v="06 - DUARTE"/>
    <n v="15674"/>
    <n v="159576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s v="17 - PERAVIA"/>
    <n v="15475"/>
    <n v="9024052"/>
    <n v="98591.54"/>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ERCEDES GÓMEZ, MUNICIPIO SANTO DOMINGO ESTE, PROVINCIA SANTO DOMINGO."/>
    <s v="10 - FONDO GENERAL"/>
    <s v="32 - SANTO DOMINGO"/>
    <n v="15848"/>
    <n v="148766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s v="03 - BAHORUCO"/>
    <n v="16054"/>
    <n v="900586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s v="23 - SAN PEDRO DE MACORIS"/>
    <n v="15589"/>
    <n v="1945401"/>
    <n v="4464074.0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s v="15 - MONTE CRISTI"/>
    <n v="15899"/>
    <n v="8305980"/>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s v="03 - BAHORUCO"/>
    <n v="16055"/>
    <n v="3140743"/>
    <n v="317890.46000000002"/>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JOSÉ DEL CARMEN RODRÍGUEZ MOREL, MUNICIPIO VILLA RIVA, PROVINCIA DUARTE."/>
    <s v="10 - FONDO GENERAL"/>
    <s v="06 - DUARTE"/>
    <n v="15675"/>
    <n v="1117032"/>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s v="17 - PERAVIA"/>
    <n v="15476"/>
    <n v="4750788"/>
    <n v="340543.21"/>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s v="22 - SAN JUAN"/>
    <n v="15427"/>
    <n v="507698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s v="24 - SANCHEZ RAMIREZ"/>
    <n v="15986"/>
    <n v="106021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s v="25 - SANTIAGO"/>
    <n v="15713"/>
    <n v="108173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s v="32 - SANTO DOMINGO"/>
    <n v="15849"/>
    <n v="12382793"/>
    <n v="0"/>
  </r>
  <r>
    <s v="2026"/>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s v="04 - BARAHONA"/>
    <n v="13444"/>
    <n v="1813180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s v="25 - SANTIAGO"/>
    <n v="15714"/>
    <n v="157961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s v="15 - MONTE CRISTI"/>
    <n v="15900"/>
    <n v="1198159"/>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s v="22 - SAN JUAN"/>
    <n v="15428"/>
    <n v="141365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DRE CARMEN SALLES, MUNICIPIO CONSUELO, PROVINCIA SAN PEDRO DE MACORÍS."/>
    <s v="10 - FONDO GENERAL"/>
    <s v="23 - SAN PEDRO DE MACORIS"/>
    <n v="15590"/>
    <n v="7492175"/>
    <n v="2664159.2200000002"/>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s v="17 - PERAVIA"/>
    <n v="15477"/>
    <n v="6815664"/>
    <n v="4050915.59"/>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MIR, MUNICIPIO TAMAYO, PROVINCIA BAORUCO."/>
    <s v="10 - FONDO GENERAL"/>
    <s v="03 - BAHORUCO"/>
    <n v="16056"/>
    <n v="277921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s v="06 - DUARTE"/>
    <n v="15676"/>
    <n v="340109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s v="24 - SANCHEZ RAMIREZ"/>
    <n v="15987"/>
    <n v="151459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s v="32 - SANTO DOMINGO"/>
    <n v="15850"/>
    <n v="2476559"/>
    <n v="0"/>
  </r>
  <r>
    <s v="2026"/>
    <x v="0"/>
    <x v="0"/>
    <x v="1"/>
    <x v="7"/>
    <s v="2 - Poder Ejecutivo"/>
    <s v="0206 - MINISTERIO DE EDUCACIÓN"/>
    <s v="0012 - DIRECCION DE INFRAESTRUCTURA ESCOLAR"/>
    <s v="4 - SERVICIOS SOCIALES"/>
    <s v="4.4 - Educación"/>
    <s v="4.4.01 - Educación inicial"/>
    <s v="2.7 - OBRAS"/>
    <s v="2.7.1 - OBRAS EN EDIFICACIONES"/>
    <s v="S"/>
    <s v="45 - CONSTRUCCIÓN DE 2 ESTANCIAS INFANTILES EN LA PROVINCIA AZUA (FASE 2)"/>
    <s v="10 - FONDO GENERAL"/>
    <s v="02 - AZUA"/>
    <n v="13445"/>
    <n v="1824625"/>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s v="03 - BAHORUCO"/>
    <n v="16057"/>
    <n v="7245649"/>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TONIO PAREDES MENA, MUNICIPIO CONSUELO, PROVINCIA SAN PEDRO DE MACORÍS."/>
    <s v="10 - FONDO GENERAL"/>
    <s v="23 - SAN PEDRO DE MACORIS"/>
    <n v="15591"/>
    <n v="12473591"/>
    <n v="3546306.82"/>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s v="22 - SAN JUAN"/>
    <n v="15429"/>
    <n v="5068647"/>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s v="15 - MONTE CRISTI"/>
    <n v="15901"/>
    <n v="5453083"/>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s v="17 - PERAVIA"/>
    <n v="15478"/>
    <n v="12357301"/>
    <n v="6231577.7999999998"/>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s v="25 - SANTIAGO"/>
    <n v="15715"/>
    <n v="1735238"/>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MARÍA ALTAGRACIA PAULA, MUNICIPIO SAN FRANCISCO DE MACORÍS, PROVINCIA DUARTE."/>
    <s v="10 - FONDO GENERAL"/>
    <s v="06 - DUARTE"/>
    <n v="15677"/>
    <n v="2413072"/>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s v="24 - SANCHEZ RAMIREZ"/>
    <n v="15988"/>
    <n v="1072940"/>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NILDA CELESTE NOVA, MUNICIPIO SANTO DOMINGO ESTE, PROVINCIA SANTO DOMINGO."/>
    <s v="10 - FONDO GENERAL"/>
    <s v="32 - SANTO DOMINGO"/>
    <n v="15851"/>
    <n v="5206819"/>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ANA EMILIA ABIGAIL MEJÍA, MUNICIPIO SAN FRANCISCO DE MACORÍS, PROVINCIA DUARTE."/>
    <s v="10 - FONDO GENERAL"/>
    <s v="06 - DUARTE"/>
    <n v="15678"/>
    <n v="155902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s v="15 - MONTE CRISTI"/>
    <n v="15902"/>
    <n v="4062690"/>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s v="22 - SAN JUAN"/>
    <n v="15430"/>
    <n v="141365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s v="10 - INDEPENDENCIA"/>
    <n v="16058"/>
    <n v="282981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s v="25 - SANTIAGO"/>
    <n v="15716"/>
    <n v="173523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MATÍAS RAMÓN MELLA, MUNICIPIO SANTO DOMINGO ESTE, PROVINCIA SANTO DOMINGO."/>
    <s v="10 - FONDO GENERAL"/>
    <s v="32 - SANTO DOMINGO"/>
    <n v="15852"/>
    <n v="152855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s v="24 - SANCHEZ RAMIREZ"/>
    <n v="15989"/>
    <n v="151459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s v="17 - PERAVIA"/>
    <n v="15479"/>
    <n v="114272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s v="23 - SAN PEDRO DE MACORIS"/>
    <n v="15592"/>
    <n v="4845910"/>
    <n v="0"/>
  </r>
  <r>
    <s v="2026"/>
    <x v="0"/>
    <x v="0"/>
    <x v="1"/>
    <x v="7"/>
    <s v="2 - Poder Ejecutivo"/>
    <s v="0206 - MINISTERIO DE EDUCACIÓN"/>
    <s v="0012 - DIRECCION DE INFRAESTRUCTURA ESCOLAR"/>
    <s v="4 - SERVICIOS SOCIALES"/>
    <s v="4.4 - Educación"/>
    <s v="4.4.01 - Educación inicial"/>
    <s v="2.7 - OBRAS"/>
    <s v="2.7.1 - OBRAS EN EDIFICACIONES"/>
    <s v="S"/>
    <s v="47 - CONSTRUCCIÓN  DE 2 ESTANCIAS INFANTILES EN LA PROVINCIA DE VALVERDE (FASE 2)"/>
    <s v="10 - FONDO GENERAL"/>
    <s v="27 - VALVERDE"/>
    <n v="13447"/>
    <n v="1913319"/>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BATEY DON JUAN, MUNICIPIO CONSUELO, PROVINCIA SAN PEDRO DE MACORÍS."/>
    <s v="10 - FONDO GENERAL"/>
    <s v="23 - SAN PEDRO DE MACORIS"/>
    <n v="15593"/>
    <n v="2488475"/>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s v="25 - SANTIAGO"/>
    <n v="15717"/>
    <n v="1546967"/>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s v="32 - SANTO DOMINGO"/>
    <n v="15853"/>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s v="17 - PERAVIA"/>
    <n v="15480"/>
    <n v="151171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s v="24 - SANCHEZ RAMIREZ"/>
    <n v="15990"/>
    <n v="1502116"/>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s v="06 - DUARTE"/>
    <n v="15679"/>
    <n v="155902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s v="10 - INDEPENDENCIA"/>
    <n v="16059"/>
    <n v="23693954"/>
    <n v="5776514.5999999996"/>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s v="22 - SAN JUAN"/>
    <n v="15431"/>
    <n v="141365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ROSA EMILIA RODRÍGUEZ CRUZ, MUNICIPIO GUAYUBÍN, PROVINCIA MONTE CRISTI."/>
    <s v="10 - FONDO GENERAL"/>
    <s v="15 - MONTE CRISTI"/>
    <n v="15903"/>
    <n v="4062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 PLANTELES EDUCATIVOS EN LA PROVINCIA DE MONTE CRISTI (FASE 3)"/>
    <s v="10 - FONDO GENERAL"/>
    <s v="15 - MONTE CRISTI"/>
    <n v="13570"/>
    <n v="6296723"/>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s v="15 - MONTE CRISTI"/>
    <n v="15904"/>
    <n v="109494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s v="23 - SAN PEDRO DE MACORIS"/>
    <n v="15594"/>
    <n v="1849743"/>
    <n v="102240.3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s v="25 - SANTIAGO"/>
    <n v="15718"/>
    <n v="173119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s v="22 - SAN JUAN"/>
    <n v="15432"/>
    <n v="7591797"/>
    <n v="5250908.18"/>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s v="10 - INDEPENDENCIA"/>
    <n v="16060"/>
    <n v="1446529"/>
    <n v="1768452.86"/>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s v="17 - PERAVIA"/>
    <n v="15481"/>
    <n v="1548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s v="24 - SANCHEZ RAMIREZ"/>
    <n v="15991"/>
    <n v="2521954"/>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s v="32 - SANTO DOMINGO"/>
    <n v="15854"/>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s v="06 - DUARTE"/>
    <n v="15680"/>
    <n v="1559024"/>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BATEY CACHENA, MUNICIPIO CONSUELO, PROVINCIA SAN PEDRO DE MACORÍS."/>
    <s v="10 - FONDO GENERAL"/>
    <s v="23 - SAN PEDRO DE MACORIS"/>
    <n v="15595"/>
    <n v="5023007"/>
    <n v="2605253.96"/>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s v="17 - PERAVIA"/>
    <n v="15482"/>
    <n v="416411"/>
    <n v="2218513.61"/>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s v="24 - SANCHEZ RAMIREZ"/>
    <n v="15992"/>
    <n v="14776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s v="10 - INDEPENDENCIA"/>
    <n v="16061"/>
    <n v="4164146"/>
    <n v="1584741.89"/>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s v="15 - MONTE CRISTI"/>
    <n v="15905"/>
    <n v="1720107"/>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s v="22 - SAN JUAN"/>
    <n v="15433"/>
    <n v="12655186"/>
    <n v="8868928.5500000007"/>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s v="06 - DUARTE"/>
    <n v="15681"/>
    <n v="107294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EPÚBLICA DE PANAMÁ, MUNICIPIO SANTO DOMINGO ESTE, PROVINCIA SANTO DOMINGO."/>
    <s v="10 - FONDO GENERAL"/>
    <s v="32 - SANTO DOMINGO"/>
    <n v="15855"/>
    <n v="9137263"/>
    <n v="6416327.1900000004"/>
  </r>
  <r>
    <s v="2026"/>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s v="17 - PERAVIA"/>
    <n v="13450"/>
    <n v="1022622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s v="10 - INDEPENDENCIA"/>
    <n v="16062"/>
    <n v="4982491"/>
    <n v="1089109.889999999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s v="06 - DUARTE"/>
    <n v="15682"/>
    <n v="15145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s v="22 - SAN JUAN"/>
    <n v="15434"/>
    <n v="1076708"/>
    <n v="2954243.09"/>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s v="28 - MONSENOR NOUEL"/>
    <n v="15993"/>
    <n v="2521954"/>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s v="21 - SAN CRISTOBAL"/>
    <n v="15504"/>
    <n v="2503797"/>
    <n v="48864"/>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s v="25 - SANTIAGO"/>
    <n v="15720"/>
    <n v="10662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REPÚBLICA DE BELICE, MUNICIPIO SANTO DOMINGO ESTE, PROVINCIA SANTO DOMINGO."/>
    <s v="10 - FONDO GENERAL"/>
    <s v="32 - SANTO DOMINGO"/>
    <n v="15856"/>
    <n v="2891377"/>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SOR MARILENE COLE, MUNICIPIO CONSUELO, PROVINCIA SAN PEDRO DE MACORÍS."/>
    <s v="10 - FONDO GENERAL"/>
    <s v="23 - SAN PEDRO DE MACORIS"/>
    <n v="15596"/>
    <n v="3662761"/>
    <n v="1658147.86"/>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BATEY PALOMA, MUNICIPIO LOS LLANOS, PROVINCIA SAN PEDRO DE MACORÍS."/>
    <s v="10 - FONDO GENERAL"/>
    <s v="23 - SAN PEDRO DE MACORIS"/>
    <n v="15597"/>
    <n v="2429113"/>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s v="15 - MONTE CRISTI"/>
    <n v="15907"/>
    <n v="5415294"/>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s v="06 - DUARTE"/>
    <n v="15683"/>
    <n v="1514599"/>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GRÚA, MUNICIPIO SANTO DOMINGO ESTE, PROVINCIA SANTO DOMINGO."/>
    <s v="10 - FONDO GENERAL"/>
    <s v="32 - SANTO DOMINGO"/>
    <n v="15857"/>
    <n v="1267200"/>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s v="24 - SANCHEZ RAMIREZ"/>
    <n v="15994"/>
    <n v="151459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s v="21 - SAN CRISTOBAL"/>
    <n v="15505"/>
    <n v="7519123"/>
    <n v="5772311.2800000003"/>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s v="10 - INDEPENDENCIA"/>
    <n v="16063"/>
    <n v="2829816"/>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s v="22 - SAN JUAN"/>
    <n v="15435"/>
    <n v="107670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s v="25 - SANTIAGO"/>
    <n v="15721"/>
    <n v="190982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s v="28 - MONSENOR NOUEL"/>
    <n v="15995"/>
    <n v="1109666"/>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s v="15 - MONTE CRISTI"/>
    <n v="15908"/>
    <n v="151628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s v="32 - SANTO DOMINGO"/>
    <n v="15858"/>
    <n v="2891377"/>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s v="21 - SAN CRISTOBAL"/>
    <n v="15506"/>
    <n v="150382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s v="25 - SANTIAGO"/>
    <n v="15722"/>
    <n v="172546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s v="23 - SAN PEDRO DE MACORIS"/>
    <n v="15598"/>
    <n v="4787992"/>
    <n v="479243.37"/>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s v="10 - INDEPENDENCIA"/>
    <n v="16064"/>
    <n v="178059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s v="22 - SAN JUAN"/>
    <n v="15436"/>
    <n v="7599928"/>
    <n v="4449964.3899999997"/>
  </r>
  <r>
    <s v="2026"/>
    <x v="0"/>
    <x v="0"/>
    <x v="1"/>
    <x v="7"/>
    <s v="2 - Poder Ejecutivo"/>
    <s v="0206 - MINISTERIO DE EDUCACIÓN"/>
    <s v="0012 - DIRECCION DE INFRAESTRUCTURA ESCOLAR"/>
    <s v="4 - SERVICIOS SOCIALES"/>
    <s v="4.4 - Educación"/>
    <s v="4.4.01 - Educación inicial"/>
    <s v="2.7 - OBRAS"/>
    <s v="2.7.1 - OBRAS EN EDIFICACIONES"/>
    <s v="S"/>
    <s v="53 - CONSTRUCCIÓN  DE 1 ESTANCIA INFANTIL EN LA PROVINCIA HERMANAS MIRABAL (FASE 2)"/>
    <s v="10 - FONDO GENERAL"/>
    <s v="19 - HERMANAS MIRABAL"/>
    <n v="13456"/>
    <n v="2019441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s v="22 - SAN JUAN"/>
    <n v="15437"/>
    <n v="1543101"/>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HOGAR DOÑA CHUCHA, MUNICIPIO SAN CRISTÓBAL, PROVINCIA SAN CRISTÓBAL."/>
    <s v="10 - FONDO GENERAL"/>
    <s v="21 - SAN CRISTOBAL"/>
    <n v="15507"/>
    <n v="2494718"/>
    <n v="48864"/>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GINA, MUNICIPIO LOS LLANOS, PROVINCIA SAN PEDRO DE MACORÍS."/>
    <s v="10 - FONDO GENERAL"/>
    <s v="23 - SAN PEDRO DE MACORIS"/>
    <n v="15599"/>
    <n v="5437376"/>
    <n v="1971274.89"/>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INMACULADA - FE Y ALEGRÍA, MUNICIPIO SANTO DOMINGO ESTE, PROVINCIA SANTO DOMINGO."/>
    <s v="10 - FONDO GENERAL"/>
    <s v="32 - SANTO DOMINGO"/>
    <n v="15859"/>
    <n v="247083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s v="10 - INDEPENDENCIA"/>
    <n v="16065"/>
    <n v="7474123"/>
    <n v="1644330.85"/>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s v="25 - SANTIAGO"/>
    <n v="15723"/>
    <n v="190982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REVERENDO ERNESTO ROQUE FRÍAS, MUNICIPIO MAIMÓN, PROVINCIA MONSEÑOR NOUEL."/>
    <s v="10 - FONDO GENERAL"/>
    <s v="28 - MONSENOR NOUEL"/>
    <n v="15996"/>
    <n v="243808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s v="15 - MONTE CRISTI"/>
    <n v="15909"/>
    <n v="4850943"/>
    <n v="1433019.95"/>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s v="15 - MONTE CRISTI"/>
    <n v="15910"/>
    <n v="4850943"/>
    <n v="1087783.3700000001"/>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ARMEN QUIDIELLO DE BOSCH, MUNICIPIO SANTO DOMINGO ESTE, PROVINCIA SANTO DOMINGO."/>
    <s v="10 - FONDO GENERAL"/>
    <s v="32 - SANTO DOMINGO"/>
    <n v="15860"/>
    <n v="1235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s v="22 - SAN JUAN"/>
    <n v="15438"/>
    <n v="154310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s v="06 - DUARTE"/>
    <n v="15686"/>
    <n v="1516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MMANUEL, MUNICIPIO SAN CRISTÓBAL, PROVINCIA SAN CRISTÓBAL."/>
    <s v="10 - FONDO GENERAL"/>
    <s v="21 - SAN CRISTOBAL"/>
    <n v="15508"/>
    <n v="106760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UGENIO MARÍA DE HOSTOS, MUNICIPIO MAIMÓN, PROVINCIA MONSEÑOR NOUEL."/>
    <s v="10 - FONDO GENERAL"/>
    <s v="28 - MONSENOR NOUEL"/>
    <n v="15997"/>
    <n v="151981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s v="10 - INDEPENDENCIA"/>
    <n v="16066"/>
    <n v="1512666"/>
    <n v="2745806.35"/>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s v="25 - SANTIAGO"/>
    <n v="15724"/>
    <n v="203543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VIRGEN DE LA CARIDAD DEL COBRE, MUNICIPIO QUISQUEYA, PROVINCIA SAN PEDRO DE MACORÍS."/>
    <s v="10 - FONDO GENERAL"/>
    <s v="23 - SAN PEDRO DE MACORIS"/>
    <n v="15600"/>
    <n v="5437377"/>
    <n v="1971274.89"/>
  </r>
  <r>
    <s v="2026"/>
    <x v="0"/>
    <x v="0"/>
    <x v="1"/>
    <x v="7"/>
    <s v="2 - Poder Ejecutivo"/>
    <s v="0206 - MINISTERIO DE EDUCACIÓN"/>
    <s v="0012 - DIRECCION DE INFRAESTRUCTURA ESCOLAR"/>
    <s v="4 - SERVICIOS SOCIALES"/>
    <s v="4.4 - Educación"/>
    <s v="4.4.01 - Educación inicial"/>
    <s v="2.7 - OBRAS"/>
    <s v="2.7.1 - OBRAS EN EDIFICACIONES"/>
    <s v="S"/>
    <s v="55 - CONSTRUCCIÓN  DE 1 ESTANCIA INFANTIL EN LA PROVINCIA DE EL SEIBO (FASE 2)"/>
    <s v="10 - FONDO GENERAL"/>
    <s v="08 - EL SEIBO"/>
    <n v="13458"/>
    <n v="1310000"/>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24 DE ABRIL, MUNICIPIO SANTO DOMINGO ESTE, PROVINCIA SANTO DOMINGO."/>
    <s v="10 - FONDO GENERAL"/>
    <s v="32 - SANTO DOMINGO"/>
    <n v="15861"/>
    <n v="1235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NRIQUE DURÁN BERROA, MUNICIPIO SAN CRISTÓBAL, PROVINCIA SAN CRISTÓBAL."/>
    <s v="10 - FONDO GENERAL"/>
    <s v="21 - SAN CRISTOBAL"/>
    <n v="15509"/>
    <n v="1461985"/>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s v="23 - SAN PEDRO DE MACORIS"/>
    <n v="15601"/>
    <n v="1238319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GASTÓN FERNANDO DELIGNE, MUNICIPIO SAN FRANCISCO DE MACORÍS, PROVINCIA DUARTE."/>
    <s v="10 - FONDO GENERAL"/>
    <s v="06 - DUARTE"/>
    <n v="15687"/>
    <n v="1516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s v="22 - SAN JUAN"/>
    <n v="15439"/>
    <n v="1075882"/>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JUAN PABLO DUARTE, MUNICIPIO PIEDRA BLANCA, PROVINCIA MONSEÑOR NOUEL."/>
    <s v="10 - FONDO GENERAL"/>
    <s v="28 - MONSENOR NOUEL"/>
    <n v="15998"/>
    <n v="151981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s v="10 - INDEPENDENCIA"/>
    <n v="16067"/>
    <n v="492852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s v="15 - MONTE CRISTI"/>
    <n v="15911"/>
    <n v="3509288"/>
    <n v="1106021.3700000001"/>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s v="25 - SANTIAGO"/>
    <n v="15725"/>
    <n v="1205250"/>
    <n v="0"/>
  </r>
  <r>
    <s v="2026"/>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s v="05 - DAJABON"/>
    <n v="13459"/>
    <n v="102595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s v="21 - SAN CRISTOBAL"/>
    <n v="15510"/>
    <n v="12640948"/>
    <n v="5830720.5899999999"/>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FRAY ANTÓN DE MONTESINOS, MUNICIPIO QUISQUEYA, PROVINCIA SAN PEDRO DE MACORÍS."/>
    <s v="10 - FONDO GENERAL"/>
    <s v="23 - SAN PEDRO DE MACORIS"/>
    <n v="15602"/>
    <n v="131098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s v="06 - DUARTE"/>
    <n v="15688"/>
    <n v="522249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s v="28 - MONSENOR NOUEL"/>
    <n v="15999"/>
    <n v="110966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LOS PALMEROS, MUNICIPIO SANTO DOMINGO ESTE, PROVINCIA SANTO DOMINGO."/>
    <s v="10 - FONDO GENERAL"/>
    <s v="32 - SANTO DOMINGO"/>
    <n v="15862"/>
    <n v="149690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RÍA TRINIDAD SÁNCHEZ, MUNICIPIO JUAN SANTIAGO, PROVINCIA ELÍAS PIÑA."/>
    <s v="10 - FONDO GENERAL"/>
    <s v="07 - ELIAS PINA"/>
    <n v="15440"/>
    <n v="1075882"/>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s v="25 - SANTIAGO"/>
    <n v="15726"/>
    <n v="120525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s v="15 - MONTE CRISTI"/>
    <n v="15912"/>
    <n v="7421233"/>
    <n v="1365309.88"/>
  </r>
  <r>
    <s v="2026"/>
    <x v="0"/>
    <x v="0"/>
    <x v="1"/>
    <x v="7"/>
    <s v="2 - Poder Ejecutivo"/>
    <s v="0206 - MINISTERIO DE EDUCACIÓN"/>
    <s v="0012 - DIRECCION DE INFRAESTRUCTURA ESCOLAR"/>
    <s v="4 - SERVICIOS SOCIALES"/>
    <s v="4.4 - Educación"/>
    <s v="4.4.01 - Educación inicial"/>
    <s v="2.7 - OBRAS"/>
    <s v="2.7.1 - OBRAS EN EDIFICACIONES"/>
    <s v="S"/>
    <s v="57 - CONSTRUCCIÓN  DE 1 ESTANCIA INFANTIL EN LA PROVINCIA DE MONTE CRISTI (FASE 2)"/>
    <s v="10 - FONDO GENERAL"/>
    <s v="15 - MONTE CRISTI"/>
    <n v="13460"/>
    <n v="24802615"/>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s v="07 - ELIAS PINA"/>
    <n v="15441"/>
    <n v="154310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s v="32 - SANTO DOMINGO"/>
    <n v="15863"/>
    <n v="2479442"/>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s v="06 - DUARTE"/>
    <n v="15689"/>
    <n v="1516038"/>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OS MONTONES, MUNICIPIO QUISQUEYA, PROVINCIA SAN PEDRO DE MACORÍS."/>
    <s v="10 - FONDO GENERAL"/>
    <s v="23 - SAN PEDRO DE MACORIS"/>
    <n v="15603"/>
    <n v="512953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UISA DE LA ROSA HELENA, MUNICIPIO VILLA VÁZQUEZ, PROVINCIA MONTE CRISTI."/>
    <s v="10 - FONDO GENERAL"/>
    <s v="15 - MONTE CRISTI"/>
    <n v="15913"/>
    <n v="1525371"/>
    <n v="381498.28"/>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ABLO BARINAS, MUNICIPIO SAN CRISTÓBAL, PROVINCIA SAN CRISTÓBAL."/>
    <s v="10 - FONDO GENERAL"/>
    <s v="21 - SAN CRISTOBAL"/>
    <n v="15511"/>
    <n v="252819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s v="25 - SANTIAGO"/>
    <n v="15727"/>
    <n v="120525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s v="28 - MONSENOR NOUEL"/>
    <n v="16000"/>
    <n v="2512391"/>
    <n v="120712.42"/>
  </r>
  <r>
    <s v="2026"/>
    <x v="0"/>
    <x v="0"/>
    <x v="1"/>
    <x v="7"/>
    <s v="2 - Poder Ejecutivo"/>
    <s v="0206 - MINISTERIO DE EDUCACIÓN"/>
    <s v="0012 - DIRECCION DE INFRAESTRUCTURA ESCOLAR"/>
    <s v="4 - SERVICIOS SOCIALES"/>
    <s v="4.4 - Educación"/>
    <s v="4.4.01 - Educación inicial"/>
    <s v="2.7 - OBRAS"/>
    <s v="2.7.1 - OBRAS EN EDIFICACIONES"/>
    <s v="S"/>
    <s v="58 - CONSTRUCCIÓN  DE 1 ESTANCIA INFANTIL EN LA PROVINCIA DE MARIA TRINIDAD SANCHEZ (FASE 2)"/>
    <s v="10 - FONDO GENERAL"/>
    <s v="14 - MARIA TRINIDAD SANCHEZ"/>
    <n v="13461"/>
    <n v="112344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s v="15 - MONTE CRISTI"/>
    <n v="15914"/>
    <n v="393967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s v="06 - DUARTE"/>
    <n v="15690"/>
    <n v="795795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s v="29 - MONTE PLATA"/>
    <n v="16009"/>
    <n v="1467303"/>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s v="25 - SANTIAGO"/>
    <n v="15728"/>
    <n v="9986947"/>
    <n v="2203145.62"/>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s v="32 - SANTO DOMINGO"/>
    <n v="15864"/>
    <n v="1479016"/>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s v="21 - SAN CRISTOBAL"/>
    <n v="15512"/>
    <n v="1061635"/>
    <n v="0"/>
  </r>
  <r>
    <s v="2026"/>
    <x v="0"/>
    <x v="0"/>
    <x v="1"/>
    <x v="7"/>
    <s v="2 - Poder Ejecutivo"/>
    <s v="0206 - MINISTERIO DE EDUCACIÓN"/>
    <s v="0012 - DIRECCION DE INFRAESTRUCTURA ESCOLAR"/>
    <s v="4 - SERVICIOS SOCIALES"/>
    <s v="4.4 - Educación"/>
    <s v="4.4.01 - Educación inicial"/>
    <s v="2.7 - OBRAS"/>
    <s v="2.7.1 - OBRAS EN EDIFICACIONES"/>
    <s v="S"/>
    <s v="59 - CONSTRUCCIÓN  DE 2 ESTANCIA INFANTIL EN LA PROVINCIA SAMANA (FASE 2)"/>
    <s v="10 - FONDO GENERAL"/>
    <s v="20 - SAMANA"/>
    <n v="13462"/>
    <n v="1581259"/>
    <n v="17279826.75"/>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s v="15 - MONTE CRISTI"/>
    <n v="15915"/>
    <n v="393967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s v="21 - SAN CRISTOBAL"/>
    <n v="15513"/>
    <n v="2494717"/>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s v="32 - SANTO DOMINGO"/>
    <n v="15865"/>
    <n v="2479442"/>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s v="06 - DUARTE"/>
    <n v="15691"/>
    <n v="2489491"/>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s v="25 - SANTIAGO"/>
    <n v="15729"/>
    <n v="1731574"/>
    <n v="3439563.11"/>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N ANTONIO, MUNICIPIO YAMASÁ, PROVINCIA MONTE PLATA."/>
    <s v="10 - FONDO GENERAL"/>
    <s v="29 - MONTE PLATA"/>
    <n v="16010"/>
    <n v="1071124"/>
    <n v="0"/>
  </r>
  <r>
    <s v="2026"/>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s v="28 - MONSENOR NOUEL"/>
    <n v="13463"/>
    <n v="2168240"/>
    <n v="8053714.6200000001"/>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s v="06 - DUARTE"/>
    <n v="15692"/>
    <n v="248949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s v="15 - MONTE CRISTI"/>
    <n v="15916"/>
    <n v="393967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s v="28 - MONSENOR NOUEL"/>
    <n v="16002"/>
    <n v="3241040"/>
    <n v="102098.32"/>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s v="29 - MONTE PLATA"/>
    <n v="16011"/>
    <n v="339095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s v="25 - SANTIAGO"/>
    <n v="15730"/>
    <n v="168437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s v="21 - SAN CRISTOBAL"/>
    <n v="15514"/>
    <n v="2494717"/>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s v="32 - SANTO DOMINGO"/>
    <n v="15866"/>
    <n v="1691173"/>
    <n v="0"/>
  </r>
  <r>
    <s v="2026"/>
    <x v="0"/>
    <x v="0"/>
    <x v="1"/>
    <x v="7"/>
    <s v="2 - Poder Ejecutivo"/>
    <s v="0206 - MINISTERIO DE EDUCACIÓN"/>
    <s v="0012 - DIRECCION DE INFRAESTRUCTURA ESCOLAR"/>
    <s v="4 - SERVICIOS SOCIALES"/>
    <s v="4.4 - Educación"/>
    <s v="4.4.01 - Educación inicial"/>
    <s v="2.7 - OBRAS"/>
    <s v="2.7.1 - OBRAS EN EDIFICACIONES"/>
    <s v="S"/>
    <s v="61 - CONSTRUCCIÓN DE 2 ESTANCIAS INFANTILES EN LA PROVINCIA DE SANCHEZ RAMIREZ (FASE 2)"/>
    <s v="10 - FONDO GENERAL"/>
    <s v="24 - SANCHEZ RAMIREZ"/>
    <n v="13464"/>
    <n v="10000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s v="25 - SANTIAGO"/>
    <n v="15731"/>
    <n v="250386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s v="06 - DUARTE"/>
    <n v="15693"/>
    <n v="24894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BASILIO FRÍAS, MUNICIPIO SAN ANTONIO DE GUERRA, PROVINCIA SANTO DOMINGO."/>
    <s v="10 - FONDO GENERAL"/>
    <s v="32 - SANTO DOMINGO"/>
    <n v="15867"/>
    <n v="1161728"/>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s v="28 - MONSENOR NOUEL"/>
    <n v="16003"/>
    <n v="2512391"/>
    <n v="5664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s v="21 - SAN CRISTOBAL"/>
    <n v="15515"/>
    <n v="1061635"/>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s v="05 - DAJABON"/>
    <n v="15917"/>
    <n v="401765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s v="32 - SANTO DOMINGO"/>
    <n v="15868"/>
    <n v="1418878"/>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s v="21 - SAN CRISTOBAL"/>
    <n v="15516"/>
    <n v="149843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s v="05 - DAJABON"/>
    <n v="15918"/>
    <n v="2844650"/>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s v="06 - DUARTE"/>
    <n v="15694"/>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ERNANDO ARTURO DE MERIÑO, MUNICIPIO MONTE PLATA, PROVINCIA MONTE PLATA."/>
    <s v="10 - FONDO GENERAL"/>
    <s v="29 - MONTE PLATA"/>
    <n v="16013"/>
    <n v="733651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s v="25 - SANTIAGO"/>
    <n v="15732"/>
    <n v="7879331"/>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s v="28 - MONSENOR NOUEL"/>
    <n v="16004"/>
    <n v="268235"/>
    <n v="0"/>
  </r>
  <r>
    <s v="2026"/>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s v="03 - BAHORUCO"/>
    <n v="13466"/>
    <n v="5882044"/>
    <n v="3247235.33"/>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s v="05 - DAJABON"/>
    <n v="15919"/>
    <n v="1095012"/>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s v="06 - DUARTE"/>
    <n v="15695"/>
    <n v="1077476"/>
    <n v="24883.8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s v="29 - MONTE PLATA"/>
    <n v="16014"/>
    <n v="7519124"/>
    <n v="4858598.2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s v="32 - SANTO DOMINGO"/>
    <n v="15869"/>
    <n v="2429693"/>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s v="28 - MONSENOR NOUEL"/>
    <n v="16005"/>
    <n v="1514598"/>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SAN ANTONIO, MUNICIPIO SAN CRISTÓBAL, PROVINCIA SAN CRISTÓBAL."/>
    <s v="10 - FONDO GENERAL"/>
    <s v="21 - SAN CRISTOBAL"/>
    <n v="15517"/>
    <n v="151468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s v="32 - SANTO DOMINGO"/>
    <n v="15870"/>
    <n v="139422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s v="28 - MONSENOR NOUEL"/>
    <n v="16006"/>
    <n v="1514598"/>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RANCISCO MORENO MUÑOZ, MUNICIPIO YAMASÁ, PROVINCIA MONTE PLATA."/>
    <s v="10 - FONDO GENERAL"/>
    <s v="29 - MONTE PLATA"/>
    <n v="16015"/>
    <n v="6850758"/>
    <n v="5019301.09"/>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s v="06 - DUARTE"/>
    <n v="15696"/>
    <n v="1508467"/>
    <n v="2475683.7200000002"/>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SABANA TORO, MUNICIPIO SAN CRISTÓBAL, PROVINCIA SAN CRISTÓBAL."/>
    <s v="10 - FONDO GENERAL"/>
    <s v="21 - SAN CRISTOBAL"/>
    <n v="15518"/>
    <n v="2429733"/>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s v="32 - SANTO DOMINGO"/>
    <n v="15871"/>
    <n v="139422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s v="21 - SAN CRISTOBAL"/>
    <n v="15519"/>
    <n v="151468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s v="25 - SANTIAGO"/>
    <n v="15735"/>
    <n v="7350418"/>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LOS ÁNGELITOS, MUNICIPIO YAMASÁ, PROVINCIA MONTE PLATA."/>
    <s v="10 - FONDO GENERAL"/>
    <s v="29 - MONTE PLATA"/>
    <n v="16016"/>
    <n v="1503825"/>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s v="24 - SANCHEZ RAMIREZ"/>
    <n v="16007"/>
    <n v="4489347"/>
    <n v="1699202.74"/>
  </r>
  <r>
    <s v="2026"/>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s v="25 - SANTIAGO"/>
    <n v="13614"/>
    <n v="21640444"/>
    <n v="3336514.55"/>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s v="19 - HERMANAS MIRABAL"/>
    <n v="15698"/>
    <n v="1508467"/>
    <n v="1478787.72"/>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s v="21 - SAN CRISTOBAL"/>
    <n v="15520"/>
    <n v="7573421"/>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s v="32 - SANTO DOMINGO"/>
    <n v="15872"/>
    <n v="880676"/>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s v="25 - SANTIAGO"/>
    <n v="15736"/>
    <n v="3061390"/>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s v="24 - SANCHEZ RAMIREZ"/>
    <n v="16008"/>
    <n v="1237092"/>
    <n v="2872201.39"/>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SABANA GRANDE, MUNICIPIO YAMASÁ, PROVINCIA MONTE PLATA."/>
    <s v="10 - FONDO GENERAL"/>
    <s v="29 - MONTE PLATA"/>
    <n v="16017"/>
    <n v="2503798"/>
    <n v="0"/>
  </r>
  <r>
    <s v="2026"/>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s v="32 - SANTO DOMINGO"/>
    <n v="13611"/>
    <n v="82655345"/>
    <n v="31920407.98"/>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s v="32 - SANTO DOMINGO"/>
    <n v="15873"/>
    <n v="3871361"/>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s v="25 - SANTIAGO"/>
    <n v="15737"/>
    <n v="6892035"/>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s v="14 - MARIA TRINIDAD SANCHEZ"/>
    <n v="15920"/>
    <n v="1080477"/>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s v="21 - SAN CRISTOBAL"/>
    <n v="15521"/>
    <n v="1514684"/>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s v="21 - SAN CRISTOBAL"/>
    <n v="15522"/>
    <n v="2494717"/>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s v="32 - SANTO DOMINGO"/>
    <n v="15874"/>
    <n v="1266771"/>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s v="14 - MARIA TRINIDAD SANCHEZ"/>
    <n v="15921"/>
    <n v="1525370"/>
    <n v="0"/>
  </r>
  <r>
    <s v="2026"/>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s v="18 - PUERTO PLATA"/>
    <n v="13620"/>
    <n v="36705189"/>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s v="14 - MARIA TRINIDAD SANCHEZ"/>
    <n v="15922"/>
    <n v="2540116"/>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s v="25 - SANTIAGO"/>
    <n v="15739"/>
    <n v="1565620"/>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JOBITA SORIANO, MUNICIPIO SAN ANTONIO DE GUERRA, PROVINCIA SANTO DOMINGO."/>
    <s v="10 - FONDO GENERAL"/>
    <s v="32 - SANTO DOMINGO"/>
    <n v="15875"/>
    <n v="1487663"/>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s v="21 - SAN CRISTOBAL"/>
    <n v="15523"/>
    <n v="1198749"/>
    <n v="0"/>
  </r>
  <r>
    <s v="2026"/>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s v="09 - ESPAILLAT"/>
    <n v="13609"/>
    <n v="1430268"/>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s v="25 - SANTIAGO"/>
    <n v="15740"/>
    <n v="4767042"/>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s v="14 - MARIA TRINIDAD SANCHEZ"/>
    <n v="15923"/>
    <n v="270119"/>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s v="21 - SAN CRISTOBAL"/>
    <n v="15524"/>
    <n v="1498436"/>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s v="32 - SANTO DOMINGO"/>
    <n v="15876"/>
    <n v="7438315"/>
    <n v="0"/>
  </r>
  <r>
    <s v="2026"/>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s v="17 - PERAVIA"/>
    <n v="13603"/>
    <n v="21449671"/>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DON JUAN, MUNICIPIO MONTE PLATA, PROVINCIA MONTE PLATA."/>
    <s v="10 - FONDO GENERAL"/>
    <s v="29 - MONTE PLATA"/>
    <n v="16022"/>
    <n v="12342006"/>
    <n v="6561670.2999999998"/>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JUAN ANTONIO ALIX, MUNICIPIO SAN ANTONIO DE GUERRA, PROVINCIA SANTO DOMINGO."/>
    <s v="10 - FONDO GENERAL"/>
    <s v="32 - SANTO DOMINGO"/>
    <n v="15877"/>
    <n v="148766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s v="20 - SAMANA"/>
    <n v="15924"/>
    <n v="151360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s v="25 - SANTIAGO"/>
    <n v="15741"/>
    <n v="6862380"/>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s v="21 - SAN CRISTOBAL"/>
    <n v="15525"/>
    <n v="1061635"/>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CHIRINO, MUNICIPIO MONTE PLATA, PROVINCIA MONTE PLATA."/>
    <s v="10 - FONDO GENERAL"/>
    <s v="29 - MONTE PLATA"/>
    <n v="16023"/>
    <n v="1088470"/>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s v="25 - SANTIAGO"/>
    <n v="15742"/>
    <n v="686238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s v="21 - SAN CRISTOBAL"/>
    <n v="15526"/>
    <n v="2494717"/>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JUAN FÉLIX ORTIZ, MUNICIPIO SAN ANTONIO DE GUERRA, PROVINCIA SANTO DOMINGO."/>
    <s v="10 - FONDO GENERAL"/>
    <s v="32 - SANTO DOMINGO"/>
    <n v="15878"/>
    <n v="163545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s v="20 - SAMANA"/>
    <n v="15925"/>
    <n v="10988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s v="29 - MONTE PLATA"/>
    <n v="16024"/>
    <n v="7603739"/>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JESÚS MARÍA GONZÁLEZ - YAQUE ABAJO, MUNICIPIO JÁNICO, PROVINCIA SANTIAGO."/>
    <s v="10 - FONDO GENERAL"/>
    <s v="25 - SANTIAGO"/>
    <n v="15743"/>
    <n v="1562232"/>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s v="21 - SAN CRISTOBAL"/>
    <n v="15527"/>
    <n v="2494717"/>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s v="20 - SAMANA"/>
    <n v="15926"/>
    <n v="10974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TANCREDO VÁSQUEZ, MUNICIPIO SAN ANTONIO DE GUERRA, PROVINCIA SANTO DOMINGO."/>
    <s v="10 - FONDO GENERAL"/>
    <s v="32 - SANTO DOMINGO"/>
    <n v="15879"/>
    <n v="1054100"/>
    <n v="0"/>
  </r>
  <r>
    <s v="2026"/>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s v="03 - BAHORUCO"/>
    <n v="13607"/>
    <n v="42518868"/>
    <n v="2034358.88"/>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s v="14 - MARIA TRINIDAD SANCHEZ"/>
    <n v="15927"/>
    <n v="151360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GREGORIO LUPERÓN - PILANCÓN, MUNICIPIO MONTE PLATA, PROVINCIA MONTE PLATA."/>
    <s v="10 - FONDO GENERAL"/>
    <s v="29 - MONTE PLATA"/>
    <n v="16025"/>
    <n v="107668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s v="21 - SAN CRISTOBAL"/>
    <n v="15528"/>
    <n v="1498436"/>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s v="25 - SANTIAGO"/>
    <n v="15744"/>
    <n v="5181000"/>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s v="32 - SANTO DOMINGO"/>
    <n v="15880"/>
    <n v="1265068"/>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s v="25 - SANTIAGO"/>
    <n v="15745"/>
    <n v="578463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s v="14 - MARIA TRINIDAD SANCHEZ"/>
    <n v="15928"/>
    <n v="151360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s v="21 - SAN CRISTOBAL"/>
    <n v="15529"/>
    <n v="1498436"/>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MATA LIMÓN , MUNICIPIO MONTE PLATA, PROVINCIA MONTE PLATA."/>
    <s v="10 - FONDO GENERAL"/>
    <s v="29 - MONTE PLATA"/>
    <n v="16026"/>
    <n v="1520748"/>
    <n v="0"/>
  </r>
  <r>
    <s v="2026"/>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s v="07 - ELIAS PINA"/>
    <n v="16805"/>
    <n v="10491405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AUREL, MUNICIPIO MONTE PLATA, PROVINCIA MONTE PLATA."/>
    <s v="10 - FONDO GENERAL"/>
    <s v="29 - MONTE PLATA"/>
    <n v="16027"/>
    <n v="1521864"/>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s v="32 - SANTO DOMINGO"/>
    <n v="15929"/>
    <n v="3639698"/>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s v="25 - SANTIAGO"/>
    <n v="15746"/>
    <n v="157283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s v="21 - SAN CRISTOBAL"/>
    <n v="15530"/>
    <n v="2494717"/>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ELDA JOSEFA REYES DE MUÑOZ, MUNICIPIO SANTO DOMINGO ESTE, PROVINCIA SANTO DOMINGO."/>
    <s v="10 - FONDO GENERAL"/>
    <s v="32 - SANTO DOMINGO"/>
    <n v="15930"/>
    <n v="247655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RIO BOYA, MUNICIPIO MONTE PLATA, PROVINCIA MONTE PLATA."/>
    <s v="10 - FONDO GENERAL"/>
    <s v="29 - MONTE PLATA"/>
    <n v="16028"/>
    <n v="152074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s v="25 - SANTIAGO"/>
    <n v="15747"/>
    <n v="285269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s v="21 - SAN CRISTOBAL"/>
    <n v="15532"/>
    <n v="249471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s v="25 - SANTIAGO"/>
    <n v="15748"/>
    <n v="155642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ÍAS, MUNICIPIO MONTE PLATA, PROVINCIA MONTE PLATA."/>
    <s v="10 - FONDO GENERAL"/>
    <s v="29 - MONTE PLATA"/>
    <n v="16029"/>
    <n v="1076683"/>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s v="32 - SANTO DOMINGO"/>
    <n v="15931"/>
    <n v="2476559"/>
    <n v="0"/>
  </r>
  <r>
    <s v="2026"/>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s v="06 - DUARTE"/>
    <n v="13619"/>
    <n v="146620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s v="29 - MONTE PLATA"/>
    <n v="16030"/>
    <n v="150421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s v="21 - SAN CRISTOBAL"/>
    <n v="15533"/>
    <n v="1061635"/>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s v="25 - SANTIAGO"/>
    <n v="15749"/>
    <n v="1756319"/>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s v="01 - DISTRITO NACIONAL"/>
    <n v="15952"/>
    <n v="1510244"/>
    <n v="0"/>
  </r>
  <r>
    <s v="2026"/>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s v="13 - LA VEGA"/>
    <n v="13621"/>
    <n v="1996026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LA JAGUA, MUNICIPIO MONTE PLATA, PROVINCIA MONTE PLATA."/>
    <s v="10 - FONDO GENERAL"/>
    <s v="29 - MONTE PLATA"/>
    <n v="16031"/>
    <n v="2506545"/>
    <n v="7478897.75"/>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s v="25 - SANTIAGO"/>
    <n v="15750"/>
    <n v="175631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s v="21 - SAN CRISTOBAL"/>
    <n v="15534"/>
    <n v="106163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s v="01 - DISTRITO NACIONAL"/>
    <n v="15953"/>
    <n v="8913591"/>
    <n v="0"/>
  </r>
  <r>
    <s v="2026"/>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s v="10 - INDEPENDENCIA"/>
    <n v="13618"/>
    <n v="1293193"/>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s v="25 - SANTIAGO"/>
    <n v="15751"/>
    <n v="1756319"/>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s v="01 - DISTRITO NACIONAL"/>
    <n v="15954"/>
    <n v="9721548"/>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s v="21 - SAN CRISTOBAL"/>
    <n v="15535"/>
    <n v="2494717"/>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s v="29 - MONTE PLATA"/>
    <n v="16032"/>
    <n v="496091"/>
    <n v="0"/>
  </r>
  <r>
    <s v="2026"/>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s v="28 - MONSENOR NOUEL"/>
    <n v="13617"/>
    <n v="10000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s v="21 - SAN CRISTOBAL"/>
    <n v="15536"/>
    <n v="107823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s v="25 - SANTIAGO"/>
    <n v="15752"/>
    <n v="1765368"/>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ANUEL EMILIO DE LOS SANTOS, MUNICIPIO BAYAGUANA, PROVINCIA MONTE PLATA."/>
    <s v="10 - FONDO GENERAL"/>
    <s v="29 - MONTE PLATA"/>
    <n v="16033"/>
    <n v="106462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s v="01 - DISTRITO NACIONAL"/>
    <n v="15955"/>
    <n v="7166189"/>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s v="06 - DUARTE"/>
    <n v="16530"/>
    <n v="1514599"/>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s v="25 - SANTIAGO"/>
    <n v="15753"/>
    <n v="1502117"/>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s v="21 - SAN CRISTOBAL"/>
    <n v="15537"/>
    <n v="2528502"/>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s v="29 - MONTE PLATA"/>
    <n v="16034"/>
    <n v="318025"/>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s v="01 - DISTRITO NACIONAL"/>
    <n v="15956"/>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s v="25 - SANTIAGO"/>
    <n v="15754"/>
    <n v="1765368"/>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s v="32 - SANTO DOMINGO"/>
    <n v="15957"/>
    <n v="1823763"/>
    <n v="9067884.5999999996"/>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s v="21 - SAN CRISTOBAL"/>
    <n v="15538"/>
    <n v="1481645"/>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s v="32 - SANTO DOMINGO"/>
    <n v="15958"/>
    <n v="1823763"/>
    <n v="3780801.67"/>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BLANCA MASCARO, MUNICIPIO LICEY AL MEDIO, PROVINCIA SANTIAGO."/>
    <s v="10 - FONDO GENERAL"/>
    <s v="25 - SANTIAGO"/>
    <n v="15755"/>
    <n v="1060219"/>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s v="21 - SAN CRISTOBAL"/>
    <n v="15539"/>
    <n v="1481644"/>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PROF. JUAN EMILIO BOSCH GAVIÑO, MUNICIPIO YAMASA, PROVINCIA MONTE PLATA"/>
    <s v="10 - FONDO GENERAL"/>
    <s v="29 - MONTE PLATA"/>
    <n v="16036"/>
    <n v="2537460"/>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s v="21 - SAN CRISTOBAL"/>
    <n v="15540"/>
    <n v="7497572"/>
    <n v="1716867.22"/>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s v="25 - SANTIAGO"/>
    <n v="15756"/>
    <n v="1131784"/>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s v="32 - SANTO DOMINGO"/>
    <n v="15959"/>
    <n v="1151599"/>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s v="29 - MONTE PLATA"/>
    <n v="16038"/>
    <n v="3390954"/>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s v="32 - SANTO DOMINGO"/>
    <n v="15960"/>
    <n v="1695413"/>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s v="21 - SAN CRISTOBAL"/>
    <n v="15541"/>
    <n v="1520450"/>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s v="25 - SANTIAGO"/>
    <n v="15757"/>
    <n v="1400464"/>
    <n v="543817.22"/>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s v="21 - SAN CRISTOBAL"/>
    <n v="15542"/>
    <n v="2408083"/>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s v="25 - SANTIAGO"/>
    <n v="15758"/>
    <n v="1542689"/>
    <n v="524815.24"/>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ASTORA CASTILLO, MUNICIPIO SABANA GRANDE DE BOYÁ, PROVINCIA MONTE PLATA."/>
    <s v="10 - FONDO GENERAL"/>
    <s v="29 - MONTE PLATA"/>
    <n v="16039"/>
    <n v="4069408"/>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s v="32 - SANTO DOMINGO"/>
    <n v="15961"/>
    <n v="1155900"/>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s v="32 - SANTO DOMINGO"/>
    <n v="15962"/>
    <n v="1695413"/>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s v="25 - SANTIAGO"/>
    <n v="15759"/>
    <n v="1542688"/>
    <n v="524816.09"/>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MINERVA MIRABAL, MUNICIPIO SABANA GRANDE DE BOYÁ, PROVINCIA MONTE PLATA."/>
    <s v="10 - FONDO GENERAL"/>
    <s v="29 - MONTE PLATA"/>
    <n v="16040"/>
    <n v="1503825"/>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s v="21 - SAN CRISTOBAL"/>
    <n v="15543"/>
    <n v="656325"/>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ANDRÉS BELLO, MUNICIPIO SABANA GRANDE DE BOYÁ, PROVINCIA MONTE PLATA."/>
    <s v="10 - FONDO GENERAL"/>
    <s v="29 - MONTE PLATA"/>
    <n v="16041"/>
    <n v="106540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s v="25 - SANTIAGO"/>
    <n v="15760"/>
    <n v="113178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s v="32 - SANTO DOMINGO"/>
    <n v="15963"/>
    <n v="1695413"/>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s v="21 - SAN CRISTOBAL"/>
    <n v="15648"/>
    <n v="1481647"/>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s v="32 - SANTO DOMINGO"/>
    <n v="15964"/>
    <n v="10207251"/>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LOS MONTONES  2, MUNICIPIO SAN CRISTÓBAL, PROVINCIA SAN CRISTÓBAL."/>
    <s v="10 - FONDO GENERAL"/>
    <s v="21 - SAN CRISTOBAL"/>
    <n v="15652"/>
    <n v="1461985"/>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s v="29 - MONTE PLATA"/>
    <n v="16042"/>
    <n v="7519124"/>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s v="25 - SANTIAGO"/>
    <n v="15761"/>
    <n v="476961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JESÚS MARÍA MANZUETA, MUNICIPIO PERALVILLO, PROVINCIA MONTE PLATA."/>
    <s v="10 - FONDO GENERAL"/>
    <s v="29 - MONTE PLATA"/>
    <n v="16043"/>
    <n v="150382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s v="25 - SANTIAGO"/>
    <n v="15762"/>
    <n v="1203082"/>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s v="25 - SANTIAGO"/>
    <n v="15763"/>
    <n v="7442678"/>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NUELA MOREL HERNÁNDEZ, MUNICIPIO PERALVILLO, PROVINCIA MONTE PLATA."/>
    <s v="10 - FONDO GENERAL"/>
    <s v="29 - MONTE PLATA"/>
    <n v="16044"/>
    <n v="5327021"/>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s v="25 - SANTIAGO"/>
    <n v="15764"/>
    <n v="1335492"/>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s v="32 - SANTO DOMINGO"/>
    <n v="15967"/>
    <n v="734370"/>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MELANIA MANZUETA, MUNICIPIO PERALVILLO, PROVINCIA MONTE PLATA."/>
    <s v="10 - FONDO GENERAL"/>
    <s v="29 - MONTE PLATA"/>
    <n v="16045"/>
    <n v="1065404"/>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s v="25 - SANTIAGO"/>
    <n v="15765"/>
    <n v="120308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s v="32 - SANTO DOMINGO"/>
    <n v="15968"/>
    <n v="127197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JOSÉ VÁSQUEZ JIMÉNEZ, MUNICIPIO PERALVILLO, PROVINCIA MONTE PLATA."/>
    <s v="10 - FONDO GENERAL"/>
    <s v="29 - MONTE PLATA"/>
    <n v="16046"/>
    <n v="1065404"/>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s v="32 - SANTO DOMINGO"/>
    <n v="15969"/>
    <n v="868442"/>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s v="25 - SANTIAGO"/>
    <n v="15795"/>
    <n v="7362834"/>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s v="25 - SANTIAGO"/>
    <n v="15796"/>
    <n v="1725462"/>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s v="32 - SANTO DOMINGO"/>
    <n v="15970"/>
    <n v="6989387"/>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s v="18 - PUERTO PLATA"/>
    <n v="15882"/>
    <n v="1115560"/>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s v="32 - SANTO DOMINGO"/>
    <n v="15971"/>
    <n v="7052163"/>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s v="15 - MONTE CRISTI"/>
    <n v="15906"/>
    <n v="0"/>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s v="25 - SANTIAGO"/>
    <n v="15733"/>
    <n v="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s v="29 - MONTE PLATA"/>
    <n v="15237"/>
    <n v="0"/>
    <n v="3112093.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DOÑA LAURA VICINI VIUDA BARLETTA, MUNICIPIO GUAYACANES, PROVINCIA SAN PEDRO DE MACORÍS."/>
    <s v="10 - FONDO GENERAL"/>
    <s v="23 - SAN PEDRO DE MACORIS"/>
    <n v="15561"/>
    <n v="0"/>
    <n v="2787250.35"/>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s v="25 - SANTIAGO"/>
    <n v="15738"/>
    <n v="0"/>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PROF. JUANA TAVERAS LIRIANO, MUNICIPIO SAN ANTONIO DE GUERRA, PROVINCIA SANTO DOMINGO."/>
    <s v="10 - FONDO GENERAL"/>
    <s v="32 - SANTO DOMINGO"/>
    <n v="15881"/>
    <n v="0"/>
    <n v="3075427.83"/>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s v="13 - LA VEGA"/>
    <n v="15609"/>
    <n v="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s v="15 - MONTE CRISTI"/>
    <n v="15277"/>
    <n v="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s v="24 - SANCHEZ RAMIREZ"/>
    <n v="15983"/>
    <n v="0"/>
    <n v="3259897.65"/>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s v="17 - PERAVIA"/>
    <n v="15179"/>
    <n v="0"/>
    <n v="3801449.28"/>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JUAN TAYLOR VENTURA, MUNICIPIO BOCA CHICA, PROVINCIA SANTO DOMINGO."/>
    <s v="10 - FONDO GENERAL"/>
    <s v="32 - SANTO DOMINGO"/>
    <n v="15306"/>
    <n v="0"/>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s v="05 - DAJABON"/>
    <n v="15278"/>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JUAN SÁNCHEZ RAMÍREZ, MUNICIPIO EL SEIBO, PROVINCIA EL SEIBO."/>
    <s v="10 - FONDO GENERAL"/>
    <s v="08 - EL SEIBO"/>
    <n v="15227"/>
    <n v="0"/>
    <n v="483191.5"/>
  </r>
  <r>
    <s v="2026"/>
    <x v="0"/>
    <x v="0"/>
    <x v="1"/>
    <x v="7"/>
    <s v="2 - Poder Ejecutivo"/>
    <s v="0206 - MINISTERIO DE EDUCACIÓN"/>
    <s v="0012 - DIRECCION DE INFRAESTRUCTURA ESCOLAR"/>
    <s v="4 - SERVICIOS SOCIALES"/>
    <s v="4.4 - Educación"/>
    <s v="4.4.01 - Educación inicial"/>
    <s v="2.7 - OBRAS"/>
    <s v="2.7.1 - OBRAS EN EDIFICACIONES"/>
    <s v="S"/>
    <s v="25 - CONSTRUCCIÓN DE 1 ESTANCIA INFANTIL EN LA PROVINCIA DE SANTIAGO RODRIGUEZ"/>
    <s v="10 - FONDO GENERAL"/>
    <s v="26 - SANTIAGO RODRIGUEZ"/>
    <n v="13075"/>
    <n v="0"/>
    <n v="8582213.7699999996"/>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s v="29 - MONTE PLATA"/>
    <n v="15238"/>
    <n v="0"/>
    <n v="1592053.89"/>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s v="19 - HERMANAS MIRABAL"/>
    <n v="15697"/>
    <n v="0"/>
    <n v="516977.28"/>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s v="25 - SANTIAGO"/>
    <n v="15712"/>
    <n v="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s v="28 - MONSENOR NOUEL"/>
    <n v="16001"/>
    <n v="0"/>
    <n v="2603881.06"/>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UENA VENTURA SORIANO, MUNICIPIO EL SEIBO, PROVINCIA EL SEIBO."/>
    <s v="10 - FONDO GENERAL"/>
    <s v="08 - EL SEIBO"/>
    <n v="15226"/>
    <n v="0"/>
    <n v="1056776.08"/>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s v="32 - SANTO DOMINGO"/>
    <n v="15966"/>
    <n v="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s v="10 - INDEPENDENCIA"/>
    <n v="15167"/>
    <n v="0"/>
    <n v="4111202.68"/>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s v="18 - PUERTO PLATA"/>
    <n v="15894"/>
    <n v="0"/>
    <n v="0"/>
  </r>
  <r>
    <s v="2026"/>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s v="14 - MARIA TRINIDAD SANCHEZ"/>
    <n v="13605"/>
    <n v="0"/>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s v="13 - LA VEGA"/>
    <n v="15650"/>
    <n v="0"/>
    <n v="1879912.31"/>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s v="03 - BAHORUCO"/>
    <n v="16068"/>
    <n v="0"/>
    <n v="4721992.09"/>
  </r>
  <r>
    <s v="2026"/>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s v="07 - ELIAS PINA"/>
    <n v="13613"/>
    <n v="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s v="13 - LA VEGA"/>
    <n v="15608"/>
    <n v="0"/>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s v="26 - SANTIAGO RODRIGUEZ"/>
    <n v="15784"/>
    <n v="0"/>
    <n v="3112209.47"/>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s v="27 - VALVERDE"/>
    <n v="15789"/>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s v="27 - VALVERDE"/>
    <n v="15776"/>
    <n v="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s v="13 - LA VEGA"/>
    <n v="15184"/>
    <n v="0"/>
    <n v="5787986.3399999999"/>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s v="05 - DAJABON"/>
    <n v="15279"/>
    <n v="0"/>
    <n v="2837659.06"/>
  </r>
  <r>
    <s v="2026"/>
    <x v="0"/>
    <x v="0"/>
    <x v="1"/>
    <x v="7"/>
    <s v="2 - Poder Ejecutivo"/>
    <s v="0206 - MINISTERIO DE EDUCACIÓN"/>
    <s v="0012 - DIRECCION DE INFRAESTRUCTURA ESCOLAR"/>
    <s v="4 - SERVICIOS SOCIALES"/>
    <s v="4.4 - Educación"/>
    <s v="4.4.01 - Educación inicial"/>
    <s v="2.7 - OBRAS"/>
    <s v="2.7.1 - OBRAS EN EDIFICACIONES"/>
    <s v="S"/>
    <s v="43 - CONSTRUCCIÓN  DE 3 ESTANCIAS INFANTIESL EN LA PROVINCIA DE LA VEGA (FASE 2)"/>
    <s v="10 - FONDO GENERAL"/>
    <s v="13 - LA VEGA"/>
    <n v="13443"/>
    <n v="0"/>
    <n v="6089050.7800000003"/>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s v="29 - MONTE PLATA"/>
    <n v="15233"/>
    <n v="0"/>
    <n v="3344549.98"/>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s v="27 - VALVERDE"/>
    <n v="15787"/>
    <n v="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s v="32 - SANTO DOMINGO"/>
    <n v="15840"/>
    <n v="0"/>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s v="06 - DUARTE"/>
    <n v="15685"/>
    <n v="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COLOMBINA CASTRO, MUNICIPIO BOCA CHICA, PROVINCIA SANTO DOMINGO."/>
    <s v="10 - FONDO GENERAL"/>
    <s v="32 - SANTO DOMINGO"/>
    <n v="15305"/>
    <n v="0"/>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s v="21 - SAN CRISTOBAL"/>
    <n v="15531"/>
    <n v="0"/>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s v="13 - LA VEGA"/>
    <n v="15644"/>
    <n v="0"/>
    <n v="476386.1"/>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s v="25 - SANTIAGO"/>
    <n v="15719"/>
    <n v="0"/>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s v="25 - SANTIAGO"/>
    <n v="15734"/>
    <n v="0"/>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s v="32 - SANTO DOMINGO"/>
    <n v="15965"/>
    <n v="0"/>
    <n v="0"/>
  </r>
  <r>
    <s v="2026"/>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s v="29 - MONTE PLATA"/>
    <n v="13606"/>
    <n v="0"/>
    <n v="4439296.37"/>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A VIRGINIA REYNOSO, MUNICIPIO SABANA GRANDE DE BOYÁ, PROVINCIA MONTE PLATA."/>
    <s v="10 - FONDO GENERAL"/>
    <s v="29 - MONTE PLATA"/>
    <n v="15234"/>
    <n v="0"/>
    <n v="4896342.5600000005"/>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s v="13 - LA VEGA"/>
    <n v="15617"/>
    <n v="0"/>
    <n v="739138.98"/>
  </r>
  <r>
    <s v="2026"/>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s v="01 - DISTRITO NACIONAL"/>
    <n v="13610"/>
    <n v="0"/>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s v="27 - VALVERDE"/>
    <n v="15791"/>
    <n v="0"/>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s v="27 - VALVERDE"/>
    <n v="15779"/>
    <n v="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s v="22 - SAN JUAN"/>
    <n v="15152"/>
    <n v="0"/>
    <n v="5169271.58"/>
  </r>
  <r>
    <s v="2026"/>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s v="27 - VALVERDE"/>
    <n v="13071"/>
    <n v="0"/>
    <n v="0"/>
  </r>
  <r>
    <s v="2026"/>
    <x v="0"/>
    <x v="0"/>
    <x v="1"/>
    <x v="7"/>
    <s v="2 - Poder Ejecutivo"/>
    <s v="0206 - MINISTERIO DE EDUCACIÓN"/>
    <s v="0012 - DIRECCION DE INFRAESTRUCTURA ESCOLAR"/>
    <s v="4 - SERVICIOS SOCIALES"/>
    <s v="4.4 - Educación"/>
    <s v="4.4.02 - Educación primaria"/>
    <s v="2.6 - BIENES MUEBLES, INMUEBLES E INTANGIBLES"/>
    <s v="2.6.1 - MOBILIARIO Y EQUIPO"/>
    <s v="S"/>
    <s v="01 - CONSTRUCCIÓN DEL PLANTEL EDUCATIVO DE EDUCACIÓN ESPECIAL Y DE APOYOS MÚLTIPLES DOÑA MANUELA DIEZ, MUNICIPIO SANTO DOMINGO OESTE, PROVINCIA SANTO DOMINGO."/>
    <s v="10 - FONDO GENERAL"/>
    <s v="32 - SANTO DOMINGO"/>
    <n v="16806"/>
    <n v="4425620"/>
    <n v="0"/>
  </r>
  <r>
    <s v="2026"/>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s v="02 - AZUA"/>
    <n v="13539"/>
    <n v="27300136"/>
    <n v="27396216.57"/>
  </r>
  <r>
    <s v="2026"/>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s v="32 - SANTO DOMINGO"/>
    <n v="16806"/>
    <n v="22030023"/>
    <n v="6963439.4800000004"/>
  </r>
  <r>
    <s v="2026"/>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s v="03 - BAHORUCO"/>
    <n v="13542"/>
    <n v="29890837"/>
    <n v="6193832.7300000004"/>
  </r>
  <r>
    <s v="2026"/>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s v="04 - BARAHONA"/>
    <n v="13544"/>
    <n v="80027982"/>
    <n v="24585196.870000001"/>
  </r>
  <r>
    <s v="2026"/>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s v="05 - DAJABON"/>
    <n v="13546"/>
    <n v="44763887"/>
    <n v="45574077.479999997"/>
  </r>
  <r>
    <s v="2026"/>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s v="01 - DISTRITO NACIONAL"/>
    <n v="13547"/>
    <n v="74617343"/>
    <n v="32516135.219999999"/>
  </r>
  <r>
    <s v="2026"/>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s v="06 - DUARTE"/>
    <n v="13549"/>
    <n v="10945349"/>
    <n v="26519880.740000002"/>
  </r>
  <r>
    <s v="2026"/>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s v="08 - EL SEIBO"/>
    <n v="13550"/>
    <n v="1341855"/>
    <n v="0"/>
  </r>
  <r>
    <s v="2026"/>
    <x v="0"/>
    <x v="0"/>
    <x v="1"/>
    <x v="7"/>
    <s v="2 - Poder Ejecutivo"/>
    <s v="0206 - MINISTERIO DE EDUCACIÓN"/>
    <s v="0012 - DIRECCION DE INFRAESTRUCTURA ESCOLAR"/>
    <s v="4 - SERVICIOS SOCIALES"/>
    <s v="4.4 - Educación"/>
    <s v="4.4.02 - Educación primaria"/>
    <s v="2.7 - OBRAS"/>
    <s v="2.7.1 - OBRAS EN EDIFICACIONES"/>
    <s v="S"/>
    <s v="08 - CONSTRUCCIÓN DE PLANTELES EDUCATIVOS EN LA PROVINCIA ELÍAS PIÑA (FASE 3)"/>
    <s v="10 - FONDO GENERAL"/>
    <s v="07 - ELIAS PINA"/>
    <n v="13552"/>
    <n v="4966671"/>
    <n v="6660678.7300000004"/>
  </r>
  <r>
    <s v="2026"/>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s v="09 - ESPAILLAT"/>
    <n v="13553"/>
    <n v="7492480"/>
    <n v="3255292.4"/>
  </r>
  <r>
    <s v="2026"/>
    <x v="0"/>
    <x v="0"/>
    <x v="1"/>
    <x v="7"/>
    <s v="2 - Poder Ejecutivo"/>
    <s v="0206 - MINISTERIO DE EDUCACIÓN"/>
    <s v="0012 - DIRECCION DE INFRAESTRUCTURA ESCOLAR"/>
    <s v="4 - SERVICIOS SOCIALES"/>
    <s v="4.4 - Educación"/>
    <s v="4.4.02 - Educación primaria"/>
    <s v="2.7 - OBRAS"/>
    <s v="2.7.1 - OBRAS EN EDIFICACIONES"/>
    <s v="S"/>
    <s v="10 - CONSTRUCCIÓN DE PLANTELES EDUCATIVOS EN LA PROVINCIA HATO MAYOR (FASE 3)"/>
    <s v="10 - FONDO GENERAL"/>
    <s v="30 - HATO MAYOR"/>
    <n v="13555"/>
    <n v="11963442"/>
    <n v="36028605.659999996"/>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s v="02 - AZUA"/>
    <n v="12522"/>
    <n v="17228026"/>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s v="19 - HERMANAS MIRABAL"/>
    <n v="13558"/>
    <n v="2526576"/>
    <n v="0"/>
  </r>
  <r>
    <s v="2026"/>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s v="23 - SAN PEDRO DE MACORIS"/>
    <n v="13359"/>
    <n v="1310327"/>
    <n v="0"/>
  </r>
  <r>
    <s v="2026"/>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s v="11 - LA ALTAGRACIA"/>
    <n v="13559"/>
    <n v="38330024"/>
    <n v="20745812.07"/>
  </r>
  <r>
    <s v="2026"/>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s v="05 - DAJABON"/>
    <n v="12568"/>
    <n v="3779637"/>
    <n v="0"/>
  </r>
  <r>
    <s v="2026"/>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s v="12 - LA ROMANA"/>
    <n v="13561"/>
    <n v="6867626"/>
    <n v="16126972.880000001"/>
  </r>
  <r>
    <s v="2026"/>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s v="13 - LA VEGA"/>
    <n v="13563"/>
    <n v="21666254"/>
    <n v="41646467.120000005"/>
  </r>
  <r>
    <s v="2026"/>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s v="14 - MARIA TRINIDAD SANCHEZ"/>
    <n v="13564"/>
    <n v="54572186"/>
    <n v="0"/>
  </r>
  <r>
    <s v="2026"/>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s v="32 - SANTO DOMINGO"/>
    <n v="13363"/>
    <n v="136791551"/>
    <n v="15572921.9"/>
  </r>
  <r>
    <s v="2026"/>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s v="28 - MONSENOR NOUEL"/>
    <n v="13540"/>
    <n v="43984811"/>
    <n v="18028045.280000001"/>
  </r>
  <r>
    <s v="2026"/>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s v="15 - MONTE CRISTI"/>
    <n v="13541"/>
    <n v="1340629"/>
    <n v="1985891.09"/>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s v="19 - HERMANAS MIRABAL"/>
    <n v="12532"/>
    <n v="9135638"/>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s v="29 - MONTE PLATA"/>
    <n v="13543"/>
    <n v="2760158"/>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5 PLANTELES ESCOLARES EN LA PROVINCIA HATO MAYOR"/>
    <s v="10 - FONDO GENERAL"/>
    <s v="30 - HATO MAYOR"/>
    <n v="12531"/>
    <n v="4823521"/>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s v="17 - PERAVIA"/>
    <n v="13545"/>
    <n v="1517426"/>
    <n v="0"/>
  </r>
  <r>
    <s v="2026"/>
    <x v="0"/>
    <x v="0"/>
    <x v="1"/>
    <x v="7"/>
    <s v="2 - Poder Ejecutivo"/>
    <s v="0206 - MINISTERIO DE EDUCACIÓN"/>
    <s v="0012 - DIRECCION DE INFRAESTRUCTURA ESCOLAR"/>
    <s v="4 - SERVICIOS SOCIALES"/>
    <s v="4.4 - Educación"/>
    <s v="4.4.02 - Educación primaria"/>
    <s v="2.7 - OBRAS"/>
    <s v="2.7.1 - OBRAS EN EDIFICACIONES"/>
    <s v="S"/>
    <s v="20 - AMPLIACIÓN DE PLANTELES EDUCATIVOS EN LA PROVINCIA DE LA VEGA (FASE 2)"/>
    <s v="10 - FONDO GENERAL"/>
    <s v="13 - LA VEGA"/>
    <n v="13367"/>
    <n v="1794317"/>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s v="18 - PUERTO PLATA"/>
    <n v="13576"/>
    <n v="63579672"/>
    <n v="67103202.249999993"/>
  </r>
  <r>
    <s v="2026"/>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s v="11 - LA ALTAGRACIA"/>
    <n v="12576"/>
    <n v="6799536"/>
    <n v="9319385.7100000009"/>
  </r>
  <r>
    <s v="2026"/>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s v="20 - SAMANA"/>
    <n v="13551"/>
    <n v="6310564"/>
    <n v="3778889.55"/>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s v="13 - LA VEGA"/>
    <n v="12537"/>
    <n v="21819316"/>
    <n v="55075922.519999996"/>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s v="21 - SAN CRISTOBAL"/>
    <n v="13554"/>
    <n v="72972303"/>
    <n v="82754427.329999998"/>
  </r>
  <r>
    <s v="2026"/>
    <x v="0"/>
    <x v="0"/>
    <x v="1"/>
    <x v="7"/>
    <s v="2 - Poder Ejecutivo"/>
    <s v="0206 - MINISTERIO DE EDUCACIÓN"/>
    <s v="0012 - DIRECCION DE INFRAESTRUCTURA ESCOLAR"/>
    <s v="4 - SERVICIOS SOCIALES"/>
    <s v="4.4 - Educación"/>
    <s v="4.4.02 - Educación primaria"/>
    <s v="2.7 - OBRAS"/>
    <s v="2.7.1 - OBRAS EN EDIFICACIONES"/>
    <s v="S"/>
    <s v="23 - CONSTRUCCIÓN DE 12 PLANTELES ESCOLARES EN LA PROVINCIA LA ALTAGRACIA"/>
    <s v="10 - FONDO GENERAL"/>
    <s v="11 - LA ALTAGRACIA"/>
    <n v="12535"/>
    <n v="29017934"/>
    <n v="0"/>
  </r>
  <r>
    <s v="2026"/>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s v="14 - MARIA TRINIDAD SANCHEZ"/>
    <n v="12538"/>
    <n v="13966319"/>
    <n v="5253468.33"/>
  </r>
  <r>
    <s v="2026"/>
    <x v="0"/>
    <x v="0"/>
    <x v="1"/>
    <x v="7"/>
    <s v="2 - Poder Ejecutivo"/>
    <s v="0206 - MINISTERIO DE EDUCACIÓN"/>
    <s v="0012 - DIRECCION DE INFRAESTRUCTURA ESCOLAR"/>
    <s v="4 - SERVICIOS SOCIALES"/>
    <s v="4.4 - Educación"/>
    <s v="4.4.02 - Educación primaria"/>
    <s v="2.7 - OBRAS"/>
    <s v="2.7.1 - OBRAS EN EDIFICACIONES"/>
    <s v="S"/>
    <s v="25 - CONSTRUCCIÓN DE 11 PLANTELES ESCOLARES EN LA PROVINCIA MONSEÑOR NOUEL"/>
    <s v="10 - FONDO GENERAL"/>
    <s v="28 - MONSENOR NOUEL"/>
    <n v="12539"/>
    <n v="2057250"/>
    <n v="0"/>
  </r>
  <r>
    <s v="2026"/>
    <x v="0"/>
    <x v="0"/>
    <x v="1"/>
    <x v="7"/>
    <s v="2 - Poder Ejecutivo"/>
    <s v="0206 - MINISTERIO DE EDUCACIÓN"/>
    <s v="0012 - DIRECCION DE INFRAESTRUCTURA ESCOLAR"/>
    <s v="4 - SERVICIOS SOCIALES"/>
    <s v="4.4 - Educación"/>
    <s v="4.4.02 - Educación primaria"/>
    <s v="2.7 - OBRAS"/>
    <s v="2.7.1 - OBRAS EN EDIFICACIONES"/>
    <s v="S"/>
    <s v="26 - CONSTRUCCIÓN DE 9 PLANTELES ESCOLARES EN LA PROVINCIA MONTECRISTI"/>
    <s v="10 - FONDO GENERAL"/>
    <s v="15 - MONTE CRISTI"/>
    <n v="12540"/>
    <n v="1160000"/>
    <n v="0"/>
  </r>
  <r>
    <s v="2026"/>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s v="21 - SAN CRISTOBAL"/>
    <n v="13376"/>
    <n v="2100000"/>
    <n v="7173704.7599999998"/>
  </r>
  <r>
    <s v="2026"/>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s v="17 - PERAVIA"/>
    <n v="12564"/>
    <n v="1244476"/>
    <n v="0"/>
  </r>
  <r>
    <s v="2026"/>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s v="01 - DISTRITO NACIONAL"/>
    <n v="13548"/>
    <n v="73761343"/>
    <n v="23296837.73"/>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s v="02 - AZUA"/>
    <n v="13378"/>
    <n v="8652964"/>
    <n v="31629545.82"/>
  </r>
  <r>
    <s v="2026"/>
    <x v="0"/>
    <x v="0"/>
    <x v="1"/>
    <x v="7"/>
    <s v="2 - Poder Ejecutivo"/>
    <s v="0206 - MINISTERIO DE EDUCACIÓN"/>
    <s v="0012 - DIRECCION DE INFRAESTRUCTURA ESCOLAR"/>
    <s v="4 - SERVICIOS SOCIALES"/>
    <s v="4.4 - Educación"/>
    <s v="4.4.02 - Educación primaria"/>
    <s v="2.7 - OBRAS"/>
    <s v="2.7.1 - OBRAS EN EDIFICACIONES"/>
    <s v="S"/>
    <s v="32 - AMPLIACIÓN DE PLANTELES EDUCATIVOS EN LA PROVINCIA DUARTE (FASE 3)"/>
    <s v="10 - FONDO GENERAL"/>
    <s v="06 - DUARTE"/>
    <n v="13579"/>
    <n v="26204967"/>
    <n v="12405900.880000001"/>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s v="20 - SAMANA"/>
    <n v="12556"/>
    <n v="5079880"/>
    <n v="0"/>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s v="03 - BAHORUCO"/>
    <n v="13379"/>
    <n v="1136823"/>
    <n v="5684116.5199999996"/>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s v="21 - SAN CRISTOBAL"/>
    <n v="12547"/>
    <n v="5472250"/>
    <n v="44892643.68"/>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s v="04 - BARAHONA"/>
    <n v="13380"/>
    <n v="1697132"/>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s v="22 - SAN JUAN"/>
    <n v="12550"/>
    <n v="2273773"/>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s v="05 - DAJABON"/>
    <n v="13381"/>
    <n v="5054925"/>
    <n v="0"/>
  </r>
  <r>
    <s v="2026"/>
    <x v="0"/>
    <x v="0"/>
    <x v="1"/>
    <x v="7"/>
    <s v="2 - Poder Ejecutivo"/>
    <s v="0206 - MINISTERIO DE EDUCACIÓN"/>
    <s v="0012 - DIRECCION DE INFRAESTRUCTURA ESCOLAR"/>
    <s v="4 - SERVICIOS SOCIALES"/>
    <s v="4.4 - Educación"/>
    <s v="4.4.02 - Educación primaria"/>
    <s v="2.7 - OBRAS"/>
    <s v="2.7.1 - OBRAS EN EDIFICACIONES"/>
    <s v="S"/>
    <s v="35 - AMPLIACIÓN DE PLANTELES EDUCATIVOS EN LA PROVINCIA HERMANAS MIRABAL (FASE 3)"/>
    <s v="10 - FONDO GENERAL"/>
    <s v="19 - HERMANAS MIRABAL"/>
    <n v="13595"/>
    <n v="27190722"/>
    <n v="3320757.81"/>
  </r>
  <r>
    <s v="2026"/>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s v="01 - DISTRITO NACIONAL"/>
    <n v="13382"/>
    <n v="100000"/>
    <n v="104987023.80000001"/>
  </r>
  <r>
    <s v="2026"/>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s v="18 - PUERTO PLATA"/>
    <n v="13597"/>
    <n v="62263555"/>
    <n v="9636117.75"/>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s v="06 - DUARTE"/>
    <n v="13383"/>
    <n v="6902575"/>
    <n v="6504683.3700000001"/>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s v="23 - SAN PEDRO DE MACORIS"/>
    <n v="12553"/>
    <n v="2347098"/>
    <n v="6686245.8200000003"/>
  </r>
  <r>
    <s v="2026"/>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s v="09 - ESPAILLAT"/>
    <n v="13398"/>
    <n v="28670626"/>
    <n v="8410012.3499999996"/>
  </r>
  <r>
    <s v="2026"/>
    <x v="0"/>
    <x v="0"/>
    <x v="1"/>
    <x v="7"/>
    <s v="2 - Poder Ejecutivo"/>
    <s v="0206 - MINISTERIO DE EDUCACIÓN"/>
    <s v="0012 - DIRECCION DE INFRAESTRUCTURA ESCOLAR"/>
    <s v="4 - SERVICIOS SOCIALES"/>
    <s v="4.4 - Educación"/>
    <s v="4.4.02 - Educación primaria"/>
    <s v="2.7 - OBRAS"/>
    <s v="2.7.1 - OBRAS EN EDIFICACIONES"/>
    <s v="S"/>
    <s v="38 - AMPLIACIÓN DE PLANTELES EDUCATIVOS EN LA PROVINCIA DE LA ALTAGRACIA (FASE 3)"/>
    <s v="10 - FONDO GENERAL"/>
    <s v="11 - LA ALTAGRACIA"/>
    <n v="13580"/>
    <n v="14181836"/>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s v="25 - SANTIAGO"/>
    <n v="12560"/>
    <n v="14398867"/>
    <n v="9606706.75"/>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s v="07 - ELIAS PINA"/>
    <n v="13399"/>
    <n v="4907476"/>
    <n v="8954414.25"/>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s v="32 - SANTO DOMINGO"/>
    <n v="12562"/>
    <n v="12000000"/>
    <n v="28989616.660000004"/>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s v="30 - HATO MAYOR"/>
    <n v="13400"/>
    <n v="4280090"/>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13 PLANTELES ESCOLARES EN LA PROVINCIA VALVERDE"/>
    <s v="10 - FONDO GENERAL"/>
    <s v="27 - VALVERDE"/>
    <n v="12563"/>
    <n v="7507685"/>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s v="19 - HERMANAS MIRABAL"/>
    <n v="13401"/>
    <n v="2502760"/>
    <n v="6721566.8300000001"/>
  </r>
  <r>
    <s v="2026"/>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s v="13 - LA VEGA"/>
    <n v="13587"/>
    <n v="4777562"/>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s v="02 - AZUA"/>
    <n v="12602"/>
    <n v="3955517"/>
    <n v="0"/>
  </r>
  <r>
    <s v="2026"/>
    <x v="0"/>
    <x v="0"/>
    <x v="1"/>
    <x v="7"/>
    <s v="2 - Poder Ejecutivo"/>
    <s v="0206 - MINISTERIO DE EDUCACIÓN"/>
    <s v="0012 - DIRECCION DE INFRAESTRUCTURA ESCOLAR"/>
    <s v="4 - SERVICIOS SOCIALES"/>
    <s v="4.4 - Educación"/>
    <s v="4.4.02 - Educación primaria"/>
    <s v="2.7 - OBRAS"/>
    <s v="2.7.1 - OBRAS EN EDIFICACIONES"/>
    <s v="S"/>
    <s v="42 - AMPLIACIÓN Y REHABILITACION DE 8 PLANTELES ESCOLARES EN LA PROVINCIAHATO MAYOR"/>
    <s v="10 - FONDO GENERAL"/>
    <s v="30 - HATO MAYOR"/>
    <n v="12573"/>
    <n v="1380000"/>
    <n v="0"/>
  </r>
  <r>
    <s v="2026"/>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s v="11 - LA ALTAGRACIA"/>
    <n v="13403"/>
    <n v="47149424"/>
    <n v="8932597.5099999998"/>
  </r>
  <r>
    <s v="2026"/>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s v="12 - LA ROMANA"/>
    <n v="13404"/>
    <n v="4853794"/>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10 PLANTELES ESCOLARES EN LA PROVINCIA LA ROMANA"/>
    <s v="10 - FONDO GENERAL"/>
    <s v="12 - LA ROMANA"/>
    <n v="12536"/>
    <n v="7970896"/>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s v="14 - MARIA TRINIDAD SANCHEZ"/>
    <n v="13601"/>
    <n v="30518084"/>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s v="14 - MARIA TRINIDAD SANCHEZ"/>
    <n v="12580"/>
    <n v="3229167"/>
    <n v="15454978.35"/>
  </r>
  <r>
    <s v="2026"/>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s v="28 - MONSENOR NOUEL"/>
    <n v="13407"/>
    <n v="1985061"/>
    <n v="0"/>
  </r>
  <r>
    <s v="2026"/>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s v="28 - MONSENOR NOUEL"/>
    <n v="13566"/>
    <n v="2448273"/>
    <n v="3268589.46"/>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s v="15 - MONTE CRISTI"/>
    <n v="13408"/>
    <n v="1138581"/>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s v="05 - DAJABON"/>
    <n v="12525"/>
    <n v="4228542"/>
    <n v="0"/>
  </r>
  <r>
    <s v="2026"/>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s v="01 - DISTRITO NACIONAL"/>
    <n v="12526"/>
    <n v="294504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s v="06 - DUARTE"/>
    <n v="12566"/>
    <n v="529598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s v="25 - SANTIAGO"/>
    <n v="13571"/>
    <n v="126237650"/>
    <n v="30634643.800000001"/>
  </r>
  <r>
    <s v="2026"/>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s v="18 - PUERTO PLATA"/>
    <n v="13411"/>
    <n v="3769211"/>
    <n v="17646100.73"/>
  </r>
  <r>
    <s v="2026"/>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s v="07 - ELIAS PINA"/>
    <n v="12565"/>
    <n v="8856691"/>
    <n v="0"/>
  </r>
  <r>
    <s v="2026"/>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s v="21 - SAN CRISTOBAL"/>
    <n v="13413"/>
    <n v="88295858"/>
    <n v="95181366.019999996"/>
  </r>
  <r>
    <s v="2026"/>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s v="31 - SAN JOSE DE OCOA"/>
    <n v="13414"/>
    <n v="4671949"/>
    <n v="2041543.08"/>
  </r>
  <r>
    <s v="2026"/>
    <x v="0"/>
    <x v="0"/>
    <x v="1"/>
    <x v="7"/>
    <s v="2 - Poder Ejecutivo"/>
    <s v="0206 - MINISTERIO DE EDUCACIÓN"/>
    <s v="0012 - DIRECCION DE INFRAESTRUCTURA ESCOLAR"/>
    <s v="4 - SERVICIOS SOCIALES"/>
    <s v="4.4 - Educación"/>
    <s v="4.4.02 - Educación primaria"/>
    <s v="2.7 - OBRAS"/>
    <s v="2.7.1 - OBRAS EN EDIFICACIONES"/>
    <s v="S"/>
    <s v="54 - AMPLIACIÓN DE PLANTELES EDUCATIVOS EN LA PROVINCIA SANTO DOMINGO (FASE 3)"/>
    <s v="10 - FONDO GENERAL"/>
    <s v="32 - SANTO DOMINGO"/>
    <n v="13578"/>
    <n v="66803816"/>
    <n v="3009208.39"/>
  </r>
  <r>
    <s v="2026"/>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s v="19 - HERMANAS MIRABAL"/>
    <n v="12574"/>
    <n v="5076540"/>
    <n v="0"/>
  </r>
  <r>
    <s v="2026"/>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s v="22 - SAN JUAN"/>
    <n v="13415"/>
    <n v="2000000"/>
    <n v="3227099.74"/>
  </r>
  <r>
    <s v="2026"/>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s v="23 - SAN PEDRO DE MACORIS"/>
    <n v="13416"/>
    <n v="61053890"/>
    <n v="3309764.89"/>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s v="22 - SAN JUAN"/>
    <n v="13583"/>
    <n v="8264361"/>
    <n v="7654858.1100000003"/>
  </r>
  <r>
    <s v="2026"/>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s v="13 - LA VEGA"/>
    <n v="12579"/>
    <n v="17008298"/>
    <n v="0"/>
  </r>
  <r>
    <s v="2026"/>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s v="23 - SAN PEDRO DE MACORIS"/>
    <n v="13585"/>
    <n v="177387225"/>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s v="26 - SANTIAGO RODRIGUEZ"/>
    <n v="13419"/>
    <n v="1330203"/>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SÁNCHEZ RAMÍREZ (FASE 3)"/>
    <s v="10 - FONDO GENERAL"/>
    <s v="24 - SANCHEZ RAMIREZ"/>
    <n v="13590"/>
    <n v="2226849"/>
    <n v="0"/>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s v="32 - SANTO DOMINGO"/>
    <n v="13420"/>
    <n v="242043314"/>
    <n v="89178387.569999993"/>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SANTIAGO RODRÍGUEZ (FASE 3)"/>
    <s v="10 - FONDO GENERAL"/>
    <s v="26 - SANTIAGO RODRIGUEZ"/>
    <n v="13592"/>
    <n v="1162125"/>
    <n v="0"/>
  </r>
  <r>
    <s v="2026"/>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s v="29 - MONTE PLATA"/>
    <n v="12584"/>
    <n v="3759181"/>
    <n v="2252077.54"/>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DE VALVERDE (FASE 2)"/>
    <s v="10 - FONDO GENERAL"/>
    <s v="27 - VALVERDE"/>
    <n v="13421"/>
    <n v="1712423"/>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s v="25 - SANTIAGO"/>
    <n v="13594"/>
    <n v="17912610"/>
    <n v="87348607.659999996"/>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s v="08 - EL SEIBO"/>
    <n v="13433"/>
    <n v="15612348"/>
    <n v="9378813.4700000007"/>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s v="32 - SANTO DOMINGO"/>
    <n v="13598"/>
    <n v="409574383"/>
    <n v="343924677.43000001"/>
  </r>
  <r>
    <s v="2026"/>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s v="27 - VALVERDE"/>
    <n v="13602"/>
    <n v="7077556"/>
    <n v="0"/>
  </r>
  <r>
    <s v="2026"/>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s v="18 - PUERTO PLATA"/>
    <n v="12587"/>
    <n v="9225931"/>
    <n v="0"/>
  </r>
  <r>
    <s v="2026"/>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s v="20 - SAMANA"/>
    <n v="12588"/>
    <n v="1697292"/>
    <n v="0"/>
  </r>
  <r>
    <s v="2026"/>
    <x v="0"/>
    <x v="0"/>
    <x v="1"/>
    <x v="7"/>
    <s v="2 - Poder Ejecutivo"/>
    <s v="0206 - MINISTERIO DE EDUCACIÓN"/>
    <s v="0012 - DIRECCION DE INFRAESTRUCTURA ESCOLAR"/>
    <s v="4 - SERVICIOS SOCIALES"/>
    <s v="4.4 - Educación"/>
    <s v="4.4.02 - Educación primaria"/>
    <s v="2.7 - OBRAS"/>
    <s v="2.7.1 - OBRAS EN EDIFICACIONES"/>
    <s v="S"/>
    <s v="65 - AMPLIACIÓN Y REHABILITACION DE 6 PLANTELES ESCOLARES  EN LA PROVINCIA SANCHEZ RAMIREZ"/>
    <s v="10 - FONDO GENERAL"/>
    <s v="24 - SANCHEZ RAMIREZ"/>
    <n v="12596"/>
    <n v="3072506"/>
    <n v="0"/>
  </r>
  <r>
    <s v="2026"/>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s v="21 - SAN CRISTOBAL"/>
    <n v="12589"/>
    <n v="6700450"/>
    <n v="2481308.92"/>
  </r>
  <r>
    <s v="2026"/>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s v="22 - SAN JUAN"/>
    <n v="12591"/>
    <n v="4841110"/>
    <n v="0"/>
  </r>
  <r>
    <s v="2026"/>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s v="23 - SAN PEDRO DE MACORIS"/>
    <n v="12593"/>
    <n v="12751040"/>
    <n v="0"/>
  </r>
  <r>
    <s v="2026"/>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s v="25 - SANTIAGO"/>
    <n v="12594"/>
    <n v="1656834"/>
    <n v="0"/>
  </r>
  <r>
    <s v="2026"/>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s v="32 - SANTO DOMINGO"/>
    <n v="12597"/>
    <n v="155102429"/>
    <n v="33790327.390000001"/>
  </r>
  <r>
    <s v="2026"/>
    <x v="0"/>
    <x v="0"/>
    <x v="1"/>
    <x v="7"/>
    <s v="2 - Poder Ejecutivo"/>
    <s v="0206 - MINISTERIO DE EDUCACIÓN"/>
    <s v="0012 - DIRECCION DE INFRAESTRUCTURA ESCOLAR"/>
    <s v="4 - SERVICIOS SOCIALES"/>
    <s v="4.4 - Educación"/>
    <s v="4.4.02 - Educación primaria"/>
    <s v="2.7 - OBRAS"/>
    <s v="2.7.1 - OBRAS EN EDIFICACIONES"/>
    <s v="S"/>
    <s v="73 - AMPLIACIÓN Y REHABILITACION DE 5 PLANTELES ESCOLARES EN LA PROVINCIA VALVERDE"/>
    <s v="10 - FONDO GENERAL"/>
    <s v="27 - VALVERDE"/>
    <n v="12592"/>
    <n v="5000000"/>
    <n v="0"/>
  </r>
  <r>
    <s v="2026"/>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s v="24 - SANCHEZ RAMIREZ"/>
    <n v="12559"/>
    <n v="15240863"/>
    <n v="3277399.57"/>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2 - AZUA"/>
    <n v="12569"/>
    <n v="1204728"/>
    <n v="4403640.03"/>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4 - BARAHONA"/>
    <n v="12569"/>
    <n v="3787500"/>
    <n v="0"/>
  </r>
  <r>
    <s v="2026"/>
    <x v="0"/>
    <x v="0"/>
    <x v="1"/>
    <x v="7"/>
    <s v="2 - Poder Ejecutivo"/>
    <s v="0206 - MINISTERIO DE EDUCACIÓN"/>
    <s v="0012 - DIRECCION DE INFRAESTRUCTURA ESCOLAR"/>
    <s v="4 - SERVICIOS SOCIALES"/>
    <s v="4.4 - Educación"/>
    <s v="4.4.02 - Educación primaria"/>
    <s v="2.7 - OBRAS"/>
    <s v="2.7.1 - OBRAS EN EDIFICACIONES"/>
    <s v="S"/>
    <s v="48 - AMPLIACIÓN Y REHABILITACION DE 4 PLANTELES ESCOLARES EN EL DISTRITO NACIONAL"/>
    <s v="10 - FONDO GENERAL"/>
    <s v="01 - DISTRITO NACIONAL"/>
    <n v="12567"/>
    <n v="0"/>
    <n v="0"/>
  </r>
  <r>
    <s v="2026"/>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s v="28 - MONSENOR NOUEL"/>
    <n v="12581"/>
    <n v="0"/>
    <n v="2038570.04"/>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s v="25 - SANTIAGO"/>
    <n v="13417"/>
    <n v="0"/>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s v="13 - LA VEGA"/>
    <n v="13405"/>
    <n v="0"/>
    <n v="19477274.59"/>
  </r>
  <r>
    <s v="2026"/>
    <x v="0"/>
    <x v="0"/>
    <x v="1"/>
    <x v="7"/>
    <s v="2 - Poder Ejecutivo"/>
    <s v="0206 - MINISTERIO DE EDUCACIÓN"/>
    <s v="0012 - DIRECCION DE INFRAESTRUCTURA ESCOLAR"/>
    <s v="4 - SERVICIOS SOCIALES"/>
    <s v="4.4 - Educación"/>
    <s v="4.4.02 - Educación primaria"/>
    <s v="2.7 - OBRAS"/>
    <s v="2.7.1 - OBRAS EN EDIFICACIONES"/>
    <s v="S"/>
    <s v="27 - CONSTRUCCIÓN DE 7 PLANTELES ESCOLARES EN LA PROVINCIA MONTE PLATA"/>
    <s v="10 - FONDO GENERAL"/>
    <s v="29 - MONTE PLATA"/>
    <n v="12541"/>
    <n v="0"/>
    <n v="7965072.5"/>
  </r>
  <r>
    <s v="2026"/>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s v="29 - MONTE PLATA"/>
    <n v="13409"/>
    <n v="0"/>
    <n v="24274450.91"/>
  </r>
  <r>
    <s v="2026"/>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s v="07 - ELIAS PINA"/>
    <n v="12528"/>
    <n v="0"/>
    <n v="7903334.1400000006"/>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s v="18 - PUERTO PLATA"/>
    <n v="12544"/>
    <n v="0"/>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3 PLANTELES ESCOLARES EN LA PROVINCIA INDEPENDENCIA"/>
    <s v="10 - FONDO GENERAL"/>
    <s v="10 - INDEPENDENCIA"/>
    <n v="12534"/>
    <n v="0"/>
    <n v="52763761.759999998"/>
  </r>
  <r>
    <s v="2026"/>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s v="15 - MONTE CRISTI"/>
    <n v="12582"/>
    <n v="0"/>
    <n v="6177896.0099999998"/>
  </r>
  <r>
    <s v="2026"/>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s v="10 - INDEPENDENCIA"/>
    <n v="13402"/>
    <n v="0"/>
    <n v="4738359.7300000004"/>
  </r>
  <r>
    <s v="2026"/>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s v="20 - SAMANA"/>
    <n v="13412"/>
    <n v="0"/>
    <n v="0"/>
  </r>
  <r>
    <s v="2026"/>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s v="29 - MONTE PLATA"/>
    <n v="13573"/>
    <n v="5100000"/>
    <n v="0"/>
  </r>
  <r>
    <s v="2026"/>
    <x v="0"/>
    <x v="0"/>
    <x v="1"/>
    <x v="7"/>
    <s v="2 - Poder Ejecutivo"/>
    <s v="0206 - MINISTERIO DE EDUCACIÓN"/>
    <s v="0012 - DIRECCION DE INFRAESTRUCTURA ESCOLAR"/>
    <s v="4 - SERVICIOS SOCIALES"/>
    <s v="4.4 - Educación"/>
    <s v="4.4.06 - Educación técnica"/>
    <s v="2.7 - OBRAS"/>
    <s v="2.7.1 - OBRAS EN EDIFICACIONES"/>
    <s v="S"/>
    <s v="85 - AMPLIACIÓN DEL INSTITUTO PREPARATORIO DE MENORES SC &quot;REFOR&quot;, PROVINCIA DE SAN CRISTÓBAL."/>
    <s v="10 - FONDO GENERAL"/>
    <s v="21 - SAN CRISTOBAL"/>
    <n v="13707"/>
    <n v="0"/>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99 - MULTIPROVINCIAL"/>
    <s v="(en blanco)"/>
    <n v="34553117"/>
    <n v="4417532.4700000007"/>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en blanco)"/>
    <n v="3699134"/>
    <n v="17157.03"/>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3 - EQUIPO E INSTRUMENTAL, CIENTÍFICO Y LABORATORIO"/>
    <s v="N"/>
    <s v="00 - N/A"/>
    <s v="10 - FONDO GENERAL"/>
    <s v="99 - MULTIPROVINCIAL"/>
    <s v="(en blanco)"/>
    <n v="2972111"/>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en blanco)"/>
    <n v="62258572"/>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99 - MULTIPROVINCIAL"/>
    <s v="(en blanco)"/>
    <n v="10358841"/>
    <n v="287691.45999999996"/>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6 - EQUIPOS DE DEFENSA Y SEGURIDAD"/>
    <s v="N"/>
    <s v="00 - N/A"/>
    <s v="10 - FONDO GENERAL"/>
    <s v="99 - MULTIPROVINCIAL"/>
    <s v="(en blanco)"/>
    <n v="471627"/>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99 - MULTIPROVINCIAL"/>
    <s v="(en blanco)"/>
    <n v="380000"/>
    <n v="136000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9817376"/>
    <n v="31085837.980000004"/>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99 - MULTIPROVINCIAL"/>
    <s v="(en blanco)"/>
    <n v="5164359363"/>
    <n v="1600829910.0900002"/>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20 - FONDOS CON DESTINO ESPECÍFICO"/>
    <s v="99 - MULTIPROVINCIAL"/>
    <s v="(en blanco)"/>
    <n v="185596113"/>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99 - MULTIPROVINCIAL"/>
    <s v="(en blanco)"/>
    <n v="211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s v="99 - MULTIPROVINCIAL"/>
    <n v="14804"/>
    <n v="45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s v="99 - MULTIPROVINCIAL"/>
    <n v="16377"/>
    <n v="261524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en blanco)"/>
    <n v="785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99 - MULTIPROVINCIAL"/>
    <s v="(en blanco)"/>
    <n v="52129700"/>
    <n v="11188706.360000001"/>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s v="99 - MULTIPROVINCIAL"/>
    <n v="14804"/>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s v="99 - MULTIPROVINCIAL"/>
    <n v="16377"/>
    <n v="6184747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99 - MULTIPROVINCIAL"/>
    <s v="(en blanco)"/>
    <n v="11300000"/>
    <n v="70000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s v="99 - MULTIPROVINCIAL"/>
    <n v="16377"/>
    <n v="132336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s v="99 - MULTIPROVINCIAL"/>
    <n v="16377"/>
    <n v="6610979"/>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s v="99 - MULTIPROVINCIAL"/>
    <n v="14804"/>
    <n v="565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s v="99 - MULTIPROVINCIAL"/>
    <n v="16377"/>
    <n v="92852591"/>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1 - MOBILIARIO Y EQUIPO"/>
    <s v="N"/>
    <s v="00 - N/A"/>
    <s v="10 - FONDO GENERAL"/>
    <s v="99 - MULTIPROVINCIAL"/>
    <s v="(en blanco)"/>
    <n v="51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99 - MULTIPROVINCIAL"/>
    <s v="(en blanco)"/>
    <n v="4500000"/>
    <n v="70000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8 - BIENES INTANGIBLES"/>
    <s v="N"/>
    <s v="00 - N/A"/>
    <s v="10 - FONDO GENERAL"/>
    <s v="99 - MULTIPROVINCIAL"/>
    <s v="(en blanco)"/>
    <n v="21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99 - MULTIPROVINCIAL"/>
    <s v="(en blanco)"/>
    <n v="41895585"/>
    <n v="8149363.6400000006"/>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99 - MULTIPROVINCIAL"/>
    <s v="(en blanco)"/>
    <n v="5439558"/>
    <n v="133821.99"/>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50 - CRÉDITO INTERNO"/>
    <s v="99 - MULTIPROVINCIAL"/>
    <s v="(en blanco)"/>
    <n v="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4268914"/>
    <n v="598458.24"/>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121352"/>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99 - MULTIPROVINCIAL"/>
    <s v="(en blanco)"/>
    <n v="108341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378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9803866"/>
    <n v="857920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en blanco)"/>
    <n v="15663595"/>
    <n v="3023683.92"/>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24442719"/>
    <n v="100000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99 - MULTIPROVINCIAL"/>
    <s v="(en blanco)"/>
    <n v="37115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20 - FONDOS CON DESTINO ESPECÍFICO"/>
    <s v="99 - MULTIPROVINCIAL"/>
    <s v="(en blanco)"/>
    <n v="11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99 - MULTIPROVINCIAL"/>
    <s v="(en blanco)"/>
    <n v="500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20 - FONDOS CON DESTINO ESPECÍFICO"/>
    <s v="99 - MULTIPROVINCIAL"/>
    <s v="(en blanco)"/>
    <n v="834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99 - MULTIPROVINCIAL"/>
    <s v="(en blanco)"/>
    <n v="48960054"/>
    <n v="3455721.34"/>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99 - MULTIPROVINCIAL"/>
    <s v="(en blanco)"/>
    <n v="18344285"/>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70 - DONACION EXTERNA"/>
    <s v="99 - MULTIPROVINCIAL"/>
    <s v="(en blanco)"/>
    <n v="25280000"/>
    <n v="0"/>
  </r>
  <r>
    <s v="2026"/>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99 - MULTIPROVINCIAL"/>
    <s v="(en blanco)"/>
    <n v="0"/>
    <n v="15365"/>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99 - MULTIPROVINCIAL"/>
    <s v="(en blanco)"/>
    <n v="200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99 - MULTIPROVINCIAL"/>
    <s v="(en blanco)"/>
    <n v="300212"/>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99 - MULTIPROVINCIAL"/>
    <s v="(en blanco)"/>
    <n v="13350000"/>
    <n v="255226.5"/>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en blanco)"/>
    <n v="126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99 - MULTIPROVINCIAL"/>
    <s v="(en blanco)"/>
    <n v="14945000"/>
    <n v="1905691.74"/>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en blanco)"/>
    <n v="8619800"/>
    <n v="607947.85"/>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99 - MULTIPROVINCIAL"/>
    <s v="(en blanco)"/>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100000"/>
    <n v="0"/>
  </r>
  <r>
    <s v="2026"/>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99 - MULTIPROVINCIAL"/>
    <s v="(en blanco)"/>
    <n v="15750000"/>
    <n v="730841.43"/>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99 - MULTIPROVINCIAL"/>
    <s v="(en blanco)"/>
    <n v="51340116"/>
    <n v="574611.02"/>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en blanco)"/>
    <n v="968730"/>
    <n v="174286"/>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en blanco)"/>
    <n v="5229113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99 - MULTIPROVINCIAL"/>
    <s v="(en blanco)"/>
    <n v="0"/>
    <n v="206928.01"/>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99 - MULTIPROVINCIAL"/>
    <s v="(en blanco)"/>
    <n v="34104000"/>
    <n v="913617.60000000009"/>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99 - MULTIPROVINCIAL"/>
    <s v="(en blanco)"/>
    <n v="100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99 - MULTIPROVINCIAL"/>
    <s v="(en blanco)"/>
    <n v="31589114"/>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250000"/>
    <n v="0"/>
  </r>
  <r>
    <s v="2026"/>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99 - MULTIPROVINCIAL"/>
    <s v="(en blanco)"/>
    <n v="100000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s v="01 - DISTRITO NACIONAL"/>
    <n v="17009"/>
    <n v="0"/>
    <n v="60817101.289999999"/>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s v="32 - SANTO DOMINGO"/>
    <n v="16941"/>
    <n v="208277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s v="32 - SANTO DOMINGO"/>
    <n v="16943"/>
    <n v="1213578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s v="32 - SANTO DOMINGO"/>
    <n v="16944"/>
    <n v="460000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s v="32 - SANTO DOMINGO"/>
    <n v="16945"/>
    <n v="379604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s v="01 - DISTRITO NACIONAL"/>
    <n v="16947"/>
    <n v="25507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s v="01 - DISTRITO NACIONAL"/>
    <n v="16948"/>
    <n v="17285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s v="01 - DISTRITO NACIONAL"/>
    <n v="16949"/>
    <n v="238741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s v="01 - DISTRITO NACIONAL"/>
    <n v="16950"/>
    <n v="239943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s v="01 - DISTRITO NACIONAL"/>
    <n v="16951"/>
    <n v="21934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s v="01 - DISTRITO NACIONAL"/>
    <n v="16952"/>
    <n v="218663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s v="01 - DISTRITO NACIONAL"/>
    <n v="16953"/>
    <n v="195041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s v="32 - SANTO DOMINGO"/>
    <n v="16954"/>
    <n v="188377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s v="32 - SANTO DOMINGO"/>
    <n v="16956"/>
    <n v="147778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s v="01 - DISTRITO NACIONAL"/>
    <n v="16957"/>
    <n v="173128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s v="32 - SANTO DOMINGO"/>
    <n v="16958"/>
    <n v="1962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s v="32 - SANTO DOMINGO"/>
    <n v="16959"/>
    <n v="187434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s v="32 - SANTO DOMINGO"/>
    <n v="16960"/>
    <n v="18409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s v="32 - SANTO DOMINGO"/>
    <n v="16961"/>
    <n v="214482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s v="32 - SANTO DOMINGO"/>
    <n v="16962"/>
    <n v="191434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s v="32 - SANTO DOMINGO"/>
    <n v="16963"/>
    <n v="217612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s v="32 - SANTO DOMINGO"/>
    <n v="16964"/>
    <n v="194124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s v="01 - DISTRITO NACIONAL"/>
    <n v="16965"/>
    <n v="2146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s v="01 - DISTRITO NACIONAL"/>
    <n v="16966"/>
    <n v="349533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s v="01 - DISTRITO NACIONAL"/>
    <n v="16967"/>
    <n v="20988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s v="01 - DISTRITO NACIONAL"/>
    <n v="16968"/>
    <n v="186669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s v="01 - DISTRITO NACIONAL"/>
    <n v="17009"/>
    <n v="353450328"/>
    <n v="1528799.99"/>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9 - REHABILITACIÓN PISTA DE ATLETISMO, COMPLEJO DEPORTIVO DE LA VEGA, PROVINCIA LA VEGA"/>
    <s v="10 - FONDO GENERAL"/>
    <s v="13 - LA VEGA"/>
    <n v="17011"/>
    <n v="1578726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30 - RECONSTRUCCIÓN CANCHA CLUB DEPORTIVO Y CULTURAL LA UREÑA, MUNICIPIO SANTO DOMINGO ESTE, PROVINCIA SANTO DOMINGO"/>
    <s v="10 - FONDO GENERAL"/>
    <s v="32 - SANTO DOMINGO"/>
    <n v="17012"/>
    <n v="19608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3 - EQUIPO E INSTRUMENTAL, CIENTÍFICO Y LABORATORIO"/>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S"/>
    <s v="28 - REMODELACIÓN PALACIO DE LOS DEPORTES PROFESOR VIRGILIO TRAVIESO SOTO, DISTRITO NACIONAL."/>
    <s v="10 - FONDO GENERAL"/>
    <s v="01 - DISTRITO NACIONAL"/>
    <n v="17009"/>
    <n v="0"/>
    <n v="25695391.219999999"/>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s v="32 - SANTO DOMINGO"/>
    <n v="16941"/>
    <n v="6338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s v="32 - SANTO DOMINGO"/>
    <n v="16943"/>
    <n v="91344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s v="32 - SANTO DOMINGO"/>
    <n v="16944"/>
    <n v="140000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s v="32 - SANTO DOMINGO"/>
    <n v="16945"/>
    <n v="115532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s v="01 - DISTRITO NACIONAL"/>
    <n v="16947"/>
    <n v="77630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s v="01 - DISTRITO NACIONAL"/>
    <n v="16948"/>
    <n v="52609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s v="01 - DISTRITO NACIONAL"/>
    <n v="16949"/>
    <n v="7266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s v="01 - DISTRITO NACIONAL"/>
    <n v="16950"/>
    <n v="73026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s v="01 - DISTRITO NACIONAL"/>
    <n v="16951"/>
    <n v="66755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s v="01 - DISTRITO NACIONAL"/>
    <n v="16952"/>
    <n v="6654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s v="01 - DISTRITO NACIONAL"/>
    <n v="16953"/>
    <n v="59360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s v="32 - SANTO DOMINGO"/>
    <n v="16954"/>
    <n v="5733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s v="32 - SANTO DOMINGO"/>
    <n v="16956"/>
    <n v="44976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s v="01 - DISTRITO NACIONAL"/>
    <n v="16957"/>
    <n v="5269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s v="32 - SANTO DOMINGO"/>
    <n v="16958"/>
    <n v="597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s v="32 - SANTO DOMINGO"/>
    <n v="16959"/>
    <n v="5704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s v="32 - SANTO DOMINGO"/>
    <n v="16960"/>
    <n v="56029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s v="32 - SANTO DOMINGO"/>
    <n v="16961"/>
    <n v="65277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s v="32 - SANTO DOMINGO"/>
    <n v="16962"/>
    <n v="58262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s v="32 - SANTO DOMINGO"/>
    <n v="16963"/>
    <n v="6622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s v="32 - SANTO DOMINGO"/>
    <n v="16964"/>
    <n v="5908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s v="01 - DISTRITO NACIONAL"/>
    <n v="16965"/>
    <n v="653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s v="01 - DISTRITO NACIONAL"/>
    <n v="16966"/>
    <n v="106379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s v="01 - DISTRITO NACIONAL"/>
    <n v="16967"/>
    <n v="63877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s v="01 - DISTRITO NACIONAL"/>
    <n v="16968"/>
    <n v="5681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8 - REMODELACIÓN PALACIO DE LOS DEPORTES PROFESOR VIRGILIO TRAVIESO SOTO, DISTRITO NACIONAL."/>
    <s v="10 - FONDO GENERAL"/>
    <s v="01 - DISTRITO NACIONAL"/>
    <n v="17009"/>
    <n v="11550025"/>
    <n v="32394898.68"/>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9 - REHABILITACIÓN PISTA DE ATLETISMO, COMPLEJO DEPORTIVO DE LA VEGA, PROVINCIA LA VEGA"/>
    <s v="10 - FONDO GENERAL"/>
    <s v="13 - LA VEGA"/>
    <n v="17011"/>
    <n v="480481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0 - RECONSTRUCCIÓN CANCHA CLUB DEPORTIVO Y CULTURAL LA UREÑA, MUNICIPIO SANTO DOMINGO ESTE, PROVINCIA SANTO DOMINGO"/>
    <s v="10 - FONDO GENERAL"/>
    <s v="32 - SANTO DOMINGO"/>
    <n v="17012"/>
    <n v="59679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0 - REPARACIÓN DEL PABELLÓN DE LUCHA OLÍMPICA Y KARATE EN EL COMPLEJO DEPORTIVO DE SAN PEDRO DE MACORÍS"/>
    <s v="10 - FONDO GENERAL"/>
    <s v="23 - SAN PEDRO DE MACORIS"/>
    <n v="1710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3 - RECONSTRUCCIÓN CANCHA MUNICIPIO JAQUIMEYES, PROVINCIA BARAHONA"/>
    <s v="10 - FONDO GENERAL"/>
    <s v="04 - BARAHONA"/>
    <n v="1710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8 - RECONSTRUCCIÓN CANCHA MUNICIPIO PADRE LAS CASAS, PROVINCIA AZUA."/>
    <s v="10 - FONDO GENERAL"/>
    <s v="02 - AZUA"/>
    <n v="1711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9 - REPARACIÓN DE ACERAS, CONTENES Y CAMINERIAS DEL COMPLEJO DEPORTIVO LA BARRANQUITA, SANTIAGO DE LOS CABALLEROS"/>
    <s v="10 - FONDO GENERAL"/>
    <s v="25 - SANTIAGO"/>
    <n v="1708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0 - RECONSTRUCCIÓN CANCHA MUNICIPAL EUGENIO MARIA DE HOSTOS, PROVINCIA DUARTE"/>
    <s v="10 - FONDO GENERAL"/>
    <s v="06 - DUARTE"/>
    <n v="1711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2 - RECONSTRUCCIÓN CANCHA MUNICIPAL GUAYABAL, MUNICIPIO GUAYABAL PROVINCIA AZUA"/>
    <s v="10 - FONDO GENERAL"/>
    <s v="02 - AZUA"/>
    <n v="1712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5 - RECONSTRUCCIÓN CANCHA MUNICIPAL LOS RÍOS, MUNICIPIO LOS RÍOS, PROVINCIA BAHORUCO"/>
    <s v="10 - FONDO GENERAL"/>
    <s v="03 - BAHORUCO"/>
    <n v="1710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7 - RECONSTRUCCIÓN CANCHA MUNICIPIO TABARA ARRIBA, PROVINCIA AZUA"/>
    <s v="10 - FONDO GENERAL"/>
    <s v="02 - AZUA"/>
    <n v="171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6 - RECONSTRUCCIÓN CANCHA MUNICIPIO LAS YAYAS DE VIAJAMA, PROVINCIA AZUA"/>
    <s v="10 - FONDO GENERAL"/>
    <s v="02 - AZUA"/>
    <n v="1710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2 - RECONSTRUCCIÓN TECHADO CANCHA MUNICIPAL DE VILLA HERMOSA, PROVINCIA LA ROMANA"/>
    <s v="10 - FONDO GENERAL"/>
    <s v="12 - LA ROMANA"/>
    <n v="1711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s v="18 - PUERTO PLATA"/>
    <n v="1692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1 - RECONSTRUCCIÓN CANCHA MUNICIPAL CRISTÓBAL, MUNICIPIO CRISTÓBAL, PROVINCIA INDEPENDENCIA"/>
    <s v="10 - FONDO GENERAL"/>
    <s v="10 - INDEPENDENCIA"/>
    <n v="1712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5 - RECONSTRUCCIÓN CANCHA MUNICIPAL LA DESCUBIERTA, MUNICIPIO LA DESCUBIERTA, PROVINCIA INDEPENDENCIA"/>
    <s v="10 - FONDO GENERAL"/>
    <s v="10 - INDEPENDENCIA"/>
    <n v="1711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9 - RECONSTRUCCIÓN CANCHA MUNICIPAL SAN VÍCTOR, PROVINCIA ESPAILLAT"/>
    <s v="10 - FONDO GENERAL"/>
    <s v="09 - ESPAILLAT"/>
    <n v="1712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3 - RECONSTRUCCIÓN CANCHA DEPORTIVA LA JOYA, MUNICIPIO SABANA IGLESIA, PROVINCIA SANTIAGO"/>
    <s v="10 - FONDO GENERAL"/>
    <s v="25 - SANTIAGO"/>
    <n v="1712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8 - RECONSTRUCCIÓN CANCHA MUNICIPIO PUEBLO VIEJO, PROVINCIA AZUA"/>
    <s v="10 - FONDO GENERAL"/>
    <s v="02 - AZUA"/>
    <n v="1712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4 - RECONSTRUCCIÓN CANCHA MUNICIPAL DE FUNDACION, PROVINCIA BARAHONA"/>
    <s v="10 - FONDO GENERAL"/>
    <s v="04 - BARAHONA"/>
    <n v="1711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2 - RECONSTRUCCIÓN CANCHA MUNICIPIO EL PUÑAL, PROVINCIA _x000a_SANTIAGO"/>
    <s v="10 - FONDO GENERAL"/>
    <s v="25 - SANTIAGO"/>
    <n v="1710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3 - RECONSTRUCCIÓN CANCHA MUNICIPAL DE PEDRO SANTANA, PROVINCIA ELIAS PIÑA"/>
    <s v="10 - FONDO GENERAL"/>
    <s v="07 - ELIAS PINA"/>
    <n v="1711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1 - RECONSTRUCCIÓN CANCHA MUNICIPIO EL PINO, PROVINCIA DAJABON"/>
    <s v="10 - FONDO GENERAL"/>
    <s v="05 - DAJABON"/>
    <n v="1710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9 - RECONSTRUCCIÓN CANCHA MUNICIPIO MATANZAS, PROVINCIA PERAVIA"/>
    <s v="10 - FONDO GENERAL"/>
    <s v="17 - PERAVIA"/>
    <n v="1711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1 - RECONSTRUCCIÓN CANCHA MUNICIPAL DE JUAN SANTIAGO, PROVINCIA ELIAS PIÑA"/>
    <s v="10 - FONDO GENERAL"/>
    <s v="07 - ELIAS PINA"/>
    <n v="1711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0 - RECONSTRUCCIÓN CANCHA DEPORTIVA GUANUMA, MUNICIPIO SANTO DOMINGO NORTE, PROVINCIA SANTO DOMINGO"/>
    <s v="10 - FONDO GENERAL"/>
    <s v="32 - SANTO DOMINGO"/>
    <n v="1712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4 - RECONSTRUCCIÓN CANCHA MUNICIPAL EL PEÑON, PROVINCIA BARAHONA"/>
    <s v="10 - FONDO GENERAL"/>
    <s v="04 - BARAHONA"/>
    <n v="1710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7 - RECONSTRUCCIÓN CANCHA MUNICIPAL LOS CACAOS, MUNICIPIO LOS CACAOS, PROVINCIA SAN CRISTÓBAL"/>
    <s v="10 - FONDO GENERAL"/>
    <s v="21 - SAN CRISTOBAL"/>
    <n v="1711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6 - RECONSTRUCCIÓN CANCHA MUNICIPAL VERAGUA, D.M. VERAGUA, PROVINCIA ESPAILLAT"/>
    <s v="10 - FONDO GENERAL"/>
    <s v="09 - ESPAILLAT"/>
    <n v="1711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8 - REMODELACIÓN AREA DE ENTRENAMIENTO  COMPLEJO DEPORTIVO DE LA VEGA"/>
    <s v="10 - FONDO GENERAL"/>
    <s v="13 - LA VEGA"/>
    <n v="1706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7 - RECONSTRUCCIÓN POLIDEPORTIVO JOSÉ CHACHITO CARRASCO, MUNICIPIO SAN IGNACIO DE SABANETA."/>
    <s v="10 - FONDO GENERAL"/>
    <s v="99 - MULTIPROVINCIAL"/>
    <n v="1719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0 - REPARACIÓN ESTADIO MUNICIPAL DE BEISBOL JOSÉ RAFAEL CARRETERO GÓMEZ, MUNICIPIO LA VEGA, PROVINCIA LA VEGA"/>
    <s v="10 - FONDO GENERAL"/>
    <s v="13 - LA VEGA"/>
    <n v="1720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4 - RECONSTRUCCIÓN CANCHA SECTOR LOS RESTAURADORES, DISTRITO NACIONAL"/>
    <s v="10 - FONDO GENERAL"/>
    <s v="99 - MULTIPROVINCIAL"/>
    <n v="1716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6 - RECONSTRUCCIÓN MULTIUSO MANUEL OSIRIS HIDALGO, MUNICIPIO TENARES, PROVINCIA HERMANAS MIRABAL"/>
    <s v="10 - FONDO GENERAL"/>
    <s v="19 - HERMANAS MIRABAL"/>
    <n v="1719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1 - REPARACIÓN ESTADIO MUNICIPAL DE BEISBOL MANNY ACTA, MUNICIPIO CONSUELO, PROVINCIA SAN PEDRO DE MACORÍS"/>
    <s v="10 - FONDO GENERAL"/>
    <s v="23 - SAN PEDRO DE MACORIS"/>
    <n v="1720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9 - RECONSTRUCCIÓN DEL TECHADO DE BALONMANO Y FUTBOL SALA COMPLEJO DEPORTIVO DE LA VEGA"/>
    <s v="10 - FONDO GENERAL"/>
    <s v="13 - LA VEGA"/>
    <n v="1719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5 - RECONSTRUCCIÓN POLIDEPORTIVO SALCEDO, PROVINCIA HERMANAS MIRABAL"/>
    <s v="10 - FONDO GENERAL"/>
    <s v="19 - HERMANAS MIRABAL"/>
    <n v="1717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8 - RECONSTRUCCIÓN CANCHA SECTOR DON BOSCO, MUNICIPIO MOCA, PROVINCIA ESPAILLAT"/>
    <s v="10 - FONDO GENERAL"/>
    <s v="09 - ESPAILLAT"/>
    <n v="1719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5 - REMODELACIÓN MULTIUSO PUEBLO NUEVO, MUNICIPIO SANTIAGO DE LOS CABALLEROS, PROVINCIA  SANTIAGO"/>
    <s v="10 - FONDO GENERAL"/>
    <s v="25 - SANTIAGO"/>
    <n v="1705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2 - REPARACIÓN ESTADIO MUNICIPAL DE BEISBOL HERMANOS SUÁREZ, MUNICIPIO SAN JUAN DE LA MAGUANA, PROVINCIA SAN JUAN"/>
    <s v="10 - FONDO GENERAL"/>
    <s v="22 - SAN JUAN"/>
    <n v="1721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8 - REPARACIÓN VERJA PERIMETRAL EN EL COMPLEJO DEPORTIVO TOMAS BINET, MUNICIPIO SAN PEDRO DE MACORIS, PROVINCIA SAN PEDRO DE MACORÍS"/>
    <s v="10 - FONDO GENERAL"/>
    <s v="23 - SAN PEDRO DE MACORIS"/>
    <n v="1723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6 - RECONSTRUCCIÓN  PLAY DE BEISBOL JUVENIL EN EL COMPLEJO DEPORTIVO TOMAS BINET, MUNICIPIO SAN PEDRO DE MACORIS, PROVINCIA SAN PEDRO DE MACORÍS."/>
    <s v="10 - FONDO GENERAL"/>
    <s v="23 - SAN PEDRO DE MACORIS"/>
    <n v="1723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3 - REPARACIÓN ESTADIO MUNICIPAL DE BEISBOL EN EL COMPLEJO DEPORTIVO TOMAS BINET, MUNICIPIO SAN PEDRO DE MACORIS, PROVINCIA SAN PEDRO DE MACORÍS"/>
    <s v="10 - FONDO GENERAL"/>
    <s v="23 - SAN PEDRO DE MACORIS"/>
    <n v="1723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7 - REPARACIÓN PABELLÓN DE LEVANTAMIENTO DE PESAS EN EL COMPLEJO DEPORTIVO TOMÁS BINET, MUNICIPIO SAN PEDRO DE MACORÍS, PROVINCIA SAN PEDRO DE MACORÍS,"/>
    <s v="10 - FONDO GENERAL"/>
    <s v="23 - SAN PEDRO DE MACORIS"/>
    <n v="1723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9 - RECONSTRUCCIÓN INSTALACIONES DEPORTIVAS ABIERTAS EN EL COMPLEJO DEPORTIVO TOMÁS BINET, MUNICIPIO SAN PEDRO DE MACORÍS, PROVINCIA SAN PEDRO DE MACORÍS"/>
    <s v="10 - FONDO GENERAL"/>
    <s v="23 - SAN PEDRO DE MACORIS"/>
    <n v="1724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5 - REPARACIÓN ESTADIO MUNICIPAL DE SOFTBOLL EN EL COMPLEJO DEPORTIVO TOMAS BINET, MUNICIPIO SAN PEDRO DE MACORIS, PROVINCIA SAN PEDRO DE MACORÍS."/>
    <s v="10 - FONDO GENERAL"/>
    <s v="23 - SAN PEDRO DE MACORIS"/>
    <n v="1723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74 - REPARACIÓN PISTA DE ATLETISMO EN EL COMPLEJO DEPORTIVO TOMAS BINET, MUNICIPIO SAN PEDRO DE MACORÍS, PROVINCIA SAN PEDRO DE MACORIS."/>
    <s v="10 - FONDO GENERAL"/>
    <s v="23 - SAN PEDRO DE MACORIS"/>
    <n v="1723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80 - REPARACIÓN PABELLÓN DE GIMNASIA_x000a_EN EL COMPLEJO DEPORTIVO TOMAS BINET DE SAN PEDRO DE MACORÍS"/>
    <s v="10 - FONDO GENERAL"/>
    <s v="23 - SAN PEDRO DE MACORIS"/>
    <n v="1725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82 - REPARACIÓN CAMPO DE TIRO CON ARCO Y FLECHA _x000a_EN EL COMPLEJO DEPORTIVO TOMAS BINET, EN SAN PEDRO DE MACORÍS"/>
    <s v="10 - FONDO GENERAL"/>
    <s v="23 - SAN PEDRO DE MACORIS"/>
    <n v="17295"/>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99 - MULTIPROVINCIAL"/>
    <s v="(en blanco)"/>
    <n v="7700000"/>
    <n v="5280845.0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99 - MULTIPROVINCIAL"/>
    <s v="(en blanco)"/>
    <n v="14400000"/>
    <n v="440707.2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99 - MULTIPROVINCIAL"/>
    <s v="(en blanco)"/>
    <n v="66149594"/>
    <n v="117000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99 - MULTIPROVINCIAL"/>
    <s v="(en blanco)"/>
    <n v="6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99 - MULTIPROVINCIAL"/>
    <s v="(en blanco)"/>
    <n v="7195943"/>
    <n v="330000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en blanco)"/>
    <n v="5500000"/>
    <n v="130417.14"/>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99 - MULTIPROVINCIAL"/>
    <s v="(en blanco)"/>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99 - MULTIPROVINCIAL"/>
    <s v="(en blanco)"/>
    <n v="15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99 - MULTIPROVINCIAL"/>
    <s v="(en blanco)"/>
    <n v="20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99 - MULTIPROVINCIAL"/>
    <s v="(en blanco)"/>
    <n v="467700000"/>
    <n v="3624281.8"/>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en blanco)"/>
    <n v="5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7 - ACTIVOS BIOLÓGICOS"/>
    <s v="N"/>
    <s v="00 - N/A"/>
    <s v="20 - FONDOS CON DESTINO ESPECÍFICO"/>
    <s v="99 - MULTIPROVINCIAL"/>
    <s v="(en blanco)"/>
    <n v="248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20 - FONDOS CON DESTINO ESPECÍFICO"/>
    <s v="99 - MULTIPROVINCIAL"/>
    <s v="(en blanco)"/>
    <n v="10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99 - MULTIPROVINCIAL"/>
    <s v="(en blanco)"/>
    <n v="700000"/>
    <n v="47908"/>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99 - MULTIPROVINCIAL"/>
    <s v="(en blanco)"/>
    <n v="50000"/>
    <n v="175307.03"/>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5 - MAQUINARIA, OTROS EQUIPOS Y HERRAMIENTAS"/>
    <s v="N"/>
    <s v="00 - N/A"/>
    <s v="10 - FONDO GENERAL"/>
    <s v="99 - MULTIPROVINCIAL"/>
    <s v="(en blanco)"/>
    <n v="5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99 - MULTIPROVINCIAL"/>
    <s v="(en blanco)"/>
    <n v="0"/>
    <n v="2139708.96"/>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99 - MULTIPROVINCIAL"/>
    <s v="(en blanco)"/>
    <n v="20405888"/>
    <n v="13830362.209999999"/>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99 - MULTIPROVINCIAL"/>
    <s v="(en blanco)"/>
    <n v="4325384"/>
    <n v="2633810.4899999998"/>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99 - MULTIPROVINCIAL"/>
    <s v="(en blanco)"/>
    <n v="0"/>
    <n v="5684347.99000000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99 - MULTIPROVINCIAL"/>
    <s v="(en blanco)"/>
    <n v="0"/>
    <n v="3304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99 - MULTIPROVINCIAL"/>
    <s v="(en blanco)"/>
    <n v="0"/>
    <n v="732332.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99 - MULTIPROVINCIAL"/>
    <s v="(en blanco)"/>
    <n v="38000000"/>
    <n v="45548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20 - FONDOS CON DESTINO ESPECÍFICO"/>
    <s v="99 - MULTIPROVINCIAL"/>
    <s v="(en blanco)"/>
    <n v="0"/>
    <n v="50250.0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en blanco)"/>
    <n v="6874304"/>
    <n v="2331857.2799999998"/>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99 - MULTIPROVINCIAL"/>
    <s v="(en blanco)"/>
    <n v="1259746"/>
    <n v="510904.1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99 - MULTIPROVINCIAL"/>
    <s v="(en blanco)"/>
    <n v="1679303"/>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7 - ACTIVOS BIOLÓGICOS"/>
    <s v="N"/>
    <s v="00 - N/A"/>
    <s v="10 - FONDO GENERAL"/>
    <s v="99 - MULTIPROVINCIAL"/>
    <s v="(en blanco)"/>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10 - FONDO GENERAL"/>
    <s v="99 - MULTIPROVINCIAL"/>
    <s v="(en blanco)"/>
    <n v="0"/>
    <n v="0"/>
  </r>
  <r>
    <s v="2026"/>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99 - MULTIPROVINCIAL"/>
    <s v="(en blanco)"/>
    <n v="42000000"/>
    <n v="0"/>
  </r>
  <r>
    <s v="2026"/>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25 - SANTIAGO"/>
    <s v="(en blanco)"/>
    <n v="15000000"/>
    <n v="0"/>
  </r>
  <r>
    <s v="2026"/>
    <x v="0"/>
    <x v="0"/>
    <x v="1"/>
    <x v="7"/>
    <s v="2 - Poder Ejecutivo"/>
    <s v="0210 - MINISTERIO DE AGRICULTURA"/>
    <s v="0001 - MINISTERIO DE AGRICULTURA"/>
    <s v="2 - SERVICIOS ECONÓMICOS"/>
    <s v="2.1 - Asuntos económicos, comerciales y laborales"/>
    <s v="2.1.01 - Asuntos económicos y regulación del comercio"/>
    <s v="2.6 - BIENES MUEBLES, INMUEBLES E INTANGIBLES"/>
    <s v="2.6.1 - MOBILIARIO Y EQUIPO"/>
    <s v="N"/>
    <s v="00 - N/A"/>
    <s v="10 - FONDO GENERAL"/>
    <s v="22 - SAN JUAN"/>
    <s v="(en blanco)"/>
    <n v="1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99 - MULTIPROVINCIAL"/>
    <s v="(en blanco)"/>
    <n v="13950000"/>
    <n v="1278251.29"/>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s v="99 - MULTIPROVINCIAL"/>
    <n v="14379"/>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s v="99 - MULTIPROVINCIAL"/>
    <n v="14119"/>
    <n v="11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s v="09 - ESPAILLAT"/>
    <n v="14131"/>
    <n v="36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en blanco)"/>
    <n v="362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4 - N/A"/>
    <s v="10 - FONDO GENERAL"/>
    <s v="99 - MULTIPROVINCIAL"/>
    <s v="(en blanco)"/>
    <n v="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99 - MULTIPROVINCIAL"/>
    <s v="(en blanco)"/>
    <n v="8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4 - N/A"/>
    <s v="10 - FONDO GENERAL"/>
    <s v="99 - MULTIPROVINCIAL"/>
    <s v="(en blanco)"/>
    <n v="7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s v="99 - MULTIPROVINCIAL"/>
    <n v="14119"/>
    <n v="2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23884995"/>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n v="14379"/>
    <n v="6358578"/>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s v="99 - MULTIPROVINCIAL"/>
    <n v="14119"/>
    <n v="25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4 - RECUPERACION DE LOS RECURSOS NATURALES EN LAS  SUB CUENCAS JAMAO Y VERAGUA"/>
    <s v="10 - FONDO GENERAL"/>
    <s v="09 - ESPAILLAT"/>
    <n v="14131"/>
    <n v="3550000"/>
    <n v="1316789.97"/>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en blanco)"/>
    <n v="20970000"/>
    <n v="306513.40000000002"/>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4 - N/A"/>
    <s v="10 - FONDO GENERAL"/>
    <s v="99 - MULTIPROVINCIAL"/>
    <s v="(en blanco)"/>
    <n v="13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s v="09 - ESPAILLAT"/>
    <n v="14131"/>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99 - MULTIPROVINCIAL"/>
    <s v="(en blanco)"/>
    <n v="42568660"/>
    <n v="358372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4 - N/A"/>
    <s v="10 - FONDO GENERAL"/>
    <s v="99 - MULTIPROVINCIAL"/>
    <s v="(en blanco)"/>
    <n v="260000000"/>
    <n v="91186459"/>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4 - N/A"/>
    <s v="50 - CRÉDITO INTERNO"/>
    <s v="99 - MULTIPROVINCIAL"/>
    <s v="(en blanco)"/>
    <n v="0"/>
    <n v="358000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s v="99 - MULTIPROVINCIAL"/>
    <n v="14379"/>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s v="09 - ESPAILLAT"/>
    <n v="14131"/>
    <n v="7000000"/>
    <n v="93380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99 - MULTIPROVINCIAL"/>
    <s v="(en blanco)"/>
    <n v="1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4 - N/A"/>
    <s v="10 - FONDO GENERAL"/>
    <s v="99 - MULTIPROVINCIAL"/>
    <s v="(en blanco)"/>
    <n v="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99 - MULTIPROVINCIAL"/>
    <s v="(en blanco)"/>
    <n v="14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4 - N/A"/>
    <s v="10 - FONDO GENERAL"/>
    <s v="99 - MULTIPROVINCIAL"/>
    <s v="(en blanco)"/>
    <n v="1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s v="99 - MULTIPROVINCIAL"/>
    <n v="14379"/>
    <n v="37799588"/>
    <n v="2477848.56"/>
  </r>
  <r>
    <s v="2026"/>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s v="99 - MULTIPROVINCIAL"/>
    <n v="14119"/>
    <n v="50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s v="09 - ESPAILLAT"/>
    <n v="14131"/>
    <n v="1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s v="99 - MULTIPROVINCIAL"/>
    <n v="14132"/>
    <n v="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s v="99 - MULTIPROVINCIAL"/>
    <n v="14132"/>
    <n v="120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99 - MULTIPROVINCIAL"/>
    <s v="(en blanco)"/>
    <n v="17219479"/>
    <n v="2916709.33"/>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99 - MULTIPROVINCIAL"/>
    <s v="(en blanco)"/>
    <n v="2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99 - MULTIPROVINCIAL"/>
    <s v="(en blanco)"/>
    <n v="3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99 - MULTIPROVINCIAL"/>
    <s v="(en blanco)"/>
    <n v="10100000"/>
    <n v="225001.22"/>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99 - MULTIPROVINCIAL"/>
    <s v="(en blanco)"/>
    <n v="0"/>
    <n v="182360.37"/>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99 - MULTIPROVINCIAL"/>
    <s v="(en blanco)"/>
    <n v="215750000"/>
    <n v="1117830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99 - MULTIPROVINCIAL"/>
    <s v="(en blanco)"/>
    <n v="6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99 - MULTIPROVINCIAL"/>
    <s v="(en blanco)"/>
    <n v="39948000"/>
    <n v="0"/>
  </r>
  <r>
    <s v="2026"/>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99 - MULTIPROVINCIAL"/>
    <s v="(en blanco)"/>
    <n v="605000"/>
    <n v="0"/>
  </r>
  <r>
    <s v="2026"/>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99 - MULTIPROVINCIAL"/>
    <s v="(en blanco)"/>
    <n v="60000"/>
    <n v="0"/>
  </r>
  <r>
    <s v="2026"/>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99 - MULTIPROVINCIAL"/>
    <s v="(en blanco)"/>
    <n v="160000"/>
    <n v="0"/>
  </r>
  <r>
    <s v="2026"/>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99 - MULTIPROVINCIAL"/>
    <s v="(en blanco)"/>
    <n v="130000"/>
    <n v="0"/>
  </r>
  <r>
    <s v="2026"/>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99 - MULTIPROVINCIAL"/>
    <s v="(en blanco)"/>
    <n v="15000000"/>
    <n v="0"/>
  </r>
  <r>
    <s v="2026"/>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99 - MULTIPROVINCIAL"/>
    <s v="(en blanco)"/>
    <n v="850000"/>
    <n v="0"/>
  </r>
  <r>
    <s v="2026"/>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99 - MULTIPROVINCIAL"/>
    <s v="(en blanco)"/>
    <n v="555124"/>
    <n v="0"/>
  </r>
  <r>
    <s v="2026"/>
    <x v="0"/>
    <x v="0"/>
    <x v="1"/>
    <x v="7"/>
    <s v="2 - Poder Ejecutivo"/>
    <s v="0210 - MINISTERIO DE AGRICULTURA"/>
    <s v="0001 - MINISTERIO DE AGRICULTURA"/>
    <s v="4 - SERVICIOS SOCIALES"/>
    <s v="4.6 - Equidad de género"/>
    <s v="4.6.01 - Acciones focalizada en mujeres"/>
    <s v="2.6 - BIENES MUEBLES, INMUEBLES E INTANGIBLES"/>
    <s v="2.6.8 - BIENES INTANGIBLES"/>
    <s v="N"/>
    <s v="00 - N/A"/>
    <s v="10 - FONDO GENERAL"/>
    <s v="99 - MULTIPROVINCIAL"/>
    <s v="(en blanco)"/>
    <n v="3000000"/>
    <n v="0"/>
  </r>
  <r>
    <s v="2026"/>
    <x v="0"/>
    <x v="0"/>
    <x v="1"/>
    <x v="7"/>
    <s v="2 - Poder Ejecutivo"/>
    <s v="0210 - MINISTERIO DE AGRICULTURA"/>
    <s v="0001 - MINISTERIO DE AGRICULTURA"/>
    <s v="4 - SERVICIOS SOCIALES"/>
    <s v="4.6 - Equidad de género"/>
    <s v="4.6.03 - Acciones para una cultura de igualdad de género."/>
    <s v="2.6 - BIENES MUEBLES, INMUEBLES E INTANGIBLES"/>
    <s v="2.6.1 - MOBILIARIO Y EQUIPO"/>
    <s v="N"/>
    <s v="00 - N/A"/>
    <s v="10 - FONDO GENERAL"/>
    <s v="99 - MULTIPROVINCIAL"/>
    <s v="(en blanco)"/>
    <n v="20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99 - MULTIPROVINCIAL"/>
    <s v="(en blanco)"/>
    <n v="1686863"/>
    <n v="56640"/>
  </r>
  <r>
    <s v="2026"/>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en blanco)"/>
    <n v="0"/>
    <n v="18483.05"/>
  </r>
  <r>
    <s v="2026"/>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99 - MULTIPROVINCIAL"/>
    <s v="(en blanco)"/>
    <n v="85826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99 - MULTIPROVINCIAL"/>
    <s v="(en blanco)"/>
    <n v="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99 - MULTIPROVINCIAL"/>
    <s v="(en blanco)"/>
    <n v="0"/>
    <n v="332311"/>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99 - MULTIPROVINCIAL"/>
    <s v="(en blanco)"/>
    <n v="16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s v="99 - MULTIPROVINCIAL"/>
    <n v="14199"/>
    <n v="1374759"/>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330000"/>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44158"/>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99 - MULTIPROVINCIAL"/>
    <s v="(en blanco)"/>
    <n v="984054"/>
    <n v="464628.54"/>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99 - MULTIPROVINCIAL"/>
    <s v="(en blanco)"/>
    <n v="8000"/>
    <n v="8279.68"/>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99 - MULTIPROVINCIAL"/>
    <s v="(en blanco)"/>
    <n v="240815"/>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en blanco)"/>
    <n v="516000"/>
    <n v="50012.42"/>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99 - MULTIPROVINCIAL"/>
    <s v="(en blanco)"/>
    <n v="46000"/>
    <n v="74994.960000000006"/>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99 - MULTIPROVINCIAL"/>
    <s v="(en blanco)"/>
    <n v="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s v="99 - MULTIPROVINCIAL"/>
    <n v="16849"/>
    <n v="435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s v="99 - MULTIPROVINCIAL"/>
    <n v="16849"/>
    <n v="130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s v="99 - MULTIPROVINCIAL"/>
    <n v="16849"/>
    <n v="30721500"/>
    <n v="1932533.2"/>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99 - MULTIPROVINCIAL"/>
    <s v="(en blanco)"/>
    <n v="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s v="99 - MULTIPROVINCIAL"/>
    <n v="16849"/>
    <n v="112150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1375853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71 - CONSTRUCCIÓN AYUDANTIA DEL MOPC, EN EL MUNICIPIO SALVALEÓN DE HIGUEY, LA ALTAGRACIA"/>
    <s v="10 - FONDO GENERAL"/>
    <s v="11 - LA ALTAGRACIA"/>
    <n v="15383"/>
    <n v="72107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s v="01 - DISTRITO NACIONAL"/>
    <n v="16152"/>
    <n v="332824634"/>
    <n v="16675319.57"/>
  </r>
  <r>
    <s v="2026"/>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s v="01 - DISTRITO NACIONAL"/>
    <n v="13976"/>
    <n v="4358515"/>
    <n v="4358515"/>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s v="32 - SANTO DOMINGO"/>
    <n v="13637"/>
    <n v="194557318"/>
    <n v="244713919.35999998"/>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s v="01 - DISTRITO NACIONAL"/>
    <n v="13491"/>
    <n v="800000000"/>
    <n v="330213505.04000002"/>
  </r>
  <r>
    <s v="2026"/>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s v="04 - BARAHONA"/>
    <n v="13978"/>
    <n v="1000000"/>
    <n v="14345615.52"/>
  </r>
  <r>
    <s v="2026"/>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s v="32 - SANTO DOMINGO"/>
    <n v="13636"/>
    <n v="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99 - MULTIPROVINCIAL"/>
    <s v="(en blanco)"/>
    <n v="28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99 - MULTIPROVINCIAL"/>
    <s v="(en blanco)"/>
    <n v="85736493"/>
    <n v="57789710.75"/>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99 - MULTIPROVINCIAL"/>
    <s v="(en blanco)"/>
    <n v="3500000"/>
    <n v="2478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99 - MULTIPROVINCIAL"/>
    <s v="(en blanco)"/>
    <n v="5800000"/>
    <n v="1487091.21"/>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99 - MULTIPROVINCIAL"/>
    <s v="(en blanco)"/>
    <n v="81000000"/>
    <n v="2185782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en blanco)"/>
    <n v="117000000"/>
    <n v="207160612.75999999"/>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99 - MULTIPROVINCIAL"/>
    <s v="(en blanco)"/>
    <n v="37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99 - MULTIPROVINCIAL"/>
    <s v="(en blanco)"/>
    <n v="2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14845487"/>
    <n v="0"/>
  </r>
  <r>
    <s v="2026"/>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20 - FONDOS CON DESTINO ESPECÍFICO"/>
    <s v="99 - MULTIPROVINCIAL"/>
    <s v="(en blanco)"/>
    <n v="13168020"/>
    <n v="0"/>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s v="11 - LA ALTAGRACIA"/>
    <n v="13964"/>
    <n v="27275430"/>
    <n v="27275091.829999998"/>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s v="17 - PERAVIA"/>
    <n v="13972"/>
    <n v="1000000"/>
    <n v="0"/>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s v="22 - SAN JUAN"/>
    <n v="16737"/>
    <n v="40000000"/>
    <n v="10558281.98"/>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s v="22 - SAN JUAN"/>
    <n v="16359"/>
    <n v="9960000"/>
    <n v="0"/>
  </r>
  <r>
    <s v="2026"/>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s v="20 - SAMANA"/>
    <n v="13642"/>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s v="32 - SANTO DOMINGO"/>
    <n v="13635"/>
    <n v="1000000"/>
    <n v="7235767.3300000001"/>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s v="18 - PUERTO PLATA"/>
    <n v="13969"/>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s v="01 - DISTRITO NACIONAL"/>
    <n v="13979"/>
    <n v="16547816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s v="99 - MULTIPROVINCIAL"/>
    <n v="14112"/>
    <n v="104559442"/>
    <n v="23172268.09"/>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s v="31 - SAN JOSE DE OCOA"/>
    <n v="16159"/>
    <n v="2700746"/>
    <n v="0"/>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s v="25 - SANTIAGO"/>
    <n v="16311"/>
    <n v="16380545"/>
    <n v="3041078.94"/>
  </r>
  <r>
    <s v="2026"/>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s v="01 - DISTRITO NACIONAL"/>
    <n v="13954"/>
    <n v="1000000"/>
    <n v="0"/>
  </r>
  <r>
    <s v="2026"/>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s v="18 - PUERTO PLATA"/>
    <n v="13962"/>
    <n v="2338581"/>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s v="02 - AZUA"/>
    <n v="13952"/>
    <n v="1128036"/>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s v="01 - DISTRITO NACIONAL"/>
    <n v="14920"/>
    <n v="5585530"/>
    <n v="636950.11"/>
  </r>
  <r>
    <s v="2026"/>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s v="13 - LA VEGA"/>
    <n v="13838"/>
    <n v="100000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99 - MULTIPROVINCIAL"/>
    <s v="(en blanco)"/>
    <n v="0"/>
    <n v="806926.93"/>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99 - MULTIPROVINCIAL"/>
    <s v="(en blanco)"/>
    <n v="0"/>
    <n v="3481"/>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en blanco)"/>
    <n v="0"/>
    <n v="1212623.04"/>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99 - MULTIPROVINCIAL"/>
    <s v="(en blanco)"/>
    <n v="0"/>
    <n v="5959"/>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99 - MULTIPROVINCIAL"/>
    <s v="(en blanco)"/>
    <n v="0"/>
    <n v="8305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99 - MULTIPROVINCIAL"/>
    <s v="(en blanco)"/>
    <n v="22000000"/>
    <n v="9920699.6700000018"/>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99 - MULTIPROVINCIAL"/>
    <s v="(en blanco)"/>
    <n v="400000"/>
    <n v="272000.05"/>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99 - MULTIPROVINCIAL"/>
    <s v="(en blanco)"/>
    <n v="0"/>
    <n v="901581.24"/>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99 - MULTIPROVINCIAL"/>
    <s v="(en blanco)"/>
    <n v="15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s v="32 - SANTO DOMINGO"/>
    <n v="14558"/>
    <n v="1555000000"/>
    <n v="228660175.96000001"/>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en blanco)"/>
    <n v="8000000"/>
    <n v="2974574.6900000004"/>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99 - MULTIPROVINCIAL"/>
    <s v="(en blanco)"/>
    <n v="5000000"/>
    <n v="1027260.8"/>
  </r>
  <r>
    <s v="2026"/>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99 - MULTIPROVINCIAL"/>
    <s v="(en blanco)"/>
    <n v="10831000"/>
    <n v="735904.2"/>
  </r>
  <r>
    <s v="2026"/>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99 - MULTIPROVINCIAL"/>
    <s v="(en blanco)"/>
    <n v="1784000"/>
    <n v="0"/>
  </r>
  <r>
    <s v="2026"/>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99 - MULTIPROVINCIAL"/>
    <s v="(en blanco)"/>
    <n v="87000"/>
    <n v="0"/>
  </r>
  <r>
    <s v="2026"/>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99 - MULTIPROVINCIAL"/>
    <s v="(en blanco)"/>
    <n v="26794481"/>
    <n v="0"/>
  </r>
  <r>
    <s v="2026"/>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99 - MULTIPROVINCIAL"/>
    <s v="(en blanco)"/>
    <n v="2022500"/>
    <n v="0"/>
  </r>
  <r>
    <s v="2026"/>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99 - MULTIPROVINCIAL"/>
    <s v="(en blanco)"/>
    <n v="1105000"/>
    <n v="0"/>
  </r>
  <r>
    <s v="2026"/>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99 - MULTIPROVINCIAL"/>
    <s v="(en blanco)"/>
    <n v="4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en blanco)"/>
    <n v="46710403"/>
    <n v="9216716.4600000009"/>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17 - PERAVIA"/>
    <s v="(en blanco)"/>
    <n v="266651"/>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38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99 - MULTIPROVINCIAL"/>
    <s v="(en blanco)"/>
    <n v="1980000"/>
    <n v="1360977.2"/>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99 - MULTIPROVINCIAL"/>
    <s v="(en blanco)"/>
    <n v="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17 - PERAVIA"/>
    <s v="(en blanco)"/>
    <n v="207497"/>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en blanco)"/>
    <n v="3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en blanco)"/>
    <n v="6620000"/>
    <n v="340198.33999999997"/>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17 - PERAVIA"/>
    <s v="(en blanco)"/>
    <n v="1459692"/>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2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99 - MULTIPROVINCIAL"/>
    <s v="(en blanco)"/>
    <n v="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31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99 - MULTIPROVINCIAL"/>
    <s v="(en blanco)"/>
    <n v="20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99 - MULTIPROVINCIAL"/>
    <s v="(en blanco)"/>
    <n v="19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99 - MULTIPROVINCIAL"/>
    <s v="(en blanco)"/>
    <n v="12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99 - MULTIPROVINCIAL"/>
    <s v="(en blanco)"/>
    <n v="760000"/>
    <n v="383166.02"/>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99 - MULTIPROVINCIAL"/>
    <s v="(en blanco)"/>
    <n v="820000"/>
    <n v="9950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99 - MULTIPROVINCIAL"/>
    <s v="(en blanco)"/>
    <n v="10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99 - MULTIPROVINCIAL"/>
    <s v="(en blanco)"/>
    <n v="25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99 - MULTIPROVINCIAL"/>
    <s v="(en blanco)"/>
    <n v="1100000"/>
    <n v="1114392"/>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297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en blanco)"/>
    <n v="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10 - FONDO GENERAL"/>
    <s v="99 - MULTIPROVINCIAL"/>
    <s v="(en blanco)"/>
    <n v="517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99 - MULTIPROVINCIAL"/>
    <s v="(en blanco)"/>
    <n v="1300000"/>
    <n v="61303.360000000001"/>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en blanco)"/>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99 - MULTIPROVINCIAL"/>
    <s v="(en blanco)"/>
    <n v="23300000"/>
    <n v="3888378.24"/>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99 - MULTIPROVINCIAL"/>
    <s v="(en blanco)"/>
    <n v="200000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30000000"/>
    <n v="0"/>
  </r>
  <r>
    <s v="2026"/>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en blanco)"/>
    <n v="44600000"/>
    <n v="4247101.16"/>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20 - FONDOS CON DESTINO ESPECÍFICO"/>
    <s v="99 - MULTIPROVINCIAL"/>
    <s v="(en blanco)"/>
    <n v="12152524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99 - MULTIPROVINCIAL"/>
    <s v="(en blanco)"/>
    <n v="25000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20 - FONDOS CON DESTINO ESPECÍFICO"/>
    <s v="99 - MULTIPROVINCIAL"/>
    <s v="(en blanco)"/>
    <n v="2000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3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20 - FONDOS CON DESTINO ESPECÍFICO"/>
    <s v="99 - MULTIPROVINCIAL"/>
    <s v="(en blanco)"/>
    <n v="0"/>
    <n v="0"/>
  </r>
  <r>
    <s v="2026"/>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100000"/>
    <n v="0"/>
  </r>
  <r>
    <s v="2026"/>
    <x v="0"/>
    <x v="0"/>
    <x v="1"/>
    <x v="7"/>
    <s v="2 - Poder Ejecutivo"/>
    <s v="0213 - MINISTERIO DE TURISMO"/>
    <s v="0001 - MINISTERIO DE TURISMO"/>
    <s v="2 - SERVICIOS ECONÓMICOS"/>
    <s v="2.9 - Otros servicios económicos"/>
    <s v="2.9.03 - Turismo"/>
    <s v="2.7 - OBRAS"/>
    <s v="2.7.1 - OBRAS EN EDIFICACIONES"/>
    <s v="N"/>
    <s v="00 - N/A"/>
    <s v="70 - DONACION EXTERNA"/>
    <s v="99 - MULTIPROVINCIAL"/>
    <s v="(en blanco)"/>
    <n v="6262799"/>
    <n v="0"/>
  </r>
  <r>
    <s v="2026"/>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s v="18 - PUERTO PLATA"/>
    <n v="16140"/>
    <n v="3684918"/>
    <n v="3356094.8"/>
  </r>
  <r>
    <s v="2026"/>
    <x v="0"/>
    <x v="0"/>
    <x v="1"/>
    <x v="7"/>
    <s v="2 - Poder Ejecutivo"/>
    <s v="0213 - MINISTERIO DE TURISMO"/>
    <s v="0002 - COMITE EJECUTOR DE INFRAESTRUCTA EN ZONAS TURISTICAS (CEIZTUR)"/>
    <s v="1 - SERVICIOS  GENERALES"/>
    <s v="1.4 - Justicia, orden público y seguridad"/>
    <s v="1.4.01 - Servicios de seguridad interior"/>
    <s v="2.6 - BIENES MUEBLES, INMUEBLES E INTANGIBLES"/>
    <s v="2.6.1 - MOBILIARIO Y EQUIPO"/>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s v="1 - SERVICIOS  GENERALES"/>
    <s v="1.4 - Justicia, orden público y seguridad"/>
    <s v="1.4.01 - Servicios de seguridad interior"/>
    <s v="2.7 - OBRAS"/>
    <s v="2.7.1 - OBRAS EN EDIFICACIONES"/>
    <s v="S"/>
    <s v="83 - CONSTRUCCIÓN DESTACAMENTO POLITUR EL LIMÓN, DISTRITO MUNICIPAL EL LIMÓN, PROVINCIA SAMANÁ."/>
    <s v="20 - FONDOS CON DESTINO ESPECÍFICO"/>
    <s v="20 - SAMANA"/>
    <n v="17082"/>
    <n v="0"/>
    <n v="4640913.28"/>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99 - MULTIPROVINCIAL"/>
    <s v="(en blanco)"/>
    <n v="22000000"/>
    <n v="906893.98"/>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s v="21 - SAN CRISTOBAL"/>
    <n v="15452"/>
    <n v="7157197"/>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s v="11 - LA ALTAGRACIA"/>
    <n v="16070"/>
    <n v="235421"/>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s v="32 - SANTO DOMINGO"/>
    <n v="16114"/>
    <n v="24271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s v="08 - EL SEIBO"/>
    <n v="16326"/>
    <n v="5267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s v="04 - BARAHONA"/>
    <n v="16373"/>
    <n v="4692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s v="20 - SAMANA"/>
    <n v="16694"/>
    <n v="446320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s v="17 - PERAVIA"/>
    <n v="16852"/>
    <n v="102942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s v="14 - MARIA TRINIDAD SANCHEZ"/>
    <n v="16845"/>
    <n v="142390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s v="18 - PUERTO PLATA"/>
    <n v="16970"/>
    <n v="9260385"/>
    <n v="3468615.77"/>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s v="21 - SAN CRISTOBAL"/>
    <n v="16971"/>
    <n v="600213"/>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s v="32 - SANTO DOMINGO"/>
    <n v="17027"/>
    <n v="42241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s v="29 - MONTE PLATA"/>
    <n v="17029"/>
    <n v="134361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6 - MEJORAMIENTO ENTORNO DEL BALNEARIO LAS MARIAS, MUNICIPIO DE NEYBA, PROVINCIA BAHORUCO."/>
    <s v="20 - FONDOS CON DESTINO ESPECÍFICO"/>
    <s v="03 - BAHORUCO"/>
    <n v="17146"/>
    <n v="0"/>
    <n v="1911600.21"/>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4 - RECONSTRUCCIÓN DE PARQUE PLAZA DE LOS MARTIRES (LOS PALITOS), MUNICIPIO DE SALCEDO, PROVINCIA HERMANAS MIRABAL."/>
    <s v="20 - FONDOS CON DESTINO ESPECÍFICO"/>
    <s v="19 - HERMANAS MIRABAL"/>
    <n v="17127"/>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0 - MEJORAMIENTO ENTORNO DE LA PLAYA EL FARO, MUNICIPIO SAN PEDRO, PROVINCIA SAN PEDRO DE MACORIS."/>
    <s v="20 - FONDOS CON DESTINO ESPECÍFICO"/>
    <s v="23 - SAN PEDRO DE MACORIS"/>
    <n v="17043"/>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7 - CONSTRUCCIÓN DE LAS INFRAESTRUCTURAS DE SERVICIO DE LA PLAYA MONTE RIO, PROVINCIA DE AZUA"/>
    <s v="20 - FONDOS CON DESTINO ESPECÍFICO"/>
    <s v="02 - AZUA"/>
    <n v="17162"/>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9 - RECONSTRUCCIÓN DEL FRENTE MARÍTIMO DE ANDRÉS, MUNICIPIO BOCA CHICA, PROVINCIA SANTO DOMINGO"/>
    <s v="20 - FONDOS CON DESTINO ESPECÍFICO"/>
    <s v="32 - SANTO DOMINGO"/>
    <n v="1720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4 - RESTAURACIÓN CASA AYBAR, CIUDAD COLONIAL, DISTRITO NACIONAL"/>
    <s v="20 - FONDOS CON DESTINO ESPECÍFICO"/>
    <s v="01 - DISTRITO NACIONAL"/>
    <n v="17322"/>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98 - CONSTRUCCIÓN INFRAESTRUCTURAS DE SERVICIOS TURÍSTICOS EN LA PLAYA LOS ALMENDROS, MUNICIPIO BANÍ, PROVINCIA PERAVIA"/>
    <s v="20 - FONDOS CON DESTINO ESPECÍFICO"/>
    <s v="17 - PERAVIA"/>
    <n v="17391"/>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en blanco)"/>
    <n v="155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99 - MULTIPROVINCIAL"/>
    <s v="(en blanco)"/>
    <n v="52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en blanco)"/>
    <n v="105800000"/>
    <n v="37774152"/>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en blanco)"/>
    <n v="21300000"/>
    <n v="4295540.51"/>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99 - MULTIPROVINCIAL"/>
    <s v="(en blanco)"/>
    <n v="1700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99 - MULTIPROVINCIAL"/>
    <s v="(en blanco)"/>
    <n v="20200000"/>
    <n v="3308776.64"/>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150000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99 - MULTIPROVINCIAL"/>
    <s v="(en blanco)"/>
    <n v="322198429"/>
    <n v="5436887.9399999995"/>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s v="20 - SAMANA"/>
    <n v="15131"/>
    <n v="1985732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s v="21 - SAN CRISTOBAL"/>
    <n v="15452"/>
    <n v="4287449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s v="11 - LA ALTAGRACIA"/>
    <n v="16070"/>
    <n v="10977689"/>
    <n v="3695996.16"/>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s v="20 - SAMANA"/>
    <n v="16076"/>
    <n v="79954"/>
    <n v="79954"/>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s v="32 - SANTO DOMINGO"/>
    <n v="16114"/>
    <n v="30590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s v="08 - EL SEIBO"/>
    <n v="16326"/>
    <n v="358"/>
    <n v="358"/>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s v="04 - BARAHONA"/>
    <n v="16373"/>
    <n v="256826496"/>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s v="20 - SAMANA"/>
    <n v="16410"/>
    <n v="1192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s v="23 - SAN PEDRO DE MACORIS"/>
    <n v="16415"/>
    <n v="51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s v="20 - SAMANA"/>
    <n v="16694"/>
    <n v="7862126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s v="01 - DISTRITO NACIONAL"/>
    <n v="16841"/>
    <n v="5624819"/>
    <n v="2386021.08"/>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s v="17 - PERAVIA"/>
    <n v="16852"/>
    <n v="10480567"/>
    <n v="6087857.71"/>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s v="14 - MARIA TRINIDAD SANCHEZ"/>
    <n v="16845"/>
    <n v="9829440"/>
    <n v="400000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s v="18 - PUERTO PLATA"/>
    <n v="16970"/>
    <n v="37981975"/>
    <n v="14226717.07"/>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s v="21 - SAN CRISTOBAL"/>
    <n v="16971"/>
    <n v="447073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6 - MEJORAMIENTO ENTORNO DEL BALNEARIO LAS MARIAS, MUNICIPIO DE NEYBA, PROVINCIA BAHORUCO."/>
    <s v="20 - FONDOS CON DESTINO ESPECÍFICO"/>
    <s v="03 - BAHORUCO"/>
    <n v="17146"/>
    <n v="0"/>
    <n v="3872359.65"/>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s v="21 - SAN CRISTOBAL"/>
    <n v="16327"/>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5 - CONSTRUCCIÓN DE PARADORES FOTOGRÁFICOS: LAS CIÉNEGAS, EL NUEVO CURRO, LAS CLAVELLINAS Y GUAYABAL, PROVINCIA AZUA."/>
    <s v="20 - FONDOS CON DESTINO ESPECÍFICO"/>
    <s v="02 - AZUA"/>
    <n v="17129"/>
    <n v="0"/>
    <n v="2919592.99"/>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0 - MEJORAMIENTO ENTORNO DE LA PLAYA EL FARO, MUNICIPIO SAN PEDRO, PROVINCIA SAN PEDRO DE MACORIS."/>
    <s v="20 - FONDOS CON DESTINO ESPECÍFICO"/>
    <s v="23 - SAN PEDRO DE MACORIS"/>
    <n v="17043"/>
    <n v="0"/>
    <n v="30326312.280000001"/>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8 - RESTAURACIÓN DEL PALACIO DE BORGELLA Y MUSEO DE LA CATEDRAL, CIUDAD COLONIAL, DISTRITO NACIONAL&quot;."/>
    <s v="20 - FONDOS CON DESTINO ESPECÍFICO"/>
    <s v="01 - DISTRITO NACIONAL"/>
    <n v="17165"/>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7 - CONSTRUCCIÓN DE LAS INFRAESTRUCTURAS DE SERVICIO DE LA PLAYA MONTE RIO, PROVINCIA DE AZUA"/>
    <s v="20 - FONDOS CON DESTINO ESPECÍFICO"/>
    <s v="02 - AZUA"/>
    <n v="17162"/>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9 - RECONSTRUCCIÓN DEL FRENTE MARÍTIMO DE ANDRÉS, MUNICIPIO BOCA CHICA, PROVINCIA SANTO DOMINGO"/>
    <s v="20 - FONDOS CON DESTINO ESPECÍFICO"/>
    <s v="32 - SANTO DOMINGO"/>
    <n v="1720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2 - RECONSTRUCCIÓN PLAZA DE VENDEDORES DE BOCA CHICA, MUNICIPIO BOCA CHICA."/>
    <s v="20 - FONDOS CON DESTINO ESPECÍFICO"/>
    <s v="32 - SANTO DOMINGO"/>
    <n v="17251"/>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1 - RECONSTRUCCIÓN DE PASARELAS DE ACCESO PEATONAL A PLAYA MACAO, DISTRITO MUNICIPAL VERÓN, PROVINCIA LA ALTAGRACIA."/>
    <s v="20 - FONDOS CON DESTINO ESPECÍFICO"/>
    <s v="11 - LA ALTAGRACIA"/>
    <n v="1724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0 - REMODELACIÓN DE OFICINA PARA LA PROMOCION TURISTICA (OPT) EN EL AEROPUERTO INTERNACIONAL LAS AMERICAS (AILA), DISTRITO MUNICIPAL LA CALETA, PROVINCIA SANTO DOMINGO."/>
    <s v="20 - FONDOS CON DESTINO ESPECÍFICO"/>
    <s v="32 - SANTO DOMINGO"/>
    <n v="1722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4 - RESTAURACIÓN CASA AYBAR, CIUDAD COLONIAL, DISTRITO NACIONAL"/>
    <s v="20 - FONDOS CON DESTINO ESPECÍFICO"/>
    <s v="01 - DISTRITO NACIONAL"/>
    <n v="17322"/>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98 - CONSTRUCCIÓN INFRAESTRUCTURAS DE SERVICIOS TURÍSTICOS EN LA PLAYA LOS ALMENDROS, MUNICIPIO BANÍ, PROVINCIA PERAVIA"/>
    <s v="20 - FONDOS CON DESTINO ESPECÍFICO"/>
    <s v="17 - PERAVIA"/>
    <n v="17391"/>
    <n v="0"/>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s v="23 - SAN PEDRO DE MACORIS"/>
    <n v="16115"/>
    <n v="454834"/>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s v="23 - SAN PEDRO DE MACORIS"/>
    <n v="16115"/>
    <n v="192706"/>
    <n v="0"/>
  </r>
  <r>
    <s v="2026"/>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s v="18 - PUERTO PLATA"/>
    <n v="15345"/>
    <n v="56793919"/>
    <n v="18724602.870000001"/>
  </r>
  <r>
    <s v="2026"/>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s v="18 - PUERTO PLATA"/>
    <n v="15345"/>
    <n v="63820038"/>
    <n v="35881583.270000011"/>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s v="16 - PEDERNALES"/>
    <n v="16588"/>
    <n v="1386913"/>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s v="32 - SANTO DOMINGO"/>
    <n v="15092"/>
    <n v="6319274"/>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s v="21 - SAN CRISTOBAL"/>
    <n v="16135"/>
    <n v="1301641"/>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s v="16 - PEDERNALES"/>
    <n v="16588"/>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s v="13 - LA VEGA"/>
    <n v="16990"/>
    <n v="0"/>
    <n v="2982515.21"/>
  </r>
  <r>
    <s v="2026"/>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s v="32 - SANTO DOMINGO"/>
    <n v="17026"/>
    <n v="14664674"/>
    <n v="6897593.9400000004"/>
  </r>
  <r>
    <s v="2026"/>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s v="21 - SAN CRISTOBAL"/>
    <n v="16989"/>
    <n v="4695110"/>
    <n v="0"/>
  </r>
  <r>
    <s v="2026"/>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s v="21 - SAN CRISTOBAL"/>
    <n v="16989"/>
    <n v="9754399"/>
    <n v="5445479.5499999998"/>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2946772"/>
    <n v="16501249.390000001"/>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99 - MULTIPROVINCIAL"/>
    <s v="(en blanco)"/>
    <n v="20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99 - MULTIPROVINCIAL"/>
    <s v="(en blanco)"/>
    <n v="95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en blanco)"/>
    <n v="29085000"/>
    <n v="13754445.789999999"/>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en blanco)"/>
    <n v="1600000"/>
    <n v="346260.85"/>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99 - MULTIPROVINCIAL"/>
    <s v="(en blanco)"/>
    <n v="3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3 - EQUIPO E INSTRUMENTAL, CIENTÍFICO Y LABORATORIO"/>
    <s v="N"/>
    <s v="00 - N/A"/>
    <s v="10 - FONDO GENERAL"/>
    <s v="99 - MULTIPROVINCIAL"/>
    <s v="(en blanco)"/>
    <n v="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4 - VEHÍCULOS Y EQUIPO DE TRANSPORTE, TRACCIÓN Y ELEVACIÓN"/>
    <s v="N"/>
    <s v="00 - N/A"/>
    <s v="10 - FONDO GENERAL"/>
    <s v="99 - MULTIPROVINCIAL"/>
    <s v="(en blanco)"/>
    <n v="3166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en blanco)"/>
    <n v="35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99 - MULTIPROVINCIAL"/>
    <s v="(en blanco)"/>
    <n v="5070000"/>
    <n v="0"/>
  </r>
  <r>
    <s v="2026"/>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99 - MULTIPROVINCIAL"/>
    <s v="(en blanco)"/>
    <n v="10532201"/>
    <n v="0"/>
  </r>
  <r>
    <s v="2026"/>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99 - MULTIPROVINCIAL"/>
    <s v="(en blanco)"/>
    <n v="0"/>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99 - MULTIPROVINCIAL"/>
    <s v="(en blanco)"/>
    <n v="2552035"/>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en blanco)"/>
    <n v="200000"/>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99 - MULTIPROVINCIAL"/>
    <s v="(en blanco)"/>
    <n v="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99 - MULTIPROVINCIAL"/>
    <s v="(en blanco)"/>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99 - MULTIPROVINCIAL"/>
    <s v="(en blanco)"/>
    <n v="600000"/>
    <n v="0"/>
  </r>
  <r>
    <s v="2026"/>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99 - MULTIPROVINCIAL"/>
    <s v="(en blanco)"/>
    <n v="15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99 - MULTIPROVINCIAL"/>
    <s v="(en blanco)"/>
    <n v="3900000"/>
    <n v="257198.33"/>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4200000"/>
    <n v="7000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99 - MULTIPROVINCIAL"/>
    <s v="(en blanco)"/>
    <n v="1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342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7200000"/>
    <n v="50999.95"/>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00"/>
    <n v="109000.14"/>
  </r>
  <r>
    <s v="2026"/>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99 - MULTIPROVINCIAL"/>
    <s v="(en blanco)"/>
    <n v="5000000"/>
    <n v="1678123.78"/>
  </r>
  <r>
    <s v="2026"/>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10 - FONDO GENERAL"/>
    <s v="99 - MULTIPROVINCIAL"/>
    <s v="(en blanco)"/>
    <n v="0"/>
    <n v="0"/>
  </r>
  <r>
    <s v="2026"/>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N/A"/>
    <s v="10 - FONDO GENERAL"/>
    <s v="99 - MULTIPROVINCIAL"/>
    <s v="(en blanco)"/>
    <n v="20250000"/>
    <n v="1779861.26"/>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en blanco)"/>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10007000"/>
    <n v="77205.98"/>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N/A"/>
    <s v="10 - FONDO GENERAL"/>
    <s v="99 - MULTIPROVINCIAL"/>
    <s v="(en blanco)"/>
    <n v="1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N/A"/>
    <s v="10 - FONDO GENERAL"/>
    <s v="99 - MULTIPROVINCIAL"/>
    <s v="(en blanco)"/>
    <n v="11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99 - MULTIPROVINCIAL"/>
    <s v="(en blanco)"/>
    <n v="0"/>
    <n v="54327.199999999997"/>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2500000"/>
    <n v="2832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en blanco)"/>
    <n v="0"/>
    <n v="14466.8"/>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99 - MULTIPROVINCIAL"/>
    <s v="(en blanco)"/>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99 - MULTIPROVINCIAL"/>
    <s v="(en blanco)"/>
    <n v="0"/>
    <n v="187615.2"/>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99 - MULTIPROVINCIAL"/>
    <s v="(en blanco)"/>
    <n v="0"/>
    <n v="17570.2"/>
  </r>
  <r>
    <s v="2026"/>
    <x v="0"/>
    <x v="0"/>
    <x v="1"/>
    <x v="7"/>
    <s v="2 - Poder Ejecutivo"/>
    <s v="0216 - MINISTERIO DE CULTURA"/>
    <s v="0005 - DIRECCIÓN GENERAL DE BELLAS ARTES"/>
    <s v="4 - SERVICIOS SOCIALES"/>
    <s v="4.3 - Actividades deportivas, recreativas, culturales y religiosas"/>
    <s v="4.3.03 - Servicios culturales"/>
    <s v="2.7 - OBRAS"/>
    <s v="2.7.1 - OBRAS EN EDIFICACIONES"/>
    <s v="N"/>
    <s v="00 - N/A"/>
    <s v="10 - FONDO GENERAL"/>
    <s v="99 - MULTIPROVINCIAL"/>
    <s v="(en blanco)"/>
    <n v="0"/>
    <n v="1890000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99 - MULTIPROVINCIAL"/>
    <s v="(en blanco)"/>
    <n v="250000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99 - MULTIPROVINCIAL"/>
    <s v="(en blanco)"/>
    <n v="3000068"/>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99 - MULTIPROVINCIAL"/>
    <s v="(en blanco)"/>
    <n v="0"/>
    <n v="26412"/>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8 - BIENES INTANGIBLES"/>
    <s v="N"/>
    <s v="00 - N/A"/>
    <s v="20 - FONDOS CON DESTINO ESPECÍFICO"/>
    <s v="99 - MULTIPROVINCIAL"/>
    <s v="(en blanco)"/>
    <n v="0"/>
    <n v="0"/>
  </r>
  <r>
    <s v="2026"/>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99 - MULTIPROVINCIAL"/>
    <s v="(en blanco)"/>
    <n v="6230976"/>
    <n v="16992"/>
  </r>
  <r>
    <s v="2026"/>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99 - MULTIPROVINCIAL"/>
    <s v="(en blanco)"/>
    <n v="3500000"/>
    <n v="9179258.0299999993"/>
  </r>
  <r>
    <s v="2026"/>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99 - MULTIPROVINCIAL"/>
    <s v="(en blanco)"/>
    <n v="2400000"/>
    <n v="0"/>
  </r>
  <r>
    <s v="2026"/>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en blanco)"/>
    <n v="390000"/>
    <n v="0"/>
  </r>
  <r>
    <s v="2026"/>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99 - MULTIPROVINCIAL"/>
    <s v="(en blanco)"/>
    <n v="100000"/>
    <n v="134000.79999999999"/>
  </r>
  <r>
    <s v="2026"/>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99 - MULTIPROVINCIAL"/>
    <s v="(en blanco)"/>
    <n v="940000"/>
    <n v="0"/>
  </r>
  <r>
    <s v="2026"/>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en blanco)"/>
    <n v="10000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99 - MULTIPROVINCIAL"/>
    <s v="(en blanco)"/>
    <n v="0"/>
    <n v="191160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99 - MULTIPROVINCIAL"/>
    <s v="(en blanco)"/>
    <n v="0"/>
    <n v="0"/>
  </r>
  <r>
    <s v="2026"/>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99 - MULTIPROVINCIAL"/>
    <s v="(en blanco)"/>
    <n v="99000000"/>
    <n v="57594279.929999992"/>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99 - MULTIPROVINCIAL"/>
    <s v="(en blanco)"/>
    <n v="0"/>
    <n v="2835761.46"/>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s v="32 - SANTO DOMINGO"/>
    <n v="16580"/>
    <n v="40000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1 - OBRAS EN EDIFICACIONES"/>
    <s v="S"/>
    <s v="01 - GESTION  INTEGRAL DE RESIDUOS SOLIDOS EN EL VERTEDERO DE DUQUESA , PROVINCIA SANTO DOMINGO"/>
    <s v="60 - CREDITO EXTERNO"/>
    <s v="32 - SANTO DOMINGO"/>
    <n v="16580"/>
    <n v="24312748"/>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99 - MULTIPROVINCIAL"/>
    <s v="(en blanco)"/>
    <n v="0"/>
    <n v="168000.03"/>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6 - EQUIPOS DE DEFENSA Y SEGURIDAD"/>
    <s v="N"/>
    <s v="00 - N/A"/>
    <s v="20 - FONDOS CON DESTINO ESPECÍFICO"/>
    <s v="99 - MULTIPROVINCIAL"/>
    <s v="(en blanco)"/>
    <n v="0"/>
    <n v="400000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10 - FONDO GENERAL"/>
    <s v="99 - MULTIPROVINCIAL"/>
    <s v="(en blanco)"/>
    <n v="0"/>
    <n v="95994.3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6 - EQUIPOS DE DEFENSA Y SEGURIDAD"/>
    <s v="N"/>
    <s v="00 - N/A"/>
    <s v="20 - FONDOS CON DESTINO ESPECÍFICO"/>
    <s v="99 - MULTIPROVINCIAL"/>
    <s v="(en blanco)"/>
    <n v="0"/>
    <n v="1897216.1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99 - MULTIPROVINCIAL"/>
    <s v="(en blanco)"/>
    <n v="0"/>
    <n v="6891.47"/>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99 - MULTIPROVINCIAL"/>
    <s v="(en blanco)"/>
    <n v="0"/>
    <n v="24561799.96000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99 - MULTIPROVINCIAL"/>
    <s v="(en blanco)"/>
    <n v="0"/>
    <n v="24376858.80000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20 - FONDOS CON DESTINO ESPECÍFICO"/>
    <s v="99 - MULTIPROVINCIAL"/>
    <s v="(en blanco)"/>
    <n v="0"/>
    <n v="350000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99 - MULTIPROVINCIAL"/>
    <s v="(en blanco)"/>
    <n v="0"/>
    <n v="16438422.68"/>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99 - MULTIPROVINCIAL"/>
    <s v="(en blanco)"/>
    <n v="0"/>
    <n v="1148356.1900000002"/>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99 - MULTIPROVINCIAL"/>
    <s v="(en blanco)"/>
    <n v="0"/>
    <n v="47100.01"/>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en blanco)"/>
    <n v="76873404"/>
    <n v="11479530.98"/>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99 - MULTIPROVINCIAL"/>
    <s v="(en blanco)"/>
    <n v="0"/>
    <n v="5211498.4800000004"/>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99 - MULTIPROVINCIAL"/>
    <s v="(en blanco)"/>
    <n v="0"/>
    <n v="400000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70 - DONACION EXTERNA"/>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20 - FONDOS CON DESTINO ESPECÍFICO"/>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99 - MULTIPROVINCIAL"/>
    <s v="(en blanco)"/>
    <n v="0"/>
    <n v="1736589.46"/>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99 - MULTIPROVINCIAL"/>
    <s v="(en blanco)"/>
    <n v="30000000"/>
    <n v="24884439.73"/>
  </r>
  <r>
    <s v="2026"/>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4 - VEHÍCULOS Y EQUIPO DE TRANSPORTE, TRACCIÓN Y ELEVACIÓN"/>
    <s v="N"/>
    <s v="00 - N/A"/>
    <s v="10 - FONDO GENERAL"/>
    <s v="99 - MULTIPROVINCIAL"/>
    <s v="(en blanco)"/>
    <n v="0"/>
    <n v="0"/>
  </r>
  <r>
    <s v="2026"/>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5 - MAQUINARIA, OTROS EQUIPOS Y HERRAMIENTAS"/>
    <s v="N"/>
    <s v="00 - N/A"/>
    <s v="10 - FONDO GENERAL"/>
    <s v="99 - MULTIPROVINCIAL"/>
    <s v="(en blanco)"/>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en blanco)"/>
    <n v="1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60 - CREDITO EXTERNO"/>
    <s v="02 - AZUA"/>
    <n v="13928"/>
    <n v="228570"/>
    <n v="1059006.3199999998"/>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3 - EQUIPO E INSTRUMENTAL, CIENTÍFICO Y LABORATORIO"/>
    <s v="S"/>
    <s v="07 - Recuperación de la Cobertura Vegetal en Cuencas Hidrográficas de la República Dominicana."/>
    <s v="60 - CREDITO EXTERNO"/>
    <s v="02 - AZUA"/>
    <n v="13928"/>
    <n v="0"/>
    <n v="14907.33"/>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60 - CREDITO EXTERNO"/>
    <s v="02 - AZUA"/>
    <n v="13928"/>
    <n v="0"/>
    <n v="5434685.0199999996"/>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6 - EQUIPOS DE DEFENSA Y SEGURIDAD"/>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60 - CREDITO EXTERNO"/>
    <s v="02 - AZUA"/>
    <n v="13928"/>
    <n v="163855735"/>
    <n v="237400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99 - MULTIPROVINCIAL"/>
    <s v="(en blanco)"/>
    <n v="33882073"/>
    <n v="1320692.01"/>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99 - MULTIPROVINCIAL"/>
    <s v="(en blanco)"/>
    <n v="4009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99 - MULTIPROVINCIAL"/>
    <s v="(en blanco)"/>
    <n v="5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99 - MULTIPROVINCIAL"/>
    <s v="(en blanco)"/>
    <n v="9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20 - FONDOS CON DESTINO ESPECÍFICO"/>
    <s v="99 - MULTIPROVINCIAL"/>
    <s v="(en blanco)"/>
    <n v="4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99 - MULTIPROVINCIAL"/>
    <s v="(en blanco)"/>
    <n v="21352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99 - MULTIPROVINCIAL"/>
    <s v="(en blanco)"/>
    <n v="345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99 - MULTIPROVINCIAL"/>
    <s v="(en blanco)"/>
    <n v="138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99 - MULTIPROVINCIAL"/>
    <s v="(en blanco)"/>
    <n v="2386288"/>
    <n v="0"/>
  </r>
  <r>
    <s v="2026"/>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99 - MULTIPROVINCIAL"/>
    <s v="(en blanco)"/>
    <n v="24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1 - MOBILIARIO Y EQUIPO"/>
    <s v="N"/>
    <s v="00 - N/A"/>
    <s v="20 - FONDOS CON DESTINO ESPECÍFICO"/>
    <s v="99 - MULTIPROVINCIAL"/>
    <s v="(en blanco)"/>
    <n v="108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2 - MOBILIARIO Y EQUIPO DE AUDIO, AUDIOVISUAL, RECREATIVO Y EDUCACIONAL"/>
    <s v="N"/>
    <s v="00 - N/A"/>
    <s v="20 - FONDOS CON DESTINO ESPECÍFICO"/>
    <s v="99 - MULTIPROVINCIAL"/>
    <s v="(en blanco)"/>
    <n v="32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3 - EQUIPO E INSTRUMENTAL, CIENTÍFICO Y LABORATORIO"/>
    <s v="N"/>
    <s v="00 - N/A"/>
    <s v="20 - FONDOS CON DESTINO ESPECÍFICO"/>
    <s v="99 - MULTIPROVINCIAL"/>
    <s v="(en blanco)"/>
    <n v="1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20 - FONDOS CON DESTINO ESPECÍFICO"/>
    <s v="99 - MULTIPROVINCIAL"/>
    <s v="(en blanco)"/>
    <n v="123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6 - EQUIPOS DE DEFENSA Y SEGURIDAD"/>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8 - BIENES INTANGIBLES"/>
    <s v="N"/>
    <s v="00 - N/A"/>
    <s v="20 - FONDOS CON DESTINO ESPECÍFICO"/>
    <s v="99 - MULTIPROVINCIAL"/>
    <s v="(en blanco)"/>
    <n v="30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9 - EDIFICIOS, ESTRUCTURAS, TIERRAS, TERRENOS Y OBJETOS DE VALOR"/>
    <s v="N"/>
    <s v="00 - N/A"/>
    <s v="20 - FONDOS CON DESTINO ESPECÍFICO"/>
    <s v="99 - MULTIPROVINCIAL"/>
    <s v="(en blanco)"/>
    <n v="50000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99 - MULTIPROVINCIAL"/>
    <s v="(en blanco)"/>
    <n v="0"/>
    <n v="0"/>
  </r>
  <r>
    <s v="2026"/>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10 - FONDO GENERAL"/>
    <s v="99 - MULTIPROVINCIAL"/>
    <s v="(en blanco)"/>
    <n v="0"/>
    <n v="472500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99 - MULTIPROVINCIAL"/>
    <s v="(en blanco)"/>
    <n v="1600000"/>
    <n v="1150904.03"/>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99 - MULTIPROVINCIAL"/>
    <s v="(en blanco)"/>
    <n v="1100000"/>
    <n v="337326.6"/>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99 - MULTIPROVINCIAL"/>
    <s v="(en blanco)"/>
    <n v="6702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99 - MULTIPROVINCIAL"/>
    <s v="(en blanco)"/>
    <n v="200000"/>
    <n v="950000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99 - MULTIPROVINCIAL"/>
    <s v="(en blanco)"/>
    <n v="148100000"/>
    <n v="51404193.120000005"/>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99 - MULTIPROVINCIAL"/>
    <s v="(en blanco)"/>
    <n v="2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99 - MULTIPROVINCIAL"/>
    <s v="(en blanco)"/>
    <n v="0"/>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99 - MULTIPROVINCIAL"/>
    <s v="(en blanco)"/>
    <n v="66416603"/>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s v="32 - SANTO DOMINGO"/>
    <n v="17017"/>
    <n v="199249808"/>
    <n v="113607695.87"/>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4100000"/>
    <n v="176385.46"/>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en blanco)"/>
    <n v="43633373"/>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1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en blanco)"/>
    <n v="5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en blanco)"/>
    <n v="5000000"/>
    <n v="71744"/>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500000"/>
    <n v="133663.9"/>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en blanco)"/>
    <n v="2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01 - DISTRITO NACIONAL"/>
    <s v="(en blanco)"/>
    <n v="956946"/>
    <n v="0"/>
  </r>
  <r>
    <s v="2026"/>
    <x v="0"/>
    <x v="0"/>
    <x v="1"/>
    <x v="7"/>
    <s v="2 - Poder Ejecutivo"/>
    <s v="0221 - MINISTERIO DE ADMINISTRACIÓN PÚBLICA"/>
    <s v="0001 - MINISTERIO DE ADMINISTRACION PUBLICA"/>
    <s v="3 - PROTECCIÓN DEL MEDIO AMBIENTE"/>
    <s v="3.3 - Cambio Climático"/>
    <s v="3.3.04 - Gobernanza del riesgo de desastres climáticos"/>
    <s v="2.6 - BIENES MUEBLES, INMUEBLES E INTANGIBLES"/>
    <s v="2.6.5 - MAQUINARIA, OTROS EQUIPOS Y HERRAMIENTAS"/>
    <s v="N"/>
    <s v="00 - N/A"/>
    <s v="10 - FONDO GENERAL"/>
    <s v="99 - MULTIPROVINCIAL"/>
    <s v="(en blanco)"/>
    <n v="9500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01 - DISTRITO NACIONAL"/>
    <s v="(en blanco)"/>
    <n v="2030000"/>
    <n v="1581830.28"/>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01 - DISTRITO NACIONAL"/>
    <s v="(en blanco)"/>
    <n v="493500"/>
    <n v="23010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01 - DISTRITO NACIONAL"/>
    <s v="(en blanco)"/>
    <n v="13000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01 - DISTRITO NACIONAL"/>
    <s v="(en blanco)"/>
    <n v="0"/>
    <n v="474040.68"/>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99 - MULTIPROVINCIAL"/>
    <s v="(en blanco)"/>
    <n v="0"/>
    <n v="36217.74"/>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01 - DISTRITO NACIONAL"/>
    <s v="(en blanco)"/>
    <n v="0"/>
    <n v="101401.18"/>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s v="99 - MULTIPROVINCIAL"/>
    <n v="13434"/>
    <n v="49125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3 - MEJORAMIENTO DE LA EFICIENCIA ENERGÉTICA GUBERNAMENTAL EN REPÚBLICA DOMINICANA"/>
    <s v="60 - CREDITO EXTERNO"/>
    <s v="99 - MULTIPROVINCIAL"/>
    <n v="13916"/>
    <n v="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s v="99 - MULTIPROVINCIAL"/>
    <n v="13434"/>
    <n v="9825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s v="99 - MULTIPROVINCIAL"/>
    <n v="13916"/>
    <n v="10480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5 - MAQUINARIA, OTROS EQUIPOS Y HERRAMIENTAS"/>
    <s v="S"/>
    <s v="03 - MEJORAMIENTO DE LA EFICIENCIA ENERGÉTICA GUBERNAMENTAL EN REPÚBLICA DOMINICANA"/>
    <s v="60 - CREDITO EXTERNO"/>
    <s v="99 - MULTIPROVINCIAL"/>
    <n v="13916"/>
    <n v="41510372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1 - CONSTRUCCIÓN LABORATORIO DE CALIBRACIONES DOSIMÉTRICAS PARA LA PROTECCIÓN RADIOLÓGICA, DISTRITO NACIONAL."/>
    <s v="10 - FONDO GENERAL"/>
    <s v="99 - MULTIPROVINCIAL"/>
    <n v="16657"/>
    <n v="400000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2 - MOBILIARIO Y EQUIPO DE AUDIO, AUDIOVISUAL, RECREATIVO Y EDUCACIONAL"/>
    <s v="N"/>
    <s v="00 - N/A"/>
    <s v="10 - FONDO GENERAL"/>
    <s v="99 - MULTIPROVINCIAL"/>
    <s v="(en blanco)"/>
    <n v="0"/>
    <n v="75824"/>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1 - CONSTRUCCIÓN LABORATORIO DE CALIBRACIONES DOSIMÉTRICAS PARA LA PROTECCIÓN RADIOLÓGICA, DISTRITO NACIONAL."/>
    <s v="10 - FONDO GENERAL"/>
    <s v="99 - MULTIPROVINCIAL"/>
    <n v="16657"/>
    <n v="5111356"/>
    <n v="0"/>
  </r>
  <r>
    <s v="2026"/>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1 - CONSTRUCCIÓN LABORATORIO DE CALIBRACIONES DOSIMÉTRICAS PARA LA PROTECCIÓN RADIOLÓGICA, DISTRITO NACIONAL."/>
    <s v="10 - FONDO GENERAL"/>
    <s v="99 - MULTIPROVINCIAL"/>
    <n v="16657"/>
    <n v="0"/>
    <n v="8814010.2100000009"/>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99 - MULTIPROVINCIAL"/>
    <s v="(en blanco)"/>
    <n v="67860848"/>
    <n v="31159567.829999998"/>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99 - MULTIPROVINCIAL"/>
    <s v="(en blanco)"/>
    <n v="0"/>
    <n v="910230.41"/>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99 - MULTIPROVINCIAL"/>
    <s v="(en blanco)"/>
    <n v="0"/>
    <n v="0.99"/>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99 - MULTIPROVINCIAL"/>
    <s v="(en blanco)"/>
    <n v="0"/>
    <n v="193097.15"/>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99 - MULTIPROVINCIAL"/>
    <s v="(en blanco)"/>
    <n v="5840000"/>
    <n v="4289090.66"/>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en blanco)"/>
    <n v="40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99 - MULTIPROVINCIAL"/>
    <s v="(en blanco)"/>
    <n v="12747357"/>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en blanco)"/>
    <n v="11361458"/>
    <n v="9646203.3599999994"/>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99 - MULTIPROVINCIAL"/>
    <s v="(en blanco)"/>
    <n v="0"/>
    <n v="313030.87"/>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99 - MULTIPROVINCIAL"/>
    <s v="(en blanco)"/>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20 - FONDOS CON DESTINO ESPECÍFICO"/>
    <s v="99 - MULTIPROVINCIAL"/>
    <s v="(en blanco)"/>
    <n v="162681005"/>
    <n v="26234208.939999998"/>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s v="16 - PEDERNALES"/>
    <n v="16726"/>
    <n v="0"/>
    <n v="1263604.8499999999"/>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4 - VEHÍCULOS Y EQUIPO DE TRANSPORTE, TRACCIÓN Y ELEVACIÓN"/>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s v="16 - PEDERNALES"/>
    <n v="16726"/>
    <n v="0"/>
    <n v="595000"/>
  </r>
  <r>
    <s v="2026"/>
    <x v="0"/>
    <x v="0"/>
    <x v="1"/>
    <x v="7"/>
    <s v="2 - Poder Ejecutivo"/>
    <s v="0222 - MINISTERIO DE ENERGIA Y MINAS"/>
    <s v="0001 - MINISTERIO DE ENERGIA Y MINAS"/>
    <s v="3 - PROTECCIÓN DEL MEDIO AMBIENTE"/>
    <s v="3.3 - Cambio Climático"/>
    <s v="3.3.03 - Conocimiento del riesgo de desastres climáticos"/>
    <s v="2.6 - BIENES MUEBLES, INMUEBLES E INTANGIBLES"/>
    <s v="2.6.1 - MOBILIARIO Y EQUIPO"/>
    <s v="N"/>
    <s v="00 - N/A"/>
    <s v="10 - FONDO GENERAL"/>
    <s v="99 - MULTIPROVINCIAL"/>
    <s v="(en blanco)"/>
    <n v="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99 - MULTIPROVINCIAL"/>
    <s v="(en blanco)"/>
    <n v="765000"/>
    <n v="451318.5"/>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99 - MULTIPROVINCIAL"/>
    <s v="(en blanco)"/>
    <n v="270000"/>
    <n v="98270.399999999994"/>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6 - EQUIPOS DE DEFENSA Y SEGURIDAD"/>
    <s v="N"/>
    <s v="00 - N/A"/>
    <s v="10 - FONDO GENERAL"/>
    <s v="99 - MULTIPROVINCIAL"/>
    <s v="(en blanco)"/>
    <n v="0"/>
    <n v="93702.03"/>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99 - MULTIPROVINCIAL"/>
    <s v="(en blanco)"/>
    <n v="670000"/>
    <n v="0"/>
  </r>
  <r>
    <s v="2026"/>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45 - REMODELACIÓN DE LAS EDIFICACIONES DEL INSTITUTO DE INNOVACIÓN EN BIOTECNOLOGÍA E INDUSTRIA PARA ALBERGAR LAS OFICINAS DEL MINISTERIO DE INTERIOR Y POLICÍA, DISTRITO NACIONAL."/>
    <s v="10 - FONDO GENERAL"/>
    <s v="01 - DISTRITO NACIONAL"/>
    <n v="17098"/>
    <n v="0"/>
    <n v="125873817.29000001"/>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s v="11 - LA ALTAGRACIA"/>
    <n v="16655"/>
    <n v="7317526"/>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s v="01 - DISTRITO NACIONAL"/>
    <n v="14749"/>
    <n v="21406591"/>
    <n v="23949458.09"/>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10 - FONDO GENERAL"/>
    <s v="01 - DISTRITO NACIONAL"/>
    <n v="14749"/>
    <n v="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s v="01 - DISTRITO NACIONAL"/>
    <n v="14749"/>
    <n v="0"/>
    <n v="675432"/>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s v="32 - SANTO DOMINGO"/>
    <n v="16295"/>
    <n v="262016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s v="11 - LA ALTAGRACIA"/>
    <n v="16655"/>
    <n v="17447457"/>
    <n v="4448573.37"/>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s v="01 - DISTRITO NACIONAL"/>
    <n v="16738"/>
    <n v="4430802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s v="01 - DISTRITO NACIONAL"/>
    <n v="14706"/>
    <n v="973002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s v="01 - DISTRITO NACIONAL"/>
    <n v="14741"/>
    <n v="12252984"/>
    <n v="10166643.33"/>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s v="01 - DISTRITO NACIONAL"/>
    <n v="14749"/>
    <n v="9341111"/>
    <n v="21999180.710000001"/>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s v="25 - SANTIAGO"/>
    <n v="15825"/>
    <n v="44378109"/>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3 - CONSTRUCCIÓN DEL CENTRO DE RETENCIÓN VEHICULAR DE LA DIGESETT, PROVINCIA SANTO DOMINGO"/>
    <s v="10 - FONDO GENERAL"/>
    <s v="99 - MULTIPROVINCIAL"/>
    <n v="14640"/>
    <n v="292861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s v="01 - DISTRITO NACIONAL"/>
    <n v="16168"/>
    <n v="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s v="99 - MULTIPROVINCIAL"/>
    <n v="14640"/>
    <n v="2128172"/>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s v="99 - MULTIPROVINCIAL"/>
    <n v="14640"/>
    <n v="25243453"/>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s v="01 - DISTRITO NACIONAL"/>
    <n v="16168"/>
    <n v="20321906"/>
    <n v="2703844.04"/>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s v="32 - SANTO DOMINGO"/>
    <n v="14983"/>
    <n v="1192744"/>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1 - MOBILIARIO Y EQUIPO"/>
    <s v="S"/>
    <s v="07 - CONSTRUCCIÓN DEL CENTRO DE ATENCIÓN Y PRIVACION DE LIBERTAD PROVISIONAL ANAMUYA, MUNICIPIO HIGÜEY, PROVINCIA LA ALTAGRACIA"/>
    <s v="10 - FONDO GENERAL"/>
    <s v="11 - LA ALTAGRACIA"/>
    <n v="16350"/>
    <n v="0"/>
    <n v="4537761.88"/>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5 - MAQUINARIA, OTROS EQUIPOS Y HERRAMIENTAS"/>
    <s v="S"/>
    <s v="07 - CONSTRUCCIÓN DEL CENTRO DE ATENCIÓN Y PRIVACION DE LIBERTAD PROVISIONAL ANAMUYA, MUNICIPIO HIGÜEY, PROVINCIA LA ALTAGRACIA"/>
    <s v="10 - FONDO GENERAL"/>
    <s v="11 - LA ALTAGRACIA"/>
    <n v="16350"/>
    <n v="0"/>
    <n v="10494117.6"/>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6 - EQUIPOS DE DEFENSA Y SEGURIDAD"/>
    <s v="S"/>
    <s v="07 - CONSTRUCCIÓN DEL CENTRO DE ATENCIÓN Y PRIVACION DE LIBERTAD PROVISIONAL ANAMUYA, MUNICIPIO HIGÜEY, PROVINCIA LA ALTAGRACIA"/>
    <s v="10 - FONDO GENERAL"/>
    <s v="11 - LA ALTAGRACIA"/>
    <n v="16350"/>
    <n v="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s v="11 - LA ALTAGRACIA"/>
    <n v="16350"/>
    <n v="596092630"/>
    <n v="37808105.049999997"/>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s v="32 - SANTO DOMINGO"/>
    <n v="15005"/>
    <n v="261865482"/>
    <n v="157113138.75"/>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s v="99 - MULTIPROVINCIAL"/>
    <n v="14063"/>
    <n v="262453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s v="99 - MULTIPROVINCIAL"/>
    <n v="14063"/>
    <n v="5776305"/>
    <n v="727824.7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s v="99 - MULTIPROVINCIAL"/>
    <n v="14063"/>
    <n v="20883344"/>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s v="99 - MULTIPROVINCIAL"/>
    <n v="14063"/>
    <n v="386337969"/>
    <n v="583156274.4100000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10 - FONDO GENERAL"/>
    <s v="26 - SANTIAGO RODRIGUEZ"/>
    <n v="17094"/>
    <n v="0"/>
    <n v="131195020.23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60 - CREDITO EXTERNO"/>
    <s v="26 - SANTIAGO RODRIGUEZ"/>
    <n v="17094"/>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8 - CONSTRUCCIÓN CENTRO DE CORRECCIÓN Y REHABILITACIÓN (CCR) BONAO, PROVINCIA MONSEÑOR NOUEL"/>
    <s v="10 - FONDO GENERAL"/>
    <s v="28 - MONSENOR NOUEL"/>
    <n v="17089"/>
    <n v="0"/>
    <n v="179200627.84"/>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10 - FONDO GENERAL"/>
    <s v="30 - HATO MAYOR"/>
    <n v="17090"/>
    <n v="0"/>
    <n v="136988828.66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60 - CREDITO EXTERNO"/>
    <s v="30 - HATO MAYOR"/>
    <n v="17090"/>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10 - FONDO GENERAL"/>
    <s v="03 - BAHORUCO"/>
    <n v="17095"/>
    <n v="0"/>
    <n v="67105896.770000003"/>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60 - CREDITO EXTERNO"/>
    <s v="03 - BAHORUCO"/>
    <n v="17095"/>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10 - FONDO GENERAL"/>
    <s v="16 - PEDERNALES"/>
    <n v="17096"/>
    <n v="0"/>
    <n v="5500000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60 - CREDITO EXTERNO"/>
    <s v="16 - PEDERNALES"/>
    <n v="1709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0 - CONSTRUCCIÓN CENTRO DE CORRECCIÓN Y REHABILITACIÓN (CCR) COTUÍ, PROVINCIA SÁNCHEZ RAMÍREZ"/>
    <s v="10 - FONDO GENERAL"/>
    <s v="24 - SANCHEZ RAMIREZ"/>
    <n v="17092"/>
    <n v="0"/>
    <n v="199118676.65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10 - FONDO GENERAL"/>
    <s v="08 - EL SEIBO"/>
    <n v="17086"/>
    <n v="0"/>
    <n v="218595328.11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60 - CREDITO EXTERNO"/>
    <s v="08 - EL SEIBO"/>
    <n v="1708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10 - FONDO GENERAL"/>
    <s v="04 - BARAHONA"/>
    <n v="17087"/>
    <n v="0"/>
    <n v="185037170.34999999"/>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60 - CREDITO EXTERNO"/>
    <s v="04 - BARAHONA"/>
    <n v="17087"/>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10 - FONDO GENERAL"/>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60 - CREDITO EXTERNO"/>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1 - CONSTRUCCIÓN CENTRO DE CORRECCIÓN Y REHABILITACIÓN (CCR) AZUA, PROVINCIA AZUA"/>
    <s v="10 - FONDO GENERAL"/>
    <s v="02 - AZUA"/>
    <n v="17093"/>
    <n v="0"/>
    <n v="165592767.88"/>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s v="32 - SANTO DOMINGO"/>
    <n v="14649"/>
    <n v="1143603592"/>
    <n v="131685940.28000003"/>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s v="32 - SANTO DOMINGO"/>
    <n v="14649"/>
    <n v="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s v="21 - SAN CRISTOBAL"/>
    <n v="13890"/>
    <n v="13305993"/>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s v="23 - SAN PEDRO DE MACORIS"/>
    <n v="13892"/>
    <n v="157231672"/>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s v="22 - SAN JUAN"/>
    <n v="14996"/>
    <n v="2099244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s v="06 - DUARTE"/>
    <n v="14615"/>
    <n v="26494125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s v="06 - DUARTE"/>
    <n v="14615"/>
    <n v="39229689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s v="21 - SAN CRISTOBAL"/>
    <n v="14731"/>
    <n v="4175835"/>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s v="01 - DISTRITO NACIONAL"/>
    <n v="14641"/>
    <n v="8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s v="99 - MULTIPROVINCIAL"/>
    <n v="14025"/>
    <n v="40000000"/>
    <n v="3441799.85"/>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s v="32 - SANTO DOMINGO"/>
    <n v="16130"/>
    <n v="15920921"/>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s v="32 - SANTO DOMINGO"/>
    <n v="16846"/>
    <n v="0"/>
    <n v="42203469.539999999"/>
  </r>
  <r>
    <s v="2026"/>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s v="04 - BARAHONA"/>
    <n v="14670"/>
    <n v="1963290"/>
    <n v="1817715.79"/>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s v="25 - SANTIAGO"/>
    <n v="14690"/>
    <n v="4903101"/>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s v="11 - LA ALTAGRACIA"/>
    <n v="14124"/>
    <n v="1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s v="11 - LA ALTAGRACIA"/>
    <n v="14911"/>
    <n v="540584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s v="27 - VALVERDE"/>
    <n v="14912"/>
    <n v="3496399"/>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s v="21 - SAN CRISTOBAL"/>
    <n v="14692"/>
    <n v="184597692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s v="01 - DISTRITO NACIONAL"/>
    <n v="14693"/>
    <n v="2415777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s v="25 - SANTIAGO"/>
    <n v="14690"/>
    <n v="487178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s v="11 - LA ALTAGRACIA"/>
    <n v="14124"/>
    <n v="237224352"/>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s v="25 - SANTIAGO"/>
    <n v="14127"/>
    <n v="5326868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n v="14911"/>
    <n v="74283503"/>
    <n v="5486882.7800000003"/>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s v="27 - VALVERDE"/>
    <n v="14912"/>
    <n v="181830638"/>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s v="05 - DAJABON"/>
    <n v="14178"/>
    <n v="12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s v="21 - SAN CRISTOBAL"/>
    <n v="14692"/>
    <n v="20000000"/>
    <n v="8754332.4399999995"/>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s v="11 - LA ALTAGRACIA"/>
    <n v="14124"/>
    <n v="13565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s v="25 - SANTIAGO"/>
    <n v="14127"/>
    <n v="2180515"/>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s v="05 - DAJABON"/>
    <n v="14178"/>
    <n v="0"/>
    <n v="2054424.84"/>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s v="21 - SAN CRISTOBAL"/>
    <n v="14692"/>
    <n v="594877217"/>
    <n v="552201415.60000002"/>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s v="01 - DISTRITO NACIONAL"/>
    <n v="14693"/>
    <n v="101492339"/>
    <n v="11153169.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s v="25 - SANTIAGO"/>
    <n v="14690"/>
    <n v="7192308"/>
    <n v="568445.56000000006"/>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s v="11 - LA ALTAGRACIA"/>
    <n v="14124"/>
    <n v="33418015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s v="25 - SANTIAGO"/>
    <n v="14127"/>
    <n v="45374553"/>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s v="11 - LA ALTAGRACIA"/>
    <n v="14911"/>
    <n v="55934953"/>
    <n v="17929811.460000001"/>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s v="27 - VALVERDE"/>
    <n v="14912"/>
    <n v="67920130"/>
    <n v="72843960.540000007"/>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s v="05 - DAJABON"/>
    <n v="14178"/>
    <n v="4061396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s v="32 - SANTO DOMINGO"/>
    <n v="16656"/>
    <n v="0"/>
    <n v="434593.57"/>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s v="01 - DISTRITO NACIONAL"/>
    <n v="14234"/>
    <n v="1044489"/>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s v="18 - PUERTO PLATA"/>
    <n v="13532"/>
    <n v="924712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s v="11 - LA ALTAGRACIA"/>
    <n v="13523"/>
    <n v="0"/>
    <n v="1000000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s v="08 - EL SEIBO"/>
    <n v="13747"/>
    <n v="1648166"/>
    <n v="1648166"/>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s v="32 - SANTO DOMINGO"/>
    <n v="16656"/>
    <n v="0"/>
    <n v="4753162.49"/>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s v="01 - DISTRITO NACIONAL"/>
    <n v="14234"/>
    <n v="7540520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s v="18 - PUERTO PLATA"/>
    <n v="13532"/>
    <n v="813305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s v="27 - VALVERDE"/>
    <n v="13537"/>
    <n v="5826947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s v="13 - LA VEGA"/>
    <n v="13530"/>
    <n v="1488233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s v="11 - LA ALTAGRACIA"/>
    <n v="13523"/>
    <n v="20048418"/>
    <n v="26978454.870000001"/>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s v="08 - EL SEIBO"/>
    <n v="13747"/>
    <n v="1898610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s v="01 - DISTRITO NACIONAL"/>
    <n v="14234"/>
    <n v="9719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s v="15 - MONTE CRISTI"/>
    <n v="14488"/>
    <n v="0"/>
    <n v="2324899.61"/>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s v="27 - VALVERDE"/>
    <n v="13537"/>
    <n v="13953195"/>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s v="13 - LA VEGA"/>
    <n v="13530"/>
    <n v="389422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s v="08 - EL SEIBO"/>
    <n v="13747"/>
    <n v="1687741"/>
    <n v="578182.46"/>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s v="32 - SANTO DOMINGO"/>
    <n v="16656"/>
    <n v="5849968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s v="99 - MULTIPROVINCIAL"/>
    <n v="16536"/>
    <n v="60000000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s v="99 - MULTIPROVINCIAL"/>
    <n v="14233"/>
    <n v="57790353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s v="01 - DISTRITO NACIONAL"/>
    <n v="14234"/>
    <n v="3677204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s v="25 - SANTIAGO"/>
    <n v="12897"/>
    <n v="229252477"/>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s v="15 - MONTE CRISTI"/>
    <n v="14488"/>
    <n v="25276922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s v="23 - SAN PEDRO DE MACORIS"/>
    <n v="13518"/>
    <n v="191812602"/>
    <n v="53211183.93"/>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s v="18 - PUERTO PLATA"/>
    <n v="13532"/>
    <n v="234432428"/>
    <n v="18153255.52"/>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s v="27 - VALVERDE"/>
    <n v="13537"/>
    <n v="13704119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s v="13 - LA VEGA"/>
    <n v="13530"/>
    <n v="100302572"/>
    <n v="27311708.34"/>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s v="01 - DISTRITO NACIONAL"/>
    <n v="13302"/>
    <n v="636815744"/>
    <n v="113241047.09999999"/>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s v="11 - LA ALTAGRACIA"/>
    <n v="13523"/>
    <n v="3"/>
    <n v="120574379.67"/>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s v="08 - EL SEIBO"/>
    <n v="13747"/>
    <n v="2833715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0 - CONSTRUCCIÓN Y EQUIPAMIENTO DEL  CENTRO DE DIAGNÓSTICO  Y ATENCIÓN PRIMARIA EN  LA JOYA, MUNICIPIO SANTIAGO,  PROVINCIA  SANTIAGO"/>
    <s v="10 - FONDO GENERAL"/>
    <s v="25 - SANTIAGO"/>
    <n v="13265"/>
    <n v="0"/>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s v="11 - LA ALTAGRACIA"/>
    <n v="15342"/>
    <n v="0"/>
    <n v="576671.48"/>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s v="09 - ESPAILLAT"/>
    <n v="15343"/>
    <n v="0"/>
    <n v="576671.48"/>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s v="11 - LA ALTAGRACIA"/>
    <n v="15342"/>
    <n v="0"/>
    <n v="1588390.59"/>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s v="09 - ESPAILLAT"/>
    <n v="15343"/>
    <n v="0"/>
    <n v="1588390.59"/>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s v="11 - LA ALTAGRACIA"/>
    <n v="15342"/>
    <n v="11214818"/>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s v="09 - ESPAILLAT"/>
    <n v="15343"/>
    <n v="6069830"/>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s v="06 - DUARTE"/>
    <n v="13656"/>
    <n v="379348"/>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s v="06 - DUARTE"/>
    <n v="13656"/>
    <n v="109238317"/>
    <n v="125098616.70999999"/>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s v="06 - DUARTE"/>
    <n v="13656"/>
    <n v="10467513"/>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s v="32 - SANTO DOMINGO"/>
    <n v="13536"/>
    <n v="15160549"/>
    <n v="196356691.25"/>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s v="06 - DUARTE"/>
    <n v="13656"/>
    <n v="635173475"/>
    <n v="287652744.42000002"/>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3 - EQUIPO E INSTRUMENTAL, CIENTÍFICO Y LABORATORIO"/>
    <s v="S"/>
    <s v="19 - REPARACIÓN DE 12 INSTALACIONES DEPORTIVAS DEL CENTRO OLÍMPICO JUAN PABLO DUARTE, DISTRITO NACIONAL"/>
    <s v="10 - FONDO GENERAL"/>
    <s v="01 - DISTRITO NACIONAL"/>
    <n v="16789"/>
    <n v="2803297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s v="01 - DISTRITO NACIONAL"/>
    <n v="16785"/>
    <n v="65218051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27 - CONSTRUCCIÓN INFRAESTRUCTURA DEPORTIVA PARA BEISBOL SANTO DOMINGO OESTE, PROVINCIA SANTO DOMINGO"/>
    <s v="10 - FONDO GENERAL"/>
    <s v="32 - SANTO DOMINGO"/>
    <n v="16999"/>
    <n v="36677637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s v="01 - DISTRITO NACIONAL"/>
    <n v="16423"/>
    <n v="1751736"/>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s v="22 - SAN JUAN"/>
    <n v="14711"/>
    <n v="2265191"/>
    <n v="226519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s v="08 - EL SEIBO"/>
    <n v="15016"/>
    <n v="55658568"/>
    <n v="7675353.7699999996"/>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s v="32 - SANTO DOMINGO"/>
    <n v="14508"/>
    <n v="389506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s v="04 - BARAHONA"/>
    <n v="16419"/>
    <n v="756252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s v="04 - BARAHONA"/>
    <n v="14540"/>
    <n v="1744720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s v="11 - LA ALTAGRACIA"/>
    <n v="16836"/>
    <n v="3266605"/>
    <n v="911041.23"/>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s v="32 - SANTO DOMINGO"/>
    <n v="14506"/>
    <n v="1351531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s v="32 - SANTO DOMINGO"/>
    <n v="14616"/>
    <n v="28438547"/>
    <n v="2744281.5"/>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s v="29 - MONTE PLATA"/>
    <n v="14618"/>
    <n v="6975350"/>
    <n v="6485621.4800000004"/>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1 - REPARACIÓN DEL CENTRO CATÓLICO CARISMÁTICO, LAS CHARCAS, PROVINCIA SANTIAGO"/>
    <s v="10 - FONDO GENERAL"/>
    <s v="25 - SANTIAGO"/>
    <n v="17051"/>
    <n v="0"/>
    <n v="2286755.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3 - CONSTRUCCIÓN  IGLESIA CATÓLICA SAN ROQUE, LA GORRA, MUNICIPIO PARTIDO, PROVINCIA DAJABÓN"/>
    <s v="10 - FONDO GENERAL"/>
    <s v="05 - DAJABON"/>
    <n v="17070"/>
    <n v="0"/>
    <n v="1740034.4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IGLESIA CATÓLICA SAN JUAN PABLO II, DISTRITO MUNICIPAL VERÓN-PUNTA CANA, PROVINCIA LA ALTAGRACIA."/>
    <s v="10 - FONDO GENERAL"/>
    <s v="11 - LA ALTAGRACIA"/>
    <n v="17061"/>
    <n v="0"/>
    <n v="10369473.720000001"/>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4 - CONSTRUCCIÓN PARROQUIA SAN PEDRO Y SAN PABLO, BONAO, PROVINCIA MONSEÑOR NOUEL"/>
    <s v="10 - FONDO GENERAL"/>
    <s v="28 - MONSENOR NOUEL"/>
    <n v="17072"/>
    <n v="0"/>
    <n v="11707799.279999999"/>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s v="30 - HATO MAYOR"/>
    <n v="14278"/>
    <n v="3369908"/>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10 - FONDO GENERAL"/>
    <s v="26 - SANTIAGO RODRIGUEZ"/>
    <n v="14637"/>
    <n v="1635672"/>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3 - EQUIPO E INSTRUMENTAL, CIENTÍFICO Y LABORATORIO"/>
    <s v="S"/>
    <s v="44 - CONSTRUCCIÓN CENTRO UNIVESITARIO REGIONAL UASD PROVINCIA SANTIAGO RODRIGUEZ"/>
    <s v="10 - FONDO GENERAL"/>
    <s v="26 - SANTIAGO RODRIGUEZ"/>
    <n v="14637"/>
    <n v="0"/>
    <n v="6240646.5800000001"/>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s v="32 - SANTO DOMINGO"/>
    <n v="16649"/>
    <n v="275227962"/>
    <n v="237989897.46000001"/>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s v="01 - DISTRITO NACIONAL"/>
    <n v="16671"/>
    <n v="65275889"/>
    <n v="88793062.989999995"/>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s v="24 - SANCHEZ RAMIREZ"/>
    <n v="14720"/>
    <n v="37967833"/>
    <n v="12182900.19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s v="30 - HATO MAYOR"/>
    <n v="14278"/>
    <n v="86327093"/>
    <n v="24710687.710000001"/>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s v="03 - BAHORUCO"/>
    <n v="14636"/>
    <n v="9735782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s v="26 - SANTIAGO RODRIGUEZ"/>
    <n v="14637"/>
    <n v="58976672"/>
    <n v="55340422.78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s v="02 - AZUA"/>
    <n v="14639"/>
    <n v="18939334"/>
    <n v="0"/>
  </r>
  <r>
    <s v="2026"/>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s v="01 - DISTRITO NACIONAL"/>
    <n v="14724"/>
    <n v="4298065"/>
    <n v="11935200.060000001"/>
  </r>
  <r>
    <s v="2026"/>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s v="29 - MONTE PLATA"/>
    <n v="16992"/>
    <n v="503349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99 - MULTIPROVINCIAL"/>
    <s v="(en blanco)"/>
    <n v="5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99 - MULTIPROVINCIAL"/>
    <s v="(en blanco)"/>
    <n v="70500000"/>
    <n v="265548"/>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50 - CRÉDITO INTERNO"/>
    <s v="99 - MULTIPROVINCIAL"/>
    <s v="(en blanco)"/>
    <n v="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99 - MULTIPROVINCIAL"/>
    <s v="(en blanco)"/>
    <n v="11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99 - MULTIPROVINCIAL"/>
    <s v="(en blanco)"/>
    <n v="59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99 - MULTIPROVINCIAL"/>
    <s v="(en blanco)"/>
    <n v="600000"/>
    <n v="6399.99"/>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99 - MULTIPROVINCIAL"/>
    <s v="(en blanco)"/>
    <n v="3400000"/>
    <n v="201544"/>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99 - MULTIPROVINCIAL"/>
    <s v="(en blanco)"/>
    <n v="376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en blanco)"/>
    <n v="9949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en blanco)"/>
    <n v="2355000"/>
    <n v="6499.97"/>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en blanco)"/>
    <n v="162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99 - MULTIPROVINCIAL"/>
    <s v="(en blanco)"/>
    <n v="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99 - MULTIPROVINCIAL"/>
    <s v="(en blanco)"/>
    <n v="2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99 - MULTIPROVINCIAL"/>
    <s v="(en blanco)"/>
    <n v="2000000"/>
    <n v="60352.31"/>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99 - MULTIPROVINCIAL"/>
    <s v="(en blanco)"/>
    <n v="8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99 - MULTIPROVINCIAL"/>
    <s v="(en blanco)"/>
    <n v="981089991"/>
    <n v="6796933"/>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99 - MULTIPROVINCIAL"/>
    <s v="(en blanco)"/>
    <n v="132000000"/>
    <n v="9980756.4199999999"/>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50 - CRÉDITO INTERNO"/>
    <s v="99 - MULTIPROVINCIAL"/>
    <s v="(en blanco)"/>
    <n v="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60 - CREDITO EXTERNO"/>
    <s v="99 - MULTIPROVINCIAL"/>
    <s v="(en blanco)"/>
    <n v="10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10 - FONDO GENERAL"/>
    <s v="99 - MULTIPROVINCIAL"/>
    <s v="(en blanco)"/>
    <n v="300000000"/>
    <n v="1959700.9400000002"/>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20 - FONDOS CON DESTINO ESPECÍFICO"/>
    <s v="99 - MULTIPROVINCIAL"/>
    <s v="(en blanco)"/>
    <n v="6840011"/>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3 - EQUIPO E INSTRUMENTAL, CIENTÍFICO Y LABORATORIO"/>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0"/>
    <n v="336504.63"/>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20 - FONDOS CON DESTINO ESPECÍFICO"/>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10 - FONDO GENERAL"/>
    <s v="99 - MULTIPROVINCIAL"/>
    <s v="(en blanco)"/>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20 - FONDOS CON DESTINO ESPECÍFICO"/>
    <s v="99 - MULTIPROVINCIAL"/>
    <s v="(en blanco)"/>
    <n v="0"/>
    <n v="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99 - MULTIPROVINCIAL"/>
    <s v="(en blanco)"/>
    <n v="135262966"/>
    <n v="69125452"/>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198345"/>
    <n v="3703562"/>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6638889"/>
    <n v="8940095"/>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99 - MULTIPROVINCIAL"/>
    <s v="(en blanco)"/>
    <n v="2379687"/>
    <n v="1888593"/>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99 - MULTIPROVINCIAL"/>
    <s v="(en blanco)"/>
    <n v="1532797"/>
    <n v="1114852"/>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99 - MULTIPROVINCIAL"/>
    <s v="(en blanco)"/>
    <n v="1062629700"/>
    <n v="531314832"/>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99 - MULTIPROVINCIAL"/>
    <s v="(en blanco)"/>
    <n v="211200"/>
    <n v="105594"/>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99 - MULTIPROVINCIAL"/>
    <s v="(en blanco)"/>
    <n v="4543100"/>
    <n v="2271546"/>
  </r>
  <r>
    <s v="2026"/>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99 - MULTIPROVINCIAL"/>
    <s v="(en blanco)"/>
    <n v="57511400"/>
    <n v="28755696"/>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01 - DISTRITO NACIONAL"/>
    <s v="(en blanco)"/>
    <n v="6161290"/>
    <n v="3469540.1600000006"/>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99 - MULTIPROVINCIAL"/>
    <s v="(en blanco)"/>
    <n v="5842071"/>
    <n v="2909529.9999999991"/>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en blanco)"/>
    <n v="258900"/>
    <n v="82945.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en blanco)"/>
    <n v="303982"/>
    <n v="170246.3499999999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en blanco)"/>
    <n v="396071"/>
    <n v="195308.3199999999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en blanco)"/>
    <n v="802860"/>
    <n v="429079.39999999997"/>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en blanco)"/>
    <n v="36960"/>
    <n v="1680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01 - DISTRITO NACIONAL"/>
    <s v="(en blanco)"/>
    <n v="13060114"/>
    <n v="6162235.2300000004"/>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4049595"/>
    <n v="2024797.5"/>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99 - MULTIPROVINCIAL"/>
    <s v="(en blanco)"/>
    <n v="20294000"/>
    <n v="21703998"/>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00"/>
    <n v="11548557"/>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8 - BIENES INTANGIBLES"/>
    <s v="N"/>
    <s v="00 - N/A"/>
    <s v="10 - FONDO GENERAL"/>
    <s v="99 - MULTIPROVINCIAL"/>
    <s v="(en blanco)"/>
    <n v="4000000"/>
    <n v="199998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99 - MULTIPROVINCIAL"/>
    <s v="(en blanco)"/>
    <n v="1250000"/>
    <n v="108570.11"/>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5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30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99 - MULTIPROVINCIAL"/>
    <s v="(en blanco)"/>
    <n v="100000"/>
    <n v="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99 - MULTIPROVINCIAL"/>
    <s v="(en blanco)"/>
    <n v="5000000"/>
    <n v="2620298.0299999998"/>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en blanco)"/>
    <n v="200000"/>
    <n v="83333.3"/>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en blanco)"/>
    <n v="300000"/>
    <n v="12500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99 - MULTIPROVINCIAL"/>
    <s v="(en blanco)"/>
    <n v="1500000"/>
    <n v="706081.15999999992"/>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99 - MULTIPROVINCIAL"/>
    <s v="(en blanco)"/>
    <n v="5000000"/>
    <n v="2465287.5099999998"/>
  </r>
  <r>
    <s v="2026"/>
    <x v="0"/>
    <x v="0"/>
    <x v="1"/>
    <x v="7"/>
    <s v="8 - Tribunal Superior Electoral (TSE)"/>
    <s v="0405 - TRIBUNAL SUPERIOR  ELECTORAL ( TSE)"/>
    <s v="0001 - TRIBUNAL SUPERIOR  ELECTORAL TSE"/>
    <s v="1 - SERVICIOS  GENERALES"/>
    <s v="1.4 - Justicia, orden público y seguridad"/>
    <s v="1.4.03 - Administración y servicios de justicia"/>
    <s v="2.7 - OBRAS"/>
    <s v="2.7.1 - OBRAS EN EDIFICACIONES"/>
    <s v="N"/>
    <s v="00 - N/A"/>
    <s v="10 - FONDO GENERAL"/>
    <s v="99 - MULTIPROVINCIAL"/>
    <s v="(en blanco)"/>
    <n v="0"/>
    <n v="1333333"/>
  </r>
  <r>
    <s v="2026"/>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8848"/>
    <n v="0"/>
  </r>
  <r>
    <s v="2026"/>
    <x v="0"/>
    <x v="0"/>
    <x v="1"/>
    <x v="8"/>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en blanco)"/>
    <n v="0"/>
    <n v="0"/>
  </r>
  <r>
    <s v="2026"/>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250000"/>
    <n v="0"/>
  </r>
  <r>
    <s v="2026"/>
    <x v="0"/>
    <x v="0"/>
    <x v="1"/>
    <x v="8"/>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en blanco)"/>
    <n v="0"/>
    <n v="44840"/>
  </r>
  <r>
    <s v="2026"/>
    <x v="0"/>
    <x v="0"/>
    <x v="1"/>
    <x v="8"/>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en blanco)"/>
    <n v="150000"/>
    <n v="0"/>
  </r>
  <r>
    <s v="2026"/>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500000"/>
    <n v="0"/>
  </r>
  <r>
    <s v="2026"/>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00000"/>
    <n v="0"/>
  </r>
  <r>
    <s v="2026"/>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99 - MULTIPROVINCIAL"/>
    <s v="(en blanco)"/>
    <n v="0"/>
    <n v="2128720"/>
  </r>
  <r>
    <s v="2026"/>
    <x v="0"/>
    <x v="0"/>
    <x v="1"/>
    <x v="8"/>
    <s v="2 - Poder Ejecutivo"/>
    <s v="0202 - MINISTERIO DE  INTERIOR Y POLICÍA"/>
    <s v="0008 - HOSPITAL GENERAL DOCENTE DE LA POLICIA NACIONAL"/>
    <s v="4 - SERVICIOS SOCIALES"/>
    <s v="4.2 - Salud"/>
    <s v="4.2.02 - Servicios hospitalarios"/>
    <s v="2.6 - BIENES MUEBLES, INMUEBLES E INTANGIBLES"/>
    <s v="2.6.9 - EDIFICIOS, ESTRUCTURAS, TIERRAS, TERRENOS Y OBJETOS DE VALOR"/>
    <s v="N"/>
    <s v="00 - N/A"/>
    <s v="20 - FONDOS CON DESTINO ESPECÍFICO"/>
    <s v="99 - MULTIPROVINCIAL"/>
    <s v="(en blanco)"/>
    <n v="0"/>
    <n v="0"/>
  </r>
  <r>
    <s v="2026"/>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99 - MULTIPROVINCIAL"/>
    <s v="(en blanco)"/>
    <n v="300000"/>
    <n v="0"/>
  </r>
  <r>
    <s v="2026"/>
    <x v="0"/>
    <x v="0"/>
    <x v="1"/>
    <x v="8"/>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99 - MULTIPROVINCIAL"/>
    <s v="(en blanco)"/>
    <n v="3800000"/>
    <n v="0"/>
  </r>
  <r>
    <s v="2026"/>
    <x v="0"/>
    <x v="0"/>
    <x v="1"/>
    <x v="8"/>
    <s v="2 - Poder Ejecutivo"/>
    <s v="0203 - MINISTERIO DE DEFENSA"/>
    <s v="0007 - ESCUELA DE GRADUADOS DE DOCTRINA CONJUNTA GENERAL DE DIV. GREGORIO LUPERÓN (EGDC)"/>
    <s v="4 - SERVICIOS SOCIALES"/>
    <s v="4.4 - Educación"/>
    <s v="4.4.04 - Educación superior"/>
    <s v="2.6 - BIENES MUEBLES, INMUEBLES E INTANGIBLES"/>
    <s v="2.6.9 - EDIFICIOS, ESTRUCTURAS, TIERRAS, TERRENOS Y OBJETOS DE VALOR"/>
    <s v="N"/>
    <s v="00 - N/A"/>
    <s v="10 - FONDO GENERAL"/>
    <s v="99 - MULTIPROVINCIAL"/>
    <s v="(en blanco)"/>
    <n v="350000"/>
    <n v="0"/>
  </r>
  <r>
    <s v="2026"/>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en blanco)"/>
    <n v="300000"/>
    <n v="0"/>
  </r>
  <r>
    <s v="2026"/>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01 - DISTRITO NACIONAL"/>
    <s v="(en blanco)"/>
    <n v="500000"/>
    <n v="0"/>
  </r>
  <r>
    <s v="2026"/>
    <x v="0"/>
    <x v="0"/>
    <x v="1"/>
    <x v="8"/>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
    <n v="0"/>
  </r>
  <r>
    <s v="2026"/>
    <x v="0"/>
    <x v="0"/>
    <x v="1"/>
    <x v="8"/>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14500"/>
    <n v="0"/>
  </r>
  <r>
    <s v="2026"/>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en blanco)"/>
    <n v="17500"/>
    <n v="0"/>
  </r>
  <r>
    <s v="2026"/>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750000"/>
    <n v="0"/>
  </r>
  <r>
    <s v="2026"/>
    <x v="0"/>
    <x v="0"/>
    <x v="1"/>
    <x v="8"/>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en blanco)"/>
    <n v="81878"/>
    <n v="0"/>
  </r>
  <r>
    <s v="2026"/>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99 - MULTIPROVINCIAL"/>
    <s v="(en blanco)"/>
    <n v="3456045"/>
    <n v="0"/>
  </r>
  <r>
    <s v="2026"/>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en blanco)"/>
    <n v="450000"/>
    <n v="0"/>
  </r>
  <r>
    <s v="2026"/>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en blanco)"/>
    <n v="1650000"/>
    <n v="0"/>
  </r>
  <r>
    <s v="2026"/>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99 - MULTIPROVINCIAL"/>
    <s v="(en blanco)"/>
    <n v="0"/>
    <n v="545000"/>
  </r>
  <r>
    <s v="2026"/>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1000000"/>
    <n v="0"/>
  </r>
  <r>
    <s v="2026"/>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en blanco)"/>
    <n v="300000"/>
    <n v="0"/>
  </r>
  <r>
    <s v="2026"/>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500000"/>
    <n v="0"/>
  </r>
  <r>
    <s v="2026"/>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99 - MULTIPROVINCIAL"/>
    <s v="(en blanco)"/>
    <n v="450000"/>
    <n v="0"/>
  </r>
  <r>
    <s v="2026"/>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en blanco)"/>
    <n v="10000"/>
    <n v="0"/>
  </r>
  <r>
    <s v="2026"/>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en blanco)"/>
    <n v="0"/>
    <n v="0"/>
  </r>
  <r>
    <s v="2026"/>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s v="16 - PEDERNALES"/>
    <n v="16726"/>
    <n v="0"/>
    <n v="1060000.02"/>
  </r>
  <r>
    <s v="2026"/>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25000002"/>
  </r>
  <r>
    <s v="2026"/>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99 - MULTIPROVINCIAL"/>
    <s v="(en blanco)"/>
    <n v="50000000"/>
    <n v="22999998"/>
  </r>
  <r>
    <s v="2026"/>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en blanco)"/>
    <n v="3000000"/>
    <n v="0"/>
  </r>
  <r>
    <s v="2026"/>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en blanco)"/>
    <n v="50000"/>
    <n v="0"/>
  </r>
  <r>
    <s v="2026"/>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99 - MULTIPROVINCIAL"/>
    <s v="(en blanco)"/>
    <n v="100000"/>
    <n v="0"/>
  </r>
  <r>
    <s v="2026"/>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s v="05 - DAJABON"/>
    <n v="14697"/>
    <n v="70000000"/>
    <n v="0"/>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en blanco)"/>
    <n v="870000000"/>
    <n v="754738900.74000001"/>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en blanco)"/>
    <n v="5000000"/>
    <n v="0"/>
  </r>
  <r>
    <s v="2026"/>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60 - CREDITO EXTERNO"/>
    <s v="99 - MULTIPROVINCIAL"/>
    <s v="(en blanco)"/>
    <n v="0"/>
    <n v="298132109.98000002"/>
  </r>
  <r>
    <s v="2026"/>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60 - CREDITO EXTERNO"/>
    <s v="99 - MULTIPROVINCIAL"/>
    <s v="(en blanco)"/>
    <n v="0"/>
    <n v="530090949.5"/>
  </r>
  <r>
    <s v="2026"/>
    <x v="0"/>
    <x v="0"/>
    <x v="1"/>
    <x v="9"/>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0"/>
    <n v="0"/>
  </r>
  <r>
    <s v="2026"/>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s v="32 - SANTO DOMINGO"/>
    <n v="13637"/>
    <n v="32195652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en blanco)"/>
    <n v="0"/>
    <n v="48355444.090000004"/>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n v="14790"/>
    <n v="22470810"/>
    <n v="9134052"/>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9 - RECONSTRUCCIÓN CARRETERA BAYAGUANA - EL PUERTO, PROVINCIA MONTE PLATA"/>
    <s v="10 - FONDO GENERAL"/>
    <s v="29 - MONTE PLATA"/>
    <n v="13641"/>
    <n v="0"/>
    <n v="83368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s v="31 - SAN JOSE DE OCOA"/>
    <n v="16716"/>
    <n v="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s v="20 - SAMANA"/>
    <n v="13946"/>
    <n v="87500000"/>
    <n v="89784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10 - FONDO GENERAL"/>
    <s v="32 - SANTO DOMINGO"/>
    <n v="17003"/>
    <n v="0"/>
    <n v="850000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60 - CREDITO EXTERNO"/>
    <s v="32 - SANTO DOMINGO"/>
    <n v="17003"/>
    <n v="30182472"/>
    <n v="18539726.399999999"/>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s v="01 - DISTRITO NACIONAL"/>
    <n v="17039"/>
    <n v="0"/>
    <n v="278836372.24000001"/>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60 - CREDITO EXTERNO"/>
    <s v="01 - DISTRITO NACIONAL"/>
    <n v="17039"/>
    <n v="348225671"/>
    <n v="253808080.89999998"/>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RECONSTRUCCIÓN DE LA INFRAESTRUCTURA VIAL URBANA DEL MUNICIPIO VILLA GONZÁLEZ, PROVINCIA SANTIAGO"/>
    <s v="10 - FONDO GENERAL"/>
    <s v="25 - SANTIAGO"/>
    <n v="15407"/>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s v="17 - PERAVIA"/>
    <n v="12630"/>
    <n v="219230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10 - FONDO GENERAL"/>
    <s v="16 - PEDERNALES"/>
    <n v="12631"/>
    <n v="0"/>
    <n v="1931974.8"/>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s v="04 - BARAHONA"/>
    <n v="12635"/>
    <n v="1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s v="32 - SANTO DOMINGO"/>
    <n v="14109"/>
    <n v="0"/>
    <n v="86932467.310000002"/>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s v="32 - SANTO DOMINGO"/>
    <n v="14109"/>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8 - CONSTRUCCIÓN  DEL TRAMO DE CARRETERA ENLACE VIAL ESTANCIA NUEVA HASTA EL CRUCE DE CHERO MUNICIPIO MOCA, PROVINCIA ESPAILLAT"/>
    <s v="10 - FONDO GENERAL"/>
    <s v="09 - ESPAILLAT"/>
    <n v="16337"/>
    <n v="0"/>
    <n v="45478660.399999999"/>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2 - RECONSTRUCCIÓN DEL CAMINO VECINAL LA GUAZUMA, PROVINCIA LA ALTAGRACIA"/>
    <s v="10 - FONDO GENERAL"/>
    <s v="11 - LA ALTAGRACIA"/>
    <n v="16786"/>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AMPLIACIÓN AVENIDA REPÚBLICA DE COLOMBIA, DESDE AUTOPOPISTA DUARTE HASTA AVENIDA LOS PRÓCERES, DISTRITO NACIONAL"/>
    <s v="10 - FONDO GENERAL"/>
    <s v="01 - DISTRITO NACIONAL"/>
    <n v="17073"/>
    <n v="0"/>
    <n v="14526134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4 - CONSTRUCCIÓN DE PASO A DESNIVEL EN LA INTERSECCIÓN AV. REPÚBLICA DE COLOMBIA CON AV. LOS PRÓCERES, DISTRITO NACIONAL"/>
    <s v="10 - FONDO GENERAL"/>
    <s v="01 - DISTRITO NACIONAL"/>
    <n v="17075"/>
    <n v="0"/>
    <n v="291228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9 - REPARACIÓN DEL PUENTE GENERAL GREGORIO LUPERÓN (LA BARQUITA), AFECTADO POR LA TORMENTA TROPICAL MELISSA, MUNICIPIO SANTO DOMINGO ESTE, PROVINCIA SANTO DOMINGO"/>
    <s v="10 - FONDO GENERAL"/>
    <s v="32 - SANTO DOMINGO"/>
    <n v="17209"/>
    <n v="0"/>
    <n v="40125333"/>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4 - CONSTRUCCIÓN DE PROLONGACIÓN CIRCUNVALACIÓN NORTE, PROVINCIA SANTIAGO"/>
    <s v="10 - FONDO GENERAL"/>
    <s v="25 - SANTIAGO"/>
    <n v="13644"/>
    <n v="0"/>
    <n v="0"/>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s v="32 - SANTO DOMINGO"/>
    <n v="16686"/>
    <n v="0"/>
    <n v="1439480"/>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62 - CONSTRUCCIÓN PUENTE LA CHINA AFECTADO POR LA VAGUADA DE ABRIL 2022, MUNICIPIO ALTAMIRA, PROVINCIA PUERTO PLATA."/>
    <s v="10 - FONDO GENERAL"/>
    <s v="18 - PUERTO PLATA"/>
    <n v="16243"/>
    <n v="0"/>
    <n v="243360"/>
  </r>
  <r>
    <s v="2026"/>
    <x v="0"/>
    <x v="0"/>
    <x v="1"/>
    <x v="9"/>
    <s v="2 - Poder Ejecutivo"/>
    <s v="0211 - MINISTERIO DE OBRAS PÚBLICAS Y COMUNICACIONES"/>
    <s v="0001 - MINISTERIO DE OBRAS PUBLICAS Y COMUNICACIONES"/>
    <s v="3 - PROTECCIÓN DEL MEDIO AMBIENTE"/>
    <s v="3.3 - Cambio Climático"/>
    <s v="3.3.06 - Respuesta y recuperación de desastres climáticos"/>
    <s v="2.6 - BIENES MUEBLES, INMUEBLES E INTANGIBLES"/>
    <s v="2.6.9 - EDIFICIOS, ESTRUCTURAS, TIERRAS, TERRENOS Y OBJETOS DE VALOR"/>
    <s v="S"/>
    <s v="89 - CONSTRUCCIÓN DE 2 PUENTES SOBRE EL RÍO LEBRÓN, AFECTADOS POR LA TORMENTA FRANKLIN, MUNICIPIO PEDRO BRAND, PROVINCIA SANTO DOMINGO"/>
    <s v="10 - FONDO GENERAL"/>
    <s v="32 - SANTO DOMINGO"/>
    <n v="16890"/>
    <n v="8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s v="32 - SANTO DOMINGO"/>
    <n v="14054"/>
    <n v="1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50 - CRÉDITO INTERNO"/>
    <s v="32 - SANTO DOMINGO"/>
    <n v="14558"/>
    <n v="200000000"/>
    <n v="32692909.16"/>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s v="32 - SANTO DOMINGO"/>
    <n v="15024"/>
    <n v="299000000"/>
    <n v="0"/>
  </r>
  <r>
    <s v="2026"/>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en blanco)"/>
    <n v="85000000"/>
    <n v="0"/>
  </r>
  <r>
    <s v="2026"/>
    <x v="0"/>
    <x v="0"/>
    <x v="1"/>
    <x v="9"/>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en blanco)"/>
    <n v="100000"/>
    <n v="0"/>
  </r>
  <r>
    <s v="2026"/>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en blanco)"/>
    <n v="20000000"/>
    <n v="0"/>
  </r>
  <r>
    <s v="2026"/>
    <x v="0"/>
    <x v="0"/>
    <x v="1"/>
    <x v="9"/>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7 - CONSTRUCCIÓN DE 48 VIVIENDAS EN EL MUNICIPIO LAS MATAS DE FARFAN, PROVINCIA SAN JUAN"/>
    <s v="10 - FONDO GENERAL"/>
    <s v="22 - SAN JUAN"/>
    <n v="14996"/>
    <n v="7124435"/>
    <n v="0"/>
  </r>
  <r>
    <s v="2026"/>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s v="01 - DISTRITO NACIONAL"/>
    <n v="17040"/>
    <n v="0"/>
    <n v="80958440.010000005"/>
  </r>
  <r>
    <s v="2026"/>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s v="21 - SAN CRISTOBAL"/>
    <n v="14692"/>
    <n v="172500000"/>
    <n v="0"/>
  </r>
  <r>
    <s v="2026"/>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s v="15 - MONTE CRISTI"/>
    <n v="14488"/>
    <n v="500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99 - MULTIPROVINCIAL"/>
    <s v="(en blanco)"/>
    <n v="1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99 - MULTIPROVINCIAL"/>
    <s v="(en blanco)"/>
    <n v="10000"/>
    <n v="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99 - MULTIPROVINCIAL"/>
    <s v="(en blanco)"/>
    <n v="118780889"/>
    <n v="1424250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99 - MULTIPROVINCIAL"/>
    <s v="(en blanco)"/>
    <n v="10724818"/>
    <n v="4573493.4800000004"/>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10 - FONDO GENERAL"/>
    <s v="99 - MULTIPROVINCIAL"/>
    <s v="(en blanco)"/>
    <n v="3500000000"/>
    <n v="300000000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60 - CREDITO EXTERNO"/>
    <s v="99 - MULTIPROVINCIAL"/>
    <s v="(en blanco)"/>
    <n v="19279811077"/>
    <n v="3704194562.2200003"/>
  </r>
  <r>
    <s v="2026"/>
    <x v="0"/>
    <x v="0"/>
    <x v="1"/>
    <x v="10"/>
    <s v="2 - Poder Ejecutivo"/>
    <s v="0201 - PRESIDENCIA DE LA REPÚBLICA"/>
    <s v="0001 - MINISTERIO DE LA PRESIDENCIA"/>
    <s v="2 - SERVICIOS ECONÓMICOS"/>
    <s v="2.6 - Transporte"/>
    <s v="2.6.04 - Transporte aéreo"/>
    <s v="2.5 - TRANSFERENCIAS DE CAPITAL"/>
    <s v="2.5.4 - TRANSFERENCIAS DE CAPITAL A SOCIEDADES PÚBLICAS NO FINANCIERAS"/>
    <s v="N"/>
    <s v="00 - N/A"/>
    <s v="60 - CREDITO EXTERNO"/>
    <s v="99 - MULTIPROVINCIAL"/>
    <s v="(en blanco)"/>
    <n v="0"/>
    <n v="0"/>
  </r>
  <r>
    <s v="2026"/>
    <x v="0"/>
    <x v="0"/>
    <x v="1"/>
    <x v="10"/>
    <s v="2 - Poder Ejecutivo"/>
    <s v="0201 - PRESIDENCIA DE LA REPÚBLICA"/>
    <s v="0001 - MINISTERIO DE LA PRESIDENCIA"/>
    <s v="4 - SERVICIOS SOCIALES"/>
    <s v="4.1 - Vivienda y servicios comunitarios"/>
    <s v="4.1.02 - Desarrollo comunitario"/>
    <s v="2.5 - TRANSFERENCIAS DE CAPITAL"/>
    <s v="2.5.2 - TRANSFERENCIAS DE CAPITAL AL GOBIERNO GENERAL  NACIONAL"/>
    <s v="N"/>
    <s v="00 - N/A"/>
    <s v="10 - FONDO GENERAL"/>
    <s v="99 - MULTIPROVINCIAL"/>
    <s v="(en blanco)"/>
    <n v="0"/>
    <n v="0"/>
  </r>
  <r>
    <s v="2026"/>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0"/>
    <n v="619695689.39999974"/>
  </r>
  <r>
    <s v="2026"/>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99 - MULTIPROVINCIAL"/>
    <s v="(en blanco)"/>
    <n v="0"/>
    <n v="12398682.25"/>
  </r>
  <r>
    <s v="2026"/>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99 - MULTIPROVINCIAL"/>
    <s v="(en blanco)"/>
    <n v="0"/>
    <n v="4000000"/>
  </r>
  <r>
    <s v="2026"/>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99 - MULTIPROVINCIAL"/>
    <s v="(en blanco)"/>
    <n v="0"/>
    <n v="1839000"/>
  </r>
  <r>
    <s v="2026"/>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99 - MULTIPROVINCIAL"/>
    <s v="(en blanco)"/>
    <n v="0"/>
    <n v="49658500"/>
  </r>
  <r>
    <s v="2026"/>
    <x v="0"/>
    <x v="0"/>
    <x v="1"/>
    <x v="10"/>
    <s v="2 - Poder Ejecutivo"/>
    <s v="0201 - PRESIDENCIA DE LA REPÚBLICA"/>
    <s v="0001 - SECRETARIADO ADMINISTRATIVO DE LA PRESIDENCIA"/>
    <s v="4 - SERVICIOS SOCIALES"/>
    <s v="4.2 - Salud"/>
    <s v="4.2.03 - Servicios de la salud pública y prevención de la salud"/>
    <s v="2.5 - TRANSFERENCIAS DE CAPITAL"/>
    <s v="2.5.9 - TRANSFERENCIAS DE CAPITAL A OTRAS INSTITUCIONES PÚBLICAS"/>
    <s v="N"/>
    <s v="00 - N/A"/>
    <s v="10 - FONDO GENERAL"/>
    <s v="99 - MULTIPROVINCIAL"/>
    <s v="(en blanco)"/>
    <n v="0"/>
    <n v="969134.67"/>
  </r>
  <r>
    <s v="2026"/>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99 - MULTIPROVINCIAL"/>
    <s v="(en blanco)"/>
    <n v="0"/>
    <n v="11501147.15"/>
  </r>
  <r>
    <s v="2026"/>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99 - MULTIPROVINCIAL"/>
    <s v="(en blanco)"/>
    <n v="0"/>
    <n v="286616670.73999995"/>
  </r>
  <r>
    <s v="2026"/>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99 - MULTIPROVINCIAL"/>
    <s v="(en blanco)"/>
    <n v="0"/>
    <n v="3027820.26"/>
  </r>
  <r>
    <s v="2026"/>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99 - MULTIPROVINCIAL"/>
    <s v="(en blanco)"/>
    <n v="0"/>
    <n v="33257983.990000002"/>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en blanco)"/>
    <n v="2600000000"/>
    <n v="1569611323.0999999"/>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99 - MULTIPROVINCIAL"/>
    <s v="(en blanco)"/>
    <n v="6323828232"/>
    <n v="3161914116"/>
  </r>
  <r>
    <s v="2026"/>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SOCIEDADES PÚBLICAS NO FINANCIERAS"/>
    <s v="N"/>
    <s v="00 - N/A"/>
    <s v="10 - FONDO GENERAL"/>
    <s v="99 - MULTIPROVINCIAL"/>
    <s v="(en blanco)"/>
    <n v="100000000"/>
    <n v="0"/>
  </r>
  <r>
    <s v="2026"/>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99 - MULTIPROVINCIAL"/>
    <s v="(en blanco)"/>
    <n v="112950925"/>
    <n v="56475462.049999997"/>
  </r>
  <r>
    <s v="2026"/>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99 - MULTIPROVINCIAL"/>
    <s v="(en blanco)"/>
    <n v="0"/>
    <n v="213929898.05000001"/>
  </r>
  <r>
    <s v="2026"/>
    <x v="0"/>
    <x v="0"/>
    <x v="1"/>
    <x v="10"/>
    <s v="2 - Poder Ejecutivo"/>
    <s v="0206 - MINISTERIO DE EDUCACIÓN"/>
    <s v="0012 - DIRECCION DE INFRAESTRUCTURA ESCOLAR"/>
    <s v="4 - SERVICIOS SOCIALES"/>
    <s v="4.4 - Educación"/>
    <s v="4.4.99 - Planificación, gestión y supervisión de la educación"/>
    <s v="2.5 - TRANSFERENCIAS DE CAPITAL"/>
    <s v="2.5.1 - TRANSFERENCIAS DE CAPITAL AL SECTOR PRIVADO"/>
    <s v="N"/>
    <s v="00 - N/A"/>
    <s v="10 - FONDO GENERAL"/>
    <s v="99 - MULTIPROVINCIAL"/>
    <s v="(en blanco)"/>
    <n v="0"/>
    <n v="20000000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10 - FONDO GENERAL"/>
    <s v="99 - MULTIPROVINCIAL"/>
    <s v="(en blanco)"/>
    <n v="7548400000"/>
    <n v="3731257583.3299999"/>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50 - CRÉDITO INTERNO"/>
    <s v="99 - MULTIPROVINCIAL"/>
    <s v="(en blanco)"/>
    <n v="3000000000"/>
    <n v="1333333333.3299999"/>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60 - CREDITO EXTERNO"/>
    <s v="99 - MULTIPROVINCIAL"/>
    <s v="(en blanco)"/>
    <n v="5848600849"/>
    <n v="1295281139.76"/>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70 - DONACION EXTERNA"/>
    <s v="99 - MULTIPROVINCIAL"/>
    <s v="(en blanco)"/>
    <n v="400498905"/>
    <n v="88068116.210000008"/>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32 - SANTO DOMINGO"/>
    <s v="(en blanco)"/>
    <n v="85372103"/>
    <n v="42686046"/>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99 - MULTIPROVINCIAL"/>
    <s v="(en blanco)"/>
    <n v="16110124"/>
    <n v="5283856.26"/>
  </r>
  <r>
    <s v="2026"/>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99 - MULTIPROVINCIAL"/>
    <s v="(en blanco)"/>
    <n v="100851950"/>
    <n v="25212987.34"/>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99 - MULTIPROVINCIAL"/>
    <s v="(en blanco)"/>
    <n v="2158493256"/>
    <n v="699918023.33000028"/>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50 - CRÉDITO INTERNO"/>
    <s v="99 - MULTIPROVINCIAL"/>
    <s v="(en blanco)"/>
    <n v="0"/>
    <n v="100000000"/>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99 - MULTIPROVINCIAL"/>
    <s v="(en blanco)"/>
    <n v="91215965"/>
    <n v="0"/>
  </r>
  <r>
    <s v="2026"/>
    <x v="0"/>
    <x v="0"/>
    <x v="1"/>
    <x v="10"/>
    <s v="2 - Poder Ejecutivo"/>
    <s v="0208 - MINISTERIO DE DEPORTES Y RECREACIÓN"/>
    <s v="0001 - MINISTERIO DE DEPORTES Y RECREACIÓN"/>
    <s v="4 - SERVICIOS SOCIALES"/>
    <s v="4.3 - Actividades deportivas, recreativas, culturales y religiosas"/>
    <s v="4.3.01 - Deportes de alto rendimiento"/>
    <s v="2.5 - TRANSFERENCIAS DE CAPITAL"/>
    <s v="2.5.4 - TRANSFERENCIAS DE CAPITAL A SOCIEDADES PÚBLICAS NO FINANCIERAS"/>
    <s v="N"/>
    <s v="00 - N/A"/>
    <s v="10 - FONDO GENERAL"/>
    <s v="99 - MULTIPROVINCIAL"/>
    <s v="(en blanco)"/>
    <n v="1600000000"/>
    <n v="0"/>
  </r>
  <r>
    <s v="2026"/>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99 - MULTIPROVINCIAL"/>
    <s v="(en blanco)"/>
    <n v="49700000"/>
    <n v="61827265.349999994"/>
  </r>
  <r>
    <s v="2026"/>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99 - MULTIPROVINCIAL"/>
    <s v="(en blanco)"/>
    <n v="1876339622"/>
    <n v="24126958.570000004"/>
  </r>
  <r>
    <s v="2026"/>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99 - MULTIPROVINCIAL"/>
    <s v="(en blanco)"/>
    <n v="90000000"/>
    <n v="20000000"/>
  </r>
  <r>
    <s v="2026"/>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99 - MULTIPROVINCIAL"/>
    <s v="(en blanco)"/>
    <n v="500000000"/>
    <n v="125000000"/>
  </r>
  <r>
    <s v="2026"/>
    <x v="0"/>
    <x v="0"/>
    <x v="1"/>
    <x v="10"/>
    <s v="2 - Poder Ejecutivo"/>
    <s v="0211 - MINISTERIO DE OBRAS PÚBLICAS Y COMUNICACIONES"/>
    <s v="0001 - MINISTERIO DE OBRAS PUBLICAS Y COMUNICACIONES"/>
    <s v="2 - SERVICIOS ECONÓMICOS"/>
    <s v="2.6 - Transporte"/>
    <s v="2.6.02 - Transporte por agua"/>
    <s v="2.5 - TRANSFERENCIAS DE CAPITAL"/>
    <s v="2.5.4 - TRANSFERENCIAS DE CAPITAL A SOCIEDADES PÚBLICAS NO FINANCIERAS"/>
    <s v="N"/>
    <s v="00 - N/A"/>
    <s v="10 - FONDO GENERAL"/>
    <s v="99 - MULTIPROVINCIAL"/>
    <s v="(en blanco)"/>
    <n v="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20 - FONDOS CON DESTINO ESPECÍFICO"/>
    <s v="99 - MULTIPROVINCIAL"/>
    <s v="(en blanco)"/>
    <n v="75000000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99 - MULTIPROVINCIAL"/>
    <s v="(en blanco)"/>
    <n v="1072870000"/>
    <n v="396467871.10000002"/>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99 - MULTIPROVINCIAL"/>
    <s v="(en blanco)"/>
    <n v="31500000"/>
    <n v="15000000"/>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99 - MULTIPROVINCIAL"/>
    <s v="(en blanco)"/>
    <n v="500000000"/>
    <n v="250000000"/>
  </r>
  <r>
    <s v="2026"/>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99 - MULTIPROVINCIAL"/>
    <s v="(en blanco)"/>
    <n v="174800000"/>
    <n v="0"/>
  </r>
  <r>
    <s v="2026"/>
    <x v="0"/>
    <x v="0"/>
    <x v="1"/>
    <x v="10"/>
    <s v="2 - Poder Ejecutivo"/>
    <s v="0215 - MINISTERIO DE LA MUJER"/>
    <s v="0001 - MINISTERIO DE LA MUJER"/>
    <s v="4 - SERVICIOS SOCIALES"/>
    <s v="4.6 - Equidad de género"/>
    <s v="4.6.01 - Acciones focalizada en mujeres"/>
    <s v="2.5 - TRANSFERENCIAS DE CAPITAL"/>
    <s v="2.5.4 - TRANSFERENCIAS DE CAPITAL A SOCIEDADES PÚBLICAS NO FINANCIERAS"/>
    <s v="N"/>
    <s v="00 - N/A"/>
    <s v="10 - FONDO GENERAL"/>
    <s v="99 - MULTIPROVINCIAL"/>
    <s v="(en blanco)"/>
    <n v="26000000"/>
    <n v="0"/>
  </r>
  <r>
    <s v="2026"/>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99 - MULTIPROVINCIAL"/>
    <s v="(en blanco)"/>
    <n v="20000000"/>
    <n v="1000000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99 - MULTIPROVINCIAL"/>
    <s v="(en blanco)"/>
    <n v="2381250080"/>
    <n v="1516713592.5899999"/>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99 - MULTIPROVINCIAL"/>
    <s v="(en blanco)"/>
    <n v="140447341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99 - MULTIPROVINCIAL"/>
    <s v="(en blanco)"/>
    <n v="25640320"/>
    <n v="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99 - MULTIPROVINCIAL"/>
    <s v="(en blanco)"/>
    <n v="26300000"/>
    <n v="13150000.02"/>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99 - MULTIPROVINCIAL"/>
    <s v="(en blanco)"/>
    <n v="7200000"/>
    <n v="360000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1 - TRANSFERENCIAS DE CAPITAL AL SECTOR PRIVADO"/>
    <s v="N"/>
    <s v="00 - N/A"/>
    <s v="10 - FONDO GENERAL"/>
    <s v="99 - MULTIPROVINCIAL"/>
    <s v="(en blanco)"/>
    <n v="0"/>
    <n v="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99 - MULTIPROVINCIAL"/>
    <s v="(en blanco)"/>
    <n v="10000000"/>
    <n v="61085744.769999988"/>
  </r>
  <r>
    <s v="2026"/>
    <x v="0"/>
    <x v="0"/>
    <x v="1"/>
    <x v="10"/>
    <s v="2 - Poder Ejecutivo"/>
    <s v="0222 - MINISTERIO DE ENERGIA Y MINAS"/>
    <s v="0001 - MINISTERIO DE ENERGIA Y MINAS"/>
    <s v="2 - SERVICIOS ECONÓMICOS"/>
    <s v="2.4 - Energía y combustible"/>
    <s v="2.4.04 - Energía eléctrica de fuentes termoeléctricas"/>
    <s v="2.5 - TRANSFERENCIAS DE CAPITAL"/>
    <s v="2.5.4 - TRANSFERENCIAS DE CAPITAL A SOCIEDADES PÚBLICAS NO FINANCIERAS"/>
    <s v="N"/>
    <s v="00 - N/A"/>
    <s v="60 - CREDITO EXTERNO"/>
    <s v="99 - MULTIPROVINCIAL"/>
    <s v="(en blanco)"/>
    <n v="4323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02 - CONSTRUCCIÓN DE 2,000 VIVIENDAS EN EL DISTRITO MUNICIPAL HATO DEL YAQUE, PROVINCIA SANTIAGO"/>
    <s v="10 - FONDO GENERAL"/>
    <s v="25 - SANTIAGO"/>
    <n v="14588"/>
    <n v="250000000"/>
    <n v="25000000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23 - CONSTRUCCIÓN DE 2,240 VIVIENDAS EN HATO NUEVO, MUNICIPIO SANTO DOMINGO OESTE, PROVINCIA SANTO DOMINGO"/>
    <s v="10 - FONDO GENERAL"/>
    <s v="32 - SANTO DOMINGO"/>
    <n v="14600"/>
    <n v="731089999"/>
    <n v="619626359"/>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10 - FONDO GENERAL"/>
    <s v="99 - MULTIPROVINCIAL"/>
    <s v="(en blanco)"/>
    <n v="100500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20 - FONDOS CON DESTINO ESPECÍFICO"/>
    <s v="99 - MULTIPROVINCIAL"/>
    <s v="(en blanco)"/>
    <n v="1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60 - CREDITO EXTERNO"/>
    <s v="99 - MULTIPROVINCIAL"/>
    <s v="(en blanco)"/>
    <n v="2000000000"/>
    <n v="0"/>
  </r>
  <r>
    <s v="2026"/>
    <x v="0"/>
    <x v="0"/>
    <x v="1"/>
    <x v="10"/>
    <s v="2 - Poder Ejecutivo"/>
    <s v="0224 - MINISTERIO DE JUSTICIA"/>
    <s v="0001 - MINISTERIO DE JUSTICIA"/>
    <s v="1 - SERVICIOS  GENERALES"/>
    <s v="1.4 - Justicia, orden público y seguridad"/>
    <s v="1.4.04 - Prisiones"/>
    <s v="2.5 - TRANSFERENCIAS DE CAPITAL"/>
    <s v="2.5.2 - TRANSFERENCIAS DE CAPITAL AL GOBIERNO GENERAL  NACIONAL"/>
    <s v="N"/>
    <s v="00 - N/A"/>
    <s v="10 - FONDO GENERAL"/>
    <s v="99 - MULTIPROVINCIAL"/>
    <s v="(en blanco)"/>
    <n v="571596348"/>
    <n v="285798174"/>
  </r>
  <r>
    <s v="2026"/>
    <x v="0"/>
    <x v="0"/>
    <x v="1"/>
    <x v="10"/>
    <s v="2 - Poder Ejecutivo"/>
    <s v="0999 - ADMINISTRACION DE OBLIGACIONES DEL TESORO NACIONAL"/>
    <s v="0001 - MINISTERIO DE HACIENDA (OBLIGACIONES DEL TESORO)"/>
    <s v="2 - SERVICIOS ECONÓMICOS"/>
    <s v="2.4 - Energía y combustible"/>
    <s v="2.4.05 - Energía eléctrica de fuentes hidroeléctricas"/>
    <s v="2.5 - TRANSFERENCIAS DE CAPITAL"/>
    <s v="2.5.4 - TRANSFERENCIAS DE CAPITAL A SOCIEDADES PÚBLICAS NO FINANCIERAS"/>
    <s v="N"/>
    <s v="00 - N/A"/>
    <s v="10 - FONDO GENERAL"/>
    <s v="99 - MULTIPROVINCIAL"/>
    <s v="(en blanco)"/>
    <n v="288905038"/>
    <n v="0"/>
  </r>
  <r>
    <s v="2026"/>
    <x v="0"/>
    <x v="0"/>
    <x v="1"/>
    <x v="10"/>
    <s v="2 - Poder Ejecutivo"/>
    <s v="0999 - ADMINISTRACION DE OBLIGACIONES DEL TESORO NACIONAL"/>
    <s v="0001 - MINISTERIO DE HACIENDA (OBLIGACIONES DEL TESORO)"/>
    <s v="4 - SERVICIOS SOCIALES"/>
    <s v="4.5 - Protección social"/>
    <s v="4.5.10 - Asistencia social"/>
    <s v="2.5 - TRANSFERENCIAS DE CAPITAL"/>
    <s v="2.5.5 - TRANSFERENCIAS DE CAPITAL A INSTITUCIONES PÚBLICAS FINANCIERAS"/>
    <s v="N"/>
    <s v="00 - N/A"/>
    <s v="10 - FONDO GENERAL"/>
    <s v="99 - MULTIPROVINCIAL"/>
    <s v="(en blanco)"/>
    <n v="1977648438"/>
    <n v="0"/>
  </r>
  <r>
    <s v="2026"/>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99 - MULTIPROVINCIAL"/>
    <s v="(en blanco)"/>
    <n v="2446284275"/>
    <n v="0"/>
  </r>
  <r>
    <s v="2026"/>
    <x v="0"/>
    <x v="1"/>
    <x v="2"/>
    <x v="12"/>
    <s v="2 - Poder Ejecutivo"/>
    <s v="0201 - PRESIDENCIA DE LA REPÚBLICA"/>
    <s v="0001 - GABINETE SOCIAL DE LA PRESIDENC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4 - SERVICIO INTEGRAL DE EMERGENCIAS"/>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5 - UNIDAD EJECUTORA PARA LA READECUACION DE BARRIOS  Y ENTORNOS (URB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8 - DIRECCION GENERAL DE ETICA E INTEGRIDAD GUBERNAMENTAL"/>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9 - COMISIÓN PRESIDENCIAL DE APOYO AL DESARROLLO PROVINCIAL"/>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09 - DIRECCIÓN GENERAL DE PROYECTOS ESTRATÉGICOS Y ESPECIALES DE LA PRESIDENCIA DE LA REPÚBLICA (PROPEEP)"/>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0 - CONSEJO NACIONAL DE LA PERSONA ENVEJECIEN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2 - CONSEJO NACIONAL DE DROGAS"/>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5 - DIRECCIÓN GENERAL DE DESARROLLO DE LA COMUNIDAD"/>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6 - DIRECCION GENERAL DE DESARROLLO FRONTERIZO"/>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7 - DIRECCIÓN DE DESARROLLO SOCIAL SUPÉRA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COMISIÓN PERMANENTE DE EFEMÉRIDES PATR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18 - DIRECCIÓN DE ASISTENCIA SOCIAL Y ALIMENTACIÓN COMUNITARIA"/>
    <s v="0 - N/A"/>
    <s v="0.0 - N/A"/>
    <s v="0.0.00 - N/A"/>
    <s v="4.2 - Disminución de pasivos"/>
    <s v="4.2.1 - Disminución de pasivos corrientes"/>
    <s v="N"/>
    <s v="00 - N/A"/>
    <s v="20 - FONDOS CON DESTINO ESPECÍFICO"/>
    <s v="00 - NO CLASIFICADO"/>
    <s v="(en blanco)"/>
    <n v="0"/>
    <n v="0"/>
  </r>
  <r>
    <s v="2026"/>
    <x v="0"/>
    <x v="1"/>
    <x v="2"/>
    <x v="12"/>
    <s v="2 - Poder Ejecutivo"/>
    <s v="0201 - PRESIDENCIA DE LA REPÚBLICA"/>
    <s v="0024 - AUTORIDAD NACIONAL DE ASUNTOS MARÍTIMOS (ANAMAR)"/>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31 - DIRECCION DE PRENSA DEL PRESIDENTE"/>
    <s v="0 - N/A"/>
    <s v="0.0 - N/A"/>
    <s v="0.0.00 - N/A"/>
    <s v="4.2 - Disminución de pasivos"/>
    <s v="4.2.1 - Disminución de pasivos corrientes"/>
    <s v="N"/>
    <s v="00 - N/A"/>
    <s v="10 - FONDO GENERAL"/>
    <s v="00 - NO CLASIFICADO"/>
    <s v="(en blanco)"/>
    <n v="0"/>
    <n v="0"/>
  </r>
  <r>
    <s v="2026"/>
    <x v="0"/>
    <x v="1"/>
    <x v="2"/>
    <x v="12"/>
    <s v="2 - Poder Ejecutivo"/>
    <s v="0201 - PRESIDENCIA DE LA REPÚBLICA"/>
    <s v="0033 - ECO5RD"/>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1 - MINISTERIO DE INTERIOR Y POLICIA"/>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2 - DIRECCIÓN GENERAL DE MIGRACIÓN"/>
    <s v="0 - N/A"/>
    <s v="0.0 - N/A"/>
    <s v="0.0.00 - N/A"/>
    <s v="4.2 - Disminución de pasivos"/>
    <s v="4.2.1 - Disminución de pasivos corrientes"/>
    <s v="N"/>
    <s v="00 - N/A"/>
    <s v="20 - FONDOS CON DESTINO ESPECÍFICO"/>
    <s v="00 - NO CLASIFICADO"/>
    <s v="(en blanco)"/>
    <n v="0"/>
    <n v="0"/>
  </r>
  <r>
    <s v="2026"/>
    <x v="0"/>
    <x v="1"/>
    <x v="2"/>
    <x v="12"/>
    <s v="2 - Poder Ejecutivo"/>
    <s v="0202 - MINISTERIO DE  INTERIOR Y POLICÍA"/>
    <s v="0004 - DIRECCION CENTRAL  DE  POLICIA DE TURISMO"/>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5 - DIRECCION GENERAL DE SEGURIDAD DE TRANSITO Y TRANSPORTE TERRESTRE (DIGESETT)"/>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7 - DIRECCION GENERAL DE LA RESERVA DE LA POLICIA NACIONAL"/>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09 - COMITÉ DE RETIRO DE LA POLICIA NACIONAL"/>
    <s v="0 - N/A"/>
    <s v="0.0 - N/A"/>
    <s v="0.0.00 - N/A"/>
    <s v="4.2 - Disminución de pasivos"/>
    <s v="4.2.1 - Disminución de pasivos corrientes"/>
    <s v="N"/>
    <s v="00 - N/A"/>
    <s v="10 - FONDO GENERAL"/>
    <s v="00 - NO CLASIFICADO"/>
    <s v="(en blanco)"/>
    <n v="0"/>
    <n v="0"/>
  </r>
  <r>
    <s v="2026"/>
    <x v="0"/>
    <x v="1"/>
    <x v="2"/>
    <x v="12"/>
    <s v="2 - Poder Ejecutivo"/>
    <s v="0202 - MINISTERIO DE  INTERIOR Y POLICÍA"/>
    <s v="0010 - CUERPO DE BOMBEROS DE SANTO DOMINGO OESTE"/>
    <s v="0 - N/A"/>
    <s v="0.0 - N/A"/>
    <s v="0.0.00 - N/A"/>
    <s v="4.2 - Disminución de pasivos"/>
    <s v="4.2.1 - Disminución de pasivos corrientes"/>
    <s v="N"/>
    <s v="00 - N/A"/>
    <s v="10 - FONDO GENERAL"/>
    <s v="00 - NO CLASIFICADO"/>
    <s v="(en blanco)"/>
    <n v="0"/>
    <n v="0"/>
  </r>
  <r>
    <s v="2026"/>
    <x v="0"/>
    <x v="1"/>
    <x v="2"/>
    <x v="12"/>
    <s v="2 - Poder Ejecutivo"/>
    <s v="0203 - MINISTERIO DE DEFENSA"/>
    <s v="0001 - ARMADA DE LA REPUBLICA DOMINICAN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1 - FUERZA AEREA DE LA  REPUBLICA DOMINICAN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2 - DIRECCION GENERAL DE ESCUELAS VOCACIONALES"/>
    <s v="0 - N/A"/>
    <s v="0.0 - N/A"/>
    <s v="0.0.00 - N/A"/>
    <s v="4.2 - Disminución de pasivos"/>
    <s v="4.2.1 - Disminución de pasivos corrientes"/>
    <s v="N"/>
    <s v="00 - N/A"/>
    <s v="10 - FONDO GENERAL"/>
    <s v="00 - NO CLASIFICADO"/>
    <s v="(en blanco)"/>
    <n v="0"/>
    <n v="0"/>
  </r>
  <r>
    <s v="2026"/>
    <x v="0"/>
    <x v="1"/>
    <x v="2"/>
    <x v="12"/>
    <s v="2 - Poder Ejecutivo"/>
    <s v="0203 - MINISTERIO DE DEFENSA"/>
    <s v="0002 - HOSPITAL MILITAR FAD DR RAMON DE LARA"/>
    <s v="0 - N/A"/>
    <s v="0.0 - N/A"/>
    <s v="0.0.00 - N/A"/>
    <s v="4.2 - Disminución de pasivos"/>
    <s v="4.2.1 - Disminución de pasivos corrientes"/>
    <s v="N"/>
    <s v="00 - N/A"/>
    <s v="10 - FONDO GENERAL"/>
    <s v="00 - NO CLASIFICADO"/>
    <s v="(en blanco)"/>
    <n v="0"/>
    <n v="0"/>
  </r>
  <r>
    <s v="2026"/>
    <x v="0"/>
    <x v="1"/>
    <x v="2"/>
    <x v="12"/>
    <s v="2 - Poder Ejecutivo"/>
    <s v="0203 - MINISTERIO DE DEFENSA"/>
    <s v="0004 - PRIMER REGIMIENTO DE LA GUARDIA PRESIDENCIAL"/>
    <s v="0 - N/A"/>
    <s v="0.0 - N/A"/>
    <s v="0.0.00 - N/A"/>
    <s v="4.2 - Disminución de pasivos"/>
    <s v="4.2.1 - Disminución de pasivos corrientes"/>
    <s v="N"/>
    <s v="00 - N/A"/>
    <s v="10 - FONDO GENERAL"/>
    <s v="00 - NO CLASIFICADO"/>
    <s v="(en blanco)"/>
    <n v="0"/>
    <n v="0"/>
  </r>
  <r>
    <s v="2026"/>
    <x v="0"/>
    <x v="1"/>
    <x v="2"/>
    <x v="12"/>
    <s v="2 - Poder Ejecutivo"/>
    <s v="0203 - MINISTERIO DE DEFENSA"/>
    <s v="0015 - CUERPOS ESPECIALIZADOS DE SEGURIDAD PORTUARIA"/>
    <s v="0 - N/A"/>
    <s v="0.0 - N/A"/>
    <s v="0.0.00 - N/A"/>
    <s v="4.2 - Disminución de pasivos"/>
    <s v="4.2.1 - Disminución de pasivos corrientes"/>
    <s v="N"/>
    <s v="00 - N/A"/>
    <s v="10 - FONDO GENERAL"/>
    <s v="00 - NO CLASIFICADO"/>
    <s v="(en blanco)"/>
    <n v="0"/>
    <n v="0"/>
  </r>
  <r>
    <s v="2026"/>
    <x v="0"/>
    <x v="1"/>
    <x v="2"/>
    <x v="12"/>
    <s v="2 - Poder Ejecutivo"/>
    <s v="0204 - MINISTERIO DE RELACIONES EXTERIORES"/>
    <s v="0002 - DIRECCION GENERAL DE PASAPORTES"/>
    <s v="0 - N/A"/>
    <s v="0.0 - N/A"/>
    <s v="0.0.00 - N/A"/>
    <s v="4.2 - Disminución de pasivos"/>
    <s v="4.2.1 - Disminución de pasivos corrientes"/>
    <s v="N"/>
    <s v="00 - N/A"/>
    <s v="10 - FONDO GENERAL"/>
    <s v="00 - NO CLASIFICADO"/>
    <s v="(en blanco)"/>
    <n v="0"/>
    <n v="0"/>
  </r>
  <r>
    <s v="2026"/>
    <x v="0"/>
    <x v="1"/>
    <x v="2"/>
    <x v="12"/>
    <s v="2 - Poder Ejecutivo"/>
    <s v="0204 - MINISTERIO DE RELACIONES EXTERIORES"/>
    <s v="0002 - DIRECCION GENERAL DE PASAPORTES"/>
    <s v="0 - N/A"/>
    <s v="0.0 - N/A"/>
    <s v="0.0.00 - N/A"/>
    <s v="4.2 - Disminución de pasivos"/>
    <s v="4.2.1 - Disminución de pasivos corrientes"/>
    <s v="N"/>
    <s v="00 - N/A"/>
    <s v="20 - FONDOS CON DESTINO ESPECÍFICO"/>
    <s v="00 - NO CLASIFICADO"/>
    <s v="(en blanco)"/>
    <n v="0"/>
    <n v="0"/>
  </r>
  <r>
    <s v="2026"/>
    <x v="0"/>
    <x v="1"/>
    <x v="2"/>
    <x v="12"/>
    <s v="2 - Poder Ejecutivo"/>
    <s v="0204 - MINISTERIO DE RELACIONES EXTERIORES"/>
    <s v="0003 - INSTITUTO DE EDUCACION SUPERIOR"/>
    <s v="0 - N/A"/>
    <s v="0.0 - N/A"/>
    <s v="0.0.00 - N/A"/>
    <s v="4.2 - Disminución de pasivos"/>
    <s v="4.2.1 - Disminución de pasivos corrientes"/>
    <s v="N"/>
    <s v="00 - N/A"/>
    <s v="10 - FONDO GENERAL"/>
    <s v="00 - NO CLASIFICADO"/>
    <s v="(en blanco)"/>
    <n v="0"/>
    <n v="0"/>
  </r>
  <r>
    <s v="2026"/>
    <x v="0"/>
    <x v="1"/>
    <x v="2"/>
    <x v="12"/>
    <s v="2 - Poder Ejecutivo"/>
    <s v="0205 - MINISTERIO DE HACIENDA Y ECONOMIA"/>
    <s v="0001 - MINISTERIO DE HACIENDA Y ECONOMIA"/>
    <s v="0 - N/A"/>
    <s v="0.0 - N/A"/>
    <s v="0.0.00 - N/A"/>
    <s v="4.2 - Disminución de pasivos"/>
    <s v="4.2.1 - Disminución de pasivos corrientes"/>
    <s v="N"/>
    <s v="00 - N/A"/>
    <s v="10 - FONDO GENERAL"/>
    <s v="00 - NO CLASIFICADO"/>
    <s v="(en blanco)"/>
    <n v="0"/>
    <n v="0"/>
  </r>
  <r>
    <s v="2026"/>
    <x v="0"/>
    <x v="1"/>
    <x v="2"/>
    <x v="12"/>
    <s v="2 - Poder Ejecutivo"/>
    <s v="0205 - MINISTERIO DE HACIENDA Y ECONOMIA"/>
    <s v="0002 - DIRECCION NACIONAL DE CATASTRO"/>
    <s v="0 - N/A"/>
    <s v="0.0 - N/A"/>
    <s v="0.0.00 - N/A"/>
    <s v="4.2 - Disminución de pasivos"/>
    <s v="4.2.1 - Disminución de pasivos corrientes"/>
    <s v="N"/>
    <s v="00 - N/A"/>
    <s v="20 - FONDOS CON DESTINO ESPECÍFICO"/>
    <s v="01 - DISTRITO NACIONAL"/>
    <s v="(en blanco)"/>
    <n v="0"/>
    <n v="0"/>
  </r>
  <r>
    <s v="2026"/>
    <x v="0"/>
    <x v="1"/>
    <x v="2"/>
    <x v="12"/>
    <s v="2 - Poder Ejecutivo"/>
    <s v="0205 - MINISTERIO DE HACIENDA Y ECONOMIA"/>
    <s v="0004 - DIRECCION GENERAL DE CONTRATACIONES PUBLICAS"/>
    <s v="0 - N/A"/>
    <s v="0.0 - N/A"/>
    <s v="0.0.00 - N/A"/>
    <s v="4.2 - Disminución de pasivos"/>
    <s v="4.2.1 - Disminución de pasivos corrientes"/>
    <s v="N"/>
    <s v="00 - N/A"/>
    <s v="10 - FONDO GENERAL"/>
    <s v="00 - NO CLASIFICADO"/>
    <s v="(en blanco)"/>
    <n v="0"/>
    <n v="0"/>
  </r>
  <r>
    <s v="2026"/>
    <x v="0"/>
    <x v="1"/>
    <x v="2"/>
    <x v="12"/>
    <s v="2 - Poder Ejecutivo"/>
    <s v="0206 - MINISTERIO DE EDUCACIÓN"/>
    <s v="0001 - MINISTERIO DE EDUCACION"/>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4 - INSTITUTO NACIONAL DE EDUCACIÓN FISICA"/>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5 - INSTITUTO NACIONAL DE BIENESTAR MAGISTERIAL"/>
    <s v="0 - N/A"/>
    <s v="0.0 - N/A"/>
    <s v="0.0.00 - N/A"/>
    <s v="4.2 - Disminución de pasivos"/>
    <s v="4.2.1 - Disminución de pasivos corrientes"/>
    <s v="N"/>
    <s v="00 - N/A"/>
    <s v="20 - FONDOS CON DESTINO ESPECÍFICO"/>
    <s v="01 - DISTRITO NACIONAL"/>
    <s v="(en blanco)"/>
    <n v="0"/>
    <n v="0"/>
  </r>
  <r>
    <s v="2026"/>
    <x v="0"/>
    <x v="1"/>
    <x v="2"/>
    <x v="12"/>
    <s v="2 - Poder Ejecutivo"/>
    <s v="0206 - MINISTERIO DE EDUCACIÓN"/>
    <s v="0006 - INSTITUTO DOM. DE EVALUACIÓN E INVESTIGACIÓN DE LA CALIDAD EDUCATIVA"/>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7 - INSTITUTO NACIONAL DE FORMACIÓN Y CAPACITACIÓN MAGISTERIAL"/>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11 - CENTRO DE ATENCIÓN INTEGRAL PARA LA DISCAPACIDAD (CAID)"/>
    <s v="0 - N/A"/>
    <s v="0.0 - N/A"/>
    <s v="0.0.00 - N/A"/>
    <s v="4.2 - Disminución de pasivos"/>
    <s v="4.2.1 - Disminución de pasivos corrientes"/>
    <s v="N"/>
    <s v="00 - N/A"/>
    <s v="20 - FONDOS CON DESTINO ESPECÍFICO"/>
    <s v="01 - DISTRITO NACIONAL"/>
    <s v="(en blanco)"/>
    <n v="0"/>
    <n v="0"/>
  </r>
  <r>
    <s v="2026"/>
    <x v="0"/>
    <x v="1"/>
    <x v="2"/>
    <x v="12"/>
    <s v="2 - Poder Ejecutivo"/>
    <s v="0206 - MINISTERIO DE EDUCACIÓN"/>
    <s v="0012 - DIRECCION DE INFRAESTRUCTURA ESCOLAR"/>
    <s v="0 - N/A"/>
    <s v="0.0 - N/A"/>
    <s v="0.0.00 - N/A"/>
    <s v="4.2 - Disminución de pasivos"/>
    <s v="4.2.1 - Disminución de pasivos corrientes"/>
    <s v="N"/>
    <s v="00 - N/A"/>
    <s v="10 - FONDO GENERAL"/>
    <s v="01 - DISTRITO NACIONAL"/>
    <s v="(en blanco)"/>
    <n v="0"/>
    <n v="0"/>
  </r>
  <r>
    <s v="2026"/>
    <x v="0"/>
    <x v="1"/>
    <x v="2"/>
    <x v="12"/>
    <s v="2 - Poder Ejecutivo"/>
    <s v="0206 - MINISTERIO DE EDUCACIÓN"/>
    <s v="0002 - OFICINA DE COOPERACIÓN INTERNACIONAL (OCI)"/>
    <s v="0 - N/A"/>
    <s v="0.0 - N/A"/>
    <s v="0.0.00 - N/A"/>
    <s v="4.2 - Disminución de pasivos"/>
    <s v="4.2.1 - Disminución de pasivos corrientes"/>
    <s v="N"/>
    <s v="00 - N/A"/>
    <s v="10 - FONDO GENERAL"/>
    <s v="01 - DISTRITO NACIONAL"/>
    <s v="(en blanco)"/>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20 - FONDOS CON DESTINO ESPECÍFICO"/>
    <s v="01 - DISTRITO NACIONAL"/>
    <s v="(en blanco)"/>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70 - DONACION EXTERNA"/>
    <s v="01 - DISTRITO NACIONAL"/>
    <s v="(en blanco)"/>
    <n v="0"/>
    <n v="0"/>
  </r>
  <r>
    <s v="2026"/>
    <x v="0"/>
    <x v="1"/>
    <x v="2"/>
    <x v="12"/>
    <s v="2 - Poder Ejecutivo"/>
    <s v="0207 - MINISTERIO DE SALUD PÚBLICA Y ASISTENCIA SOCIAL"/>
    <s v="0007 - CONSEJO NACIONAL PARA EL VIH SIDA"/>
    <s v="0 - N/A"/>
    <s v="0.0 - N/A"/>
    <s v="0.0.00 - N/A"/>
    <s v="4.2 - Disminución de pasivos"/>
    <s v="4.2.1 - Disminución de pasivos corrientes"/>
    <s v="N"/>
    <s v="00 - N/A"/>
    <s v="10 - FONDO GENERAL"/>
    <s v="01 - DISTRITO NACIONAL"/>
    <s v="(en blanco)"/>
    <n v="0"/>
    <n v="0"/>
  </r>
  <r>
    <s v="2026"/>
    <x v="0"/>
    <x v="1"/>
    <x v="2"/>
    <x v="12"/>
    <s v="2 - Poder Ejecutivo"/>
    <s v="0207 - MINISTERIO DE SALUD PÚBLICA Y ASISTENCIA SOCIAL"/>
    <s v="0017 - PROGRAMA DE MEDICAMENTOS ESENCIALES"/>
    <s v="0 - N/A"/>
    <s v="0.0 - N/A"/>
    <s v="0.0.00 - N/A"/>
    <s v="4.2 - Disminución de pasivos"/>
    <s v="4.2.1 - Disminución de pasivos corrientes"/>
    <s v="N"/>
    <s v="00 - N/A"/>
    <s v="20 - FONDOS CON DESTINO ESPECÍFICO"/>
    <s v="01 - DISTRITO NACIONAL"/>
    <s v="(en blanco)"/>
    <n v="0"/>
    <n v="0"/>
  </r>
  <r>
    <s v="2026"/>
    <x v="0"/>
    <x v="1"/>
    <x v="2"/>
    <x v="12"/>
    <s v="2 - Poder Ejecutivo"/>
    <s v="0208 - MINISTERIO DE DEPORTES Y RECREACIÓN"/>
    <s v="0001 - MINISTERIO DE DEPORTES Y RECREACIÓN"/>
    <s v="0 - N/A"/>
    <s v="0.0 - N/A"/>
    <s v="0.0.00 - N/A"/>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10 - FONDO GENERAL"/>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20 - FONDOS CON DESTINO ESPECÍFICO"/>
    <s v="01 - DISTRITO NACIONAL"/>
    <s v="(en blanco)"/>
    <n v="0"/>
    <n v="0"/>
  </r>
  <r>
    <s v="2026"/>
    <x v="0"/>
    <x v="1"/>
    <x v="2"/>
    <x v="12"/>
    <s v="2 - Poder Ejecutivo"/>
    <s v="0209 - MINISTERIO DE TRABAJO"/>
    <s v="0001 - MINISTERIO DE TRABAJO"/>
    <s v="0 - N/A"/>
    <s v="0.0 - N/A"/>
    <s v="0.0.00 - N/A"/>
    <s v="4.2 - Disminución de pasivos"/>
    <s v="4.2.1 - Disminución de pasivos corrientes"/>
    <s v="N"/>
    <s v="00 - N/A"/>
    <s v="90 - FONDOS DE TERCEROS"/>
    <s v="99 - MULTIPROVINCIAL"/>
    <s v="(en blanco)"/>
    <n v="0"/>
    <n v="0"/>
  </r>
  <r>
    <s v="2026"/>
    <x v="0"/>
    <x v="1"/>
    <x v="2"/>
    <x v="12"/>
    <s v="2 - Poder Ejecutivo"/>
    <s v="0210 - MINISTERIO DE AGRICULTURA"/>
    <s v="0001 - MINISTERIO DE AGRICULTURA"/>
    <s v="0 - N/A"/>
    <s v="0.0 - N/A"/>
    <s v="0.0.00 - N/A"/>
    <s v="4.2 - Disminución de pasivos"/>
    <s v="4.2.1 - Disminución de pasivos corrientes"/>
    <s v="N"/>
    <s v="00 - N/A"/>
    <s v="10 - FONDO GENERAL"/>
    <s v="00 - NO CLASIFICADO"/>
    <s v="(en blanco)"/>
    <n v="0"/>
    <n v="0"/>
  </r>
  <r>
    <s v="2026"/>
    <x v="0"/>
    <x v="1"/>
    <x v="2"/>
    <x v="12"/>
    <s v="2 - Poder Ejecutivo"/>
    <s v="0210 - MINISTERIO DE AGRICULTURA"/>
    <s v="0002 - DIRECCION GENERAL DE GANADERIA"/>
    <s v="0 - N/A"/>
    <s v="0.0 - N/A"/>
    <s v="0.0.00 - N/A"/>
    <s v="4.2 - Disminución de pasivos"/>
    <s v="4.2.1 - Disminución de pasivos corrientes"/>
    <s v="N"/>
    <s v="00 - N/A"/>
    <s v="10 - FONDO GENERAL"/>
    <s v="01 - DISTRITO NACIONAL"/>
    <s v="(en blanco)"/>
    <n v="0"/>
    <n v="0"/>
  </r>
  <r>
    <s v="2026"/>
    <x v="0"/>
    <x v="1"/>
    <x v="2"/>
    <x v="12"/>
    <s v="2 - Poder Ejecutivo"/>
    <s v="0210 - MINISTERIO DE AGRICULTURA"/>
    <s v="0007 - CONSEJO NACIONAL PARA LA REGLAMENTACIÓN Y FOMENTO DE LA INDUSTRIA LECHERA"/>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20 - FONDOS CON DESTINO ESPECÍFICO"/>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50 - CRÉDITO INTERNO"/>
    <s v="00 - NO CLASIFICADO"/>
    <s v="(en blanco)"/>
    <n v="0"/>
    <n v="0"/>
  </r>
  <r>
    <s v="2026"/>
    <x v="0"/>
    <x v="1"/>
    <x v="2"/>
    <x v="12"/>
    <s v="2 - Poder Ejecutivo"/>
    <s v="0211 - MINISTERIO DE OBRAS PÚBLICAS Y COMUNICACIONES"/>
    <s v="0001 - MINISTERIO DE OBRAS PUBLICAS Y COMUNICACIONES"/>
    <s v="0 - N/A"/>
    <s v="0.0 - N/A"/>
    <s v="0.0.00 - N/A"/>
    <s v="4.2 - Disminución de pasivos"/>
    <s v="4.2.1 - Disminución de pasivos corrientes"/>
    <s v="N"/>
    <s v="00 - N/A"/>
    <s v="60 - CREDITO EXTERNO"/>
    <s v="00 - NO CLASIFICADO"/>
    <s v="(en blanco)"/>
    <n v="0"/>
    <n v="0"/>
  </r>
  <r>
    <s v="2026"/>
    <x v="0"/>
    <x v="1"/>
    <x v="2"/>
    <x v="12"/>
    <s v="2 - Poder Ejecutivo"/>
    <s v="0211 - MINISTERIO DE OBRAS PÚBLICAS Y COMUNICACIONES"/>
    <s v="0003 - OFICINA PARA EL REORDENAMIENTO DEL TRANSPORTE"/>
    <s v="0 - N/A"/>
    <s v="0.0 - N/A"/>
    <s v="0.0.00 - N/A"/>
    <s v="4.2 - Disminución de pasivos"/>
    <s v="4.2.1 - Disminución de pasivos corrientes"/>
    <s v="N"/>
    <s v="00 - N/A"/>
    <s v="10 - FONDO GENERAL"/>
    <s v="00 - NO CLASIFICADO"/>
    <s v="(en blanco)"/>
    <n v="0"/>
    <n v="0"/>
  </r>
  <r>
    <s v="2026"/>
    <x v="0"/>
    <x v="1"/>
    <x v="2"/>
    <x v="12"/>
    <s v="2 - Poder Ejecutivo"/>
    <s v="0211 - MINISTERIO DE OBRAS PÚBLICAS Y COMUNICACIONES"/>
    <s v="0011 - JUNTA DE AVIACIÓN CIVIL"/>
    <s v="2 - SERVICIOS ECONÓMICOS"/>
    <s v="2.6 - Transporte"/>
    <s v="2.6.04 - Transporte aéreo"/>
    <s v="4.2 - Disminución de pasivos"/>
    <s v="4.2.1 - Disminución de pasivos corrientes"/>
    <s v="N"/>
    <s v="00 - N/A"/>
    <s v="20 - FONDOS CON DESTINO ESPECÍFICO"/>
    <s v="99 - MULTIPROVINCIAL"/>
    <s v="(en blanco)"/>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10 - FONDO GENERAL"/>
    <s v="00 - NO CLASIFICADO"/>
    <s v="(en blanco)"/>
    <n v="0"/>
    <n v="0"/>
  </r>
  <r>
    <s v="2026"/>
    <x v="0"/>
    <x v="1"/>
    <x v="2"/>
    <x v="12"/>
    <s v="2 - Poder Ejecutivo"/>
    <s v="0212 - MINISTERIO DE INDUSTRIA, COMERCIO Y MIPYMES (MICM)"/>
    <s v="0001 - MINISTERIO DE INDUSTRIA, COMERCIO y MIPYMES (MICM)"/>
    <s v="0 - N/A"/>
    <s v="0.0 - N/A"/>
    <s v="0.0.00 - N/A"/>
    <s v="4.2 - Disminución de pasivos"/>
    <s v="4.2.1 - Disminución de pasivos corrientes"/>
    <s v="N"/>
    <s v="00 - N/A"/>
    <s v="20 - FONDOS CON DESTINO ESPECÍFICO"/>
    <s v="00 - NO CLASIFICADO"/>
    <s v="(en blanco)"/>
    <n v="0"/>
    <n v="0"/>
  </r>
  <r>
    <s v="2026"/>
    <x v="0"/>
    <x v="1"/>
    <x v="2"/>
    <x v="12"/>
    <s v="2 - Poder Ejecutivo"/>
    <s v="0213 - MINISTERIO DE TURISMO"/>
    <s v="0001 - MINISTERIO DE TURISMO"/>
    <s v="0 - N/A"/>
    <s v="0.0 - N/A"/>
    <s v="0.0.00 - N/A"/>
    <s v="4.2 - Disminución de pasivos"/>
    <s v="4.2.1 - Disminución de pasivos corrientes"/>
    <s v="N"/>
    <s v="00 - N/A"/>
    <s v="10 - FONDO GENERAL"/>
    <s v="01 - DISTRITO NACIONAL"/>
    <s v="(en blanco)"/>
    <n v="0"/>
    <n v="0"/>
  </r>
  <r>
    <s v="2026"/>
    <x v="0"/>
    <x v="1"/>
    <x v="2"/>
    <x v="12"/>
    <s v="2 - Poder Ejecutivo"/>
    <s v="0215 - MINISTERIO DE LA MUJER"/>
    <s v="0001 - MINISTERIO DE LA MUJER"/>
    <s v="0 - N/A"/>
    <s v="0.0 - N/A"/>
    <s v="0.0.00 - N/A"/>
    <s v="4.2 - Disminución de pasivos"/>
    <s v="4.2.1 - Disminución de pasivos corrientes"/>
    <s v="N"/>
    <s v="00 - N/A"/>
    <s v="10 - FONDO GENERAL"/>
    <s v="01 - DISTRITO NACIONAL"/>
    <s v="(en blanco)"/>
    <n v="0"/>
    <n v="0"/>
  </r>
  <r>
    <s v="2026"/>
    <x v="0"/>
    <x v="1"/>
    <x v="2"/>
    <x v="12"/>
    <s v="2 - Poder Ejecutivo"/>
    <s v="0215 - MINISTERIO DE LA MUJER"/>
    <s v="0001 - MINISTERIO DE LA MUJER"/>
    <s v="0 - N/A"/>
    <s v="0.0 - N/A"/>
    <s v="0.0.00 - N/A"/>
    <s v="4.2 - Disminución de pasivos"/>
    <s v="4.2.1 - Disminución de pasivos corrientes"/>
    <s v="N"/>
    <s v="00 - N/A"/>
    <s v="70 - DONACION EXTERNA"/>
    <s v="01 - DISTRITO NACIONAL"/>
    <s v="(en blanco)"/>
    <n v="0"/>
    <n v="0"/>
  </r>
  <r>
    <s v="2026"/>
    <x v="0"/>
    <x v="1"/>
    <x v="2"/>
    <x v="12"/>
    <s v="2 - Poder Ejecutivo"/>
    <s v="0216 - MINISTERIO DE CULTURA"/>
    <s v="0001 - MINISTERIO DE CULTURA"/>
    <s v="0 - N/A"/>
    <s v="0.0 - N/A"/>
    <s v="0.0.00 - N/A"/>
    <s v="4.2 - Disminución de pasivos"/>
    <s v="4.2.1 - Disminución de pasivos corrientes"/>
    <s v="N"/>
    <s v="00 - N/A"/>
    <s v="70 - DONACION EXTERNA"/>
    <s v="01 - DISTRITO NACIONAL"/>
    <s v="(en blanco)"/>
    <n v="0"/>
    <n v="0"/>
  </r>
  <r>
    <s v="2026"/>
    <x v="0"/>
    <x v="1"/>
    <x v="2"/>
    <x v="12"/>
    <s v="2 - Poder Ejecutivo"/>
    <s v="0216 - MINISTERIO DE CULTURA"/>
    <s v="0006 - DIRECCIÓN GENERAL DE MUSEOS"/>
    <s v="0 - N/A"/>
    <s v="0.0 - N/A"/>
    <s v="0.0.00 - N/A"/>
    <s v="4.2 - Disminución de pasivos"/>
    <s v="4.2.1 - Disminución de pasivos corrientes"/>
    <s v="N"/>
    <s v="00 - N/A"/>
    <s v="10 - FONDO GENERAL"/>
    <s v="01 - DISTRITO NACIONAL"/>
    <s v="(en blanco)"/>
    <n v="0"/>
    <n v="0"/>
  </r>
  <r>
    <s v="2026"/>
    <x v="0"/>
    <x v="1"/>
    <x v="2"/>
    <x v="12"/>
    <s v="2 - Poder Ejecutivo"/>
    <s v="0218 - MINISTERIO DE MEDIO AMBIENTE Y RECURSOS NATURALES"/>
    <s v="0001 - MINISTERIO  DE MEDIO AMBIENTE Y RECURSOS NATURALES"/>
    <s v="0 - N/A"/>
    <s v="0.0 - N/A"/>
    <s v="0.0.00 - N/A"/>
    <s v="4.2 - Disminución de pasivos"/>
    <s v="4.2.1 - Disminución de pasivos corrientes"/>
    <s v="N"/>
    <s v="00 - N/A"/>
    <s v="10 - FONDO GENERAL"/>
    <s v="00 - NO CLASIFICADO"/>
    <s v="(en blanco)"/>
    <n v="0"/>
    <n v="0"/>
  </r>
  <r>
    <s v="2026"/>
    <x v="0"/>
    <x v="1"/>
    <x v="2"/>
    <x v="12"/>
    <s v="2 - Poder Ejecutivo"/>
    <s v="0219 - MINISTERIO DE EDUCACIÓN SUPERIOR CIENCIA Y TECNOLOGÍA"/>
    <s v="0001 - MINISTERIO DE EDUCACION SUPERIOR, CIENCIA Y TECNOLOGIA"/>
    <s v="0 - N/A"/>
    <s v="0.0 - N/A"/>
    <s v="0.0.00 - N/A"/>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2 - INSTITUTO TECNOLÓGICO DE LAS AMÉRICAS"/>
    <s v="0 - N/A"/>
    <s v="0.0 - N/A"/>
    <s v="0.0.00 - N/A"/>
    <s v="4.2 - Disminución de pasivos"/>
    <s v="4.2.1 - Disminución de pasivos corrientes"/>
    <s v="N"/>
    <s v="00 - N/A"/>
    <s v="20 - FONDOS CON DESTINO ESPECÍFICO"/>
    <s v="01 - DISTRITO NACIONAL"/>
    <s v="(en blanco)"/>
    <n v="0"/>
    <n v="0"/>
  </r>
  <r>
    <s v="2026"/>
    <x v="0"/>
    <x v="1"/>
    <x v="2"/>
    <x v="12"/>
    <s v="2 - Poder Ejecutivo"/>
    <s v="0219 - MINISTERIO DE EDUCACIÓN SUPERIOR CIENCIA Y TECNOLOGÍA"/>
    <s v="0003 - INSTITUTO TECNICO SUPERIOR COMUNITARIO"/>
    <s v="0 - N/A"/>
    <s v="0.0 - N/A"/>
    <s v="0.0.00 - N/A"/>
    <s v="4.2 - Disminución de pasivos"/>
    <s v="4.2.1 - Disminución de pasivos corrientes"/>
    <s v="N"/>
    <s v="00 - N/A"/>
    <s v="20 - FONDOS CON DESTINO ESPECÍFICO"/>
    <s v="01 - DISTRITO NACIONAL"/>
    <s v="(en blanco)"/>
    <n v="0"/>
    <n v="0"/>
  </r>
  <r>
    <s v="2026"/>
    <x v="0"/>
    <x v="1"/>
    <x v="2"/>
    <x v="12"/>
    <s v="2 - Poder Ejecutivo"/>
    <s v="0221 - MINISTERIO DE ADMINISTRACIÓN PÚBLICA"/>
    <s v="0003 - OFICINA GUBERNAMENTAL DE TECNOLOGIA DE LA INFORMACION Y LA COMUNICACION (OGTIC)"/>
    <s v="0 - N/A"/>
    <s v="0.0 - N/A"/>
    <s v="0.0.00 - N/A"/>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s v="0 - N/A"/>
    <s v="0.0 - N/A"/>
    <s v="0.0.00 - N/A"/>
    <s v="4.2 - Disminución de pasivos"/>
    <s v="4.2.1 - Disminución de pasivos corrientes"/>
    <s v="N"/>
    <s v="00 - N/A"/>
    <s v="10 - FONDO GENERAL"/>
    <s v="00 - NO CLASIFICADO"/>
    <s v="(en blanco)"/>
    <n v="0"/>
    <n v="0"/>
  </r>
  <r>
    <s v="2026"/>
    <x v="0"/>
    <x v="1"/>
    <x v="2"/>
    <x v="12"/>
    <s v="2 - Poder Ejecutivo"/>
    <s v="0222 - MINISTERIO DE ENERGIA Y MINAS"/>
    <s v="0001 - MINISTERIO DE ENERGIA Y MINAS"/>
    <s v="0 - N/A"/>
    <s v="0.0 - N/A"/>
    <s v="0.0.00 - N/A"/>
    <s v="4.2 - Disminución de pasivos"/>
    <s v="4.2.1 - Disminución de pasivos corrientes"/>
    <s v="N"/>
    <s v="00 - N/A"/>
    <s v="20 - FONDOS CON DESTINO ESPECÍFICO"/>
    <s v="00 - NO CLASIFICADO"/>
    <s v="(en blanco)"/>
    <n v="0"/>
    <n v="0"/>
  </r>
  <r>
    <s v="2026"/>
    <x v="0"/>
    <x v="1"/>
    <x v="2"/>
    <x v="12"/>
    <s v="2 - Poder Ejecutivo"/>
    <s v="0222 - MINISTERIO DE ENERGIA Y MINAS"/>
    <s v="0002 - DIRECCION GENERAL DE MINERIA"/>
    <s v="0 - N/A"/>
    <s v="0.0 - N/A"/>
    <s v="0.0.00 - N/A"/>
    <s v="4.2 - Disminución de pasivos"/>
    <s v="4.2.1 - Disminución de pasivos corrientes"/>
    <s v="N"/>
    <s v="00 - N/A"/>
    <s v="10 - FONDO GENERAL"/>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20 - FONDOS CON DESTINO ESPECÍFICO"/>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50 - CRÉDITO INTERNO"/>
    <s v="00 - NO CLASIFICADO"/>
    <s v="(en blanco)"/>
    <n v="0"/>
    <n v="0"/>
  </r>
  <r>
    <s v="2026"/>
    <x v="0"/>
    <x v="1"/>
    <x v="2"/>
    <x v="12"/>
    <s v="2 - Poder Ejecutivo"/>
    <s v="0223 - MINISTERIO DE LA VIVIENDA, HABITAT Y EDIFICACIONES (MIVHED)"/>
    <s v="0001 - MINISTERIO DE LA VIVIENDA, HABITAT Y EDIFICACIONES (MIVHED)"/>
    <s v="0 - N/A"/>
    <s v="0.0 - N/A"/>
    <s v="0.0.00 - N/A"/>
    <s v="4.2 - Disminución de pasivos"/>
    <s v="4.2.1 - Disminución de pasivos corrientes"/>
    <s v="N"/>
    <s v="00 - N/A"/>
    <s v="60 - CREDITO EXTERNO"/>
    <s v="00 - NO CLASIFICADO"/>
    <s v="(en blanco)"/>
    <n v="0"/>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10 - FONDO GENERAL"/>
    <s v="00 - NO CLASIFICADO"/>
    <s v="(en blanco)"/>
    <n v="18366143083"/>
    <n v="8614970001"/>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50 - CRÉDITO INTERNO"/>
    <s v="00 - NO CLASIFICADO"/>
    <s v="(en blanco)"/>
    <n v="8786613607"/>
    <n v="760197955.88"/>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60 - CREDITO EXTERNO"/>
    <s v="00 - NO CLASIFICADO"/>
    <s v="(en blanco)"/>
    <n v="68922083417"/>
    <n v="45080903965.030014"/>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00 - NO CLASIFICADO"/>
    <s v="(en blanco)"/>
    <n v="8696208231"/>
    <n v="4774597312.289999"/>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20 - FONDOS CON DESTINO ESPECÍFICO"/>
    <s v="01 - DISTRITO NACIONAL"/>
    <s v="(en blanco)"/>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50 - CRÉDITO INTERNO"/>
    <s v="00 - NO CLASIFICADO"/>
    <s v="(en blanco)"/>
    <n v="200000000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00 - NO CLASIFICADO"/>
    <s v="(en blanco)"/>
    <n v="9303791769"/>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70 - DONACION EXTERNA"/>
    <s v="01 - DISTRITO NACIONAL"/>
    <s v="(en blanco)"/>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99 - MULTIPROVINCIAL"/>
    <s v="(en blanco)"/>
    <n v="0"/>
    <n v="0"/>
  </r>
  <r>
    <s v="2026"/>
    <x v="0"/>
    <x v="1"/>
    <x v="2"/>
    <x v="13"/>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00 - NO CLASIFICADO"/>
    <s v="(en blanco)"/>
    <n v="5117721882"/>
    <n v="372310342.19999999"/>
  </r>
  <r>
    <s v="2026"/>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99 - MULTIPROVINCIAL"/>
    <s v="(en blanco)"/>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D9276B2-B129-47EA-A97F-9EF2AC00F343}" name="TablaDinámica11" cacheId="31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5">
        <item x="0"/>
        <item x="1"/>
        <item x="2"/>
        <item m="1" x="3"/>
        <item t="default"/>
      </items>
    </pivotField>
    <pivotField axis="axisRow" showAll="0">
      <items count="17">
        <item x="0"/>
        <item x="1"/>
        <item x="2"/>
        <item x="3"/>
        <item x="4"/>
        <item x="5"/>
        <item x="6"/>
        <item x="7"/>
        <item x="8"/>
        <item x="9"/>
        <item x="10"/>
        <item x="11"/>
        <item x="13"/>
        <item x="12"/>
        <item x="14"/>
        <item m="1"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3" showAll="0"/>
    <pivotField dataField="1" numFmtId="43"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Sum of Suma de INICIAL" fld="18" baseField="0" baseItem="0" numFmtId="43"/>
    <dataField name="Sum of Suma de DEVENGADO" fld="19" baseField="0" baseItem="0" numFmtId="43"/>
  </dataFields>
  <formats count="4">
    <format dxfId="3">
      <pivotArea outline="0" collapsedLevelsAreSubtotals="1" fieldPosition="0"/>
    </format>
    <format dxfId="2">
      <pivotArea type="all" dataOnly="0" outline="0" fieldPosition="0"/>
    </format>
    <format dxfId="1">
      <pivotArea outline="0" collapsedLevelsAreSubtotals="1" fieldPosition="0"/>
    </format>
    <format dxfId="0">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F69AF-BC4B-44E5-A51D-9221529B0248}">
  <dimension ref="A1:F243"/>
  <sheetViews>
    <sheetView showGridLines="0" workbookViewId="0">
      <selection activeCell="A20" sqref="A20"/>
    </sheetView>
  </sheetViews>
  <sheetFormatPr baseColWidth="10" defaultColWidth="11.5703125" defaultRowHeight="15"/>
  <cols>
    <col min="1" max="1" width="58" style="11" bestFit="1" customWidth="1"/>
    <col min="2" max="2" width="26.28515625" style="11" bestFit="1" customWidth="1"/>
    <col min="3" max="3" width="32.42578125" style="11" bestFit="1" customWidth="1"/>
    <col min="4" max="4" width="33.85546875" style="11" bestFit="1" customWidth="1"/>
    <col min="5" max="5" width="9" style="11" customWidth="1"/>
    <col min="6" max="6" width="8" style="11" bestFit="1" customWidth="1"/>
    <col min="7" max="8" width="11.28515625" style="11" bestFit="1" customWidth="1"/>
    <col min="9" max="9" width="6.28515625" style="11" bestFit="1" customWidth="1"/>
    <col min="10" max="10" width="7" style="11" bestFit="1" customWidth="1"/>
    <col min="11" max="12" width="8" style="11" bestFit="1" customWidth="1"/>
    <col min="13" max="14" width="5" style="11" bestFit="1" customWidth="1"/>
    <col min="15" max="15" width="8" style="11" bestFit="1" customWidth="1"/>
    <col min="16" max="17" width="9" style="11" bestFit="1" customWidth="1"/>
    <col min="18" max="18" width="6" style="11" bestFit="1" customWidth="1"/>
    <col min="19" max="19" width="9" style="11" bestFit="1" customWidth="1"/>
    <col min="20" max="20" width="8" style="11" bestFit="1" customWidth="1"/>
    <col min="21" max="21" width="9" style="11" bestFit="1" customWidth="1"/>
    <col min="22" max="25" width="6" style="11" bestFit="1" customWidth="1"/>
    <col min="26" max="26" width="9" style="11" bestFit="1" customWidth="1"/>
    <col min="27" max="29" width="6" style="11" bestFit="1" customWidth="1"/>
    <col min="30" max="30" width="8" style="11" bestFit="1" customWidth="1"/>
    <col min="31" max="32" width="6" style="11" bestFit="1" customWidth="1"/>
    <col min="33" max="34" width="9" style="11" bestFit="1" customWidth="1"/>
    <col min="35" max="35" width="6" style="11" bestFit="1" customWidth="1"/>
    <col min="36" max="37" width="9" style="11" bestFit="1" customWidth="1"/>
    <col min="38" max="39" width="6" style="11" bestFit="1" customWidth="1"/>
    <col min="40" max="40" width="9" style="11" bestFit="1" customWidth="1"/>
    <col min="41" max="41" width="8" style="11" bestFit="1" customWidth="1"/>
    <col min="42" max="42" width="6" style="11" bestFit="1" customWidth="1"/>
    <col min="43" max="44" width="9" style="11" bestFit="1" customWidth="1"/>
    <col min="45" max="45" width="6" style="11" bestFit="1" customWidth="1"/>
    <col min="46" max="46" width="9" style="11" bestFit="1" customWidth="1"/>
    <col min="47" max="48" width="6" style="11" bestFit="1" customWidth="1"/>
    <col min="49" max="49" width="9" style="11" bestFit="1" customWidth="1"/>
    <col min="50" max="50" width="6" style="11" bestFit="1" customWidth="1"/>
    <col min="51" max="52" width="9" style="11" bestFit="1" customWidth="1"/>
    <col min="53" max="53" width="6" style="11" bestFit="1" customWidth="1"/>
    <col min="54" max="59" width="9" style="11" bestFit="1" customWidth="1"/>
    <col min="60" max="60" width="8" style="11" bestFit="1" customWidth="1"/>
    <col min="61" max="62" width="6" style="11" bestFit="1" customWidth="1"/>
    <col min="63" max="64" width="9" style="11" bestFit="1" customWidth="1"/>
    <col min="65" max="65" width="8" style="11" bestFit="1" customWidth="1"/>
    <col min="66" max="73" width="6" style="11" bestFit="1" customWidth="1"/>
    <col min="74" max="74" width="9" style="11" bestFit="1" customWidth="1"/>
    <col min="75" max="75" width="8" style="11" bestFit="1" customWidth="1"/>
    <col min="76" max="76" width="6" style="11" bestFit="1" customWidth="1"/>
    <col min="77" max="77" width="9" style="11" bestFit="1" customWidth="1"/>
    <col min="78" max="78" width="6" style="11" bestFit="1" customWidth="1"/>
    <col min="79" max="80" width="9" style="11" bestFit="1" customWidth="1"/>
    <col min="81" max="81" width="6" style="11" bestFit="1" customWidth="1"/>
    <col min="82" max="82" width="8" style="11" bestFit="1" customWidth="1"/>
    <col min="83" max="84" width="6" style="11" bestFit="1" customWidth="1"/>
    <col min="85" max="90" width="9" style="11" bestFit="1" customWidth="1"/>
    <col min="91" max="91" width="8" style="11" bestFit="1" customWidth="1"/>
    <col min="92" max="92" width="9" style="11" bestFit="1" customWidth="1"/>
    <col min="93" max="93" width="6" style="11" bestFit="1" customWidth="1"/>
    <col min="94" max="95" width="9" style="11" bestFit="1" customWidth="1"/>
    <col min="96" max="96" width="6" style="11" bestFit="1" customWidth="1"/>
    <col min="97" max="97" width="9" style="11" bestFit="1" customWidth="1"/>
    <col min="98" max="98" width="8" style="11" bestFit="1" customWidth="1"/>
    <col min="99" max="101" width="9" style="11" bestFit="1" customWidth="1"/>
    <col min="102" max="102" width="8" style="11" bestFit="1" customWidth="1"/>
    <col min="103" max="103" width="9" style="11" bestFit="1" customWidth="1"/>
    <col min="104" max="104" width="6" style="11" bestFit="1" customWidth="1"/>
    <col min="105" max="105" width="9" style="11" bestFit="1" customWidth="1"/>
    <col min="106" max="106" width="8" style="11" bestFit="1" customWidth="1"/>
    <col min="107" max="107" width="9" style="11" bestFit="1" customWidth="1"/>
    <col min="108" max="109" width="7" style="11" bestFit="1" customWidth="1"/>
    <col min="110" max="110" width="10" style="11" bestFit="1" customWidth="1"/>
    <col min="111" max="111" width="7" style="11" bestFit="1" customWidth="1"/>
    <col min="112" max="112" width="10" style="11" bestFit="1" customWidth="1"/>
    <col min="113" max="113" width="7" style="11" bestFit="1" customWidth="1"/>
    <col min="114" max="116" width="10" style="11" bestFit="1" customWidth="1"/>
    <col min="117" max="117" width="7" style="11" bestFit="1" customWidth="1"/>
    <col min="118" max="121" width="10" style="11" bestFit="1" customWidth="1"/>
    <col min="122" max="122" width="7" style="11" bestFit="1" customWidth="1"/>
    <col min="123" max="123" width="10" style="11" bestFit="1" customWidth="1"/>
    <col min="124" max="125" width="7" style="11" bestFit="1" customWidth="1"/>
    <col min="126" max="126" width="9" style="11" bestFit="1" customWidth="1"/>
    <col min="127" max="129" width="10" style="11" bestFit="1" customWidth="1"/>
    <col min="130" max="131" width="7" style="11" bestFit="1" customWidth="1"/>
    <col min="132" max="132" width="10" style="11" bestFit="1" customWidth="1"/>
    <col min="133" max="133" width="7" style="11" bestFit="1" customWidth="1"/>
    <col min="134" max="135" width="10" style="11" bestFit="1" customWidth="1"/>
    <col min="136" max="138" width="7" style="11" bestFit="1" customWidth="1"/>
    <col min="139" max="143" width="10" style="11" bestFit="1" customWidth="1"/>
    <col min="144" max="144" width="7" style="11" bestFit="1" customWidth="1"/>
    <col min="145" max="145" width="10" style="11" bestFit="1" customWidth="1"/>
    <col min="146" max="146" width="7" style="11" bestFit="1" customWidth="1"/>
    <col min="147" max="147" width="9" style="11" bestFit="1" customWidth="1"/>
    <col min="148" max="149" width="7" style="11" bestFit="1" customWidth="1"/>
    <col min="150" max="152" width="10" style="11" bestFit="1" customWidth="1"/>
    <col min="153" max="154" width="7" style="11" bestFit="1" customWidth="1"/>
    <col min="155" max="155" width="10" style="11" bestFit="1" customWidth="1"/>
    <col min="156" max="156" width="7" style="11" bestFit="1" customWidth="1"/>
    <col min="157" max="159" width="10" style="11" bestFit="1" customWidth="1"/>
    <col min="160" max="160" width="7" style="11" bestFit="1" customWidth="1"/>
    <col min="161" max="161" width="10" style="11" bestFit="1" customWidth="1"/>
    <col min="162" max="162" width="7" style="11" bestFit="1" customWidth="1"/>
    <col min="163" max="163" width="9" style="11" bestFit="1" customWidth="1"/>
    <col min="164" max="165" width="10" style="11" bestFit="1" customWidth="1"/>
    <col min="166" max="166" width="7" style="11" bestFit="1" customWidth="1"/>
    <col min="167" max="167" width="9" style="11" bestFit="1" customWidth="1"/>
    <col min="168" max="168" width="7" style="11" bestFit="1" customWidth="1"/>
    <col min="169" max="169" width="10" style="11" bestFit="1" customWidth="1"/>
    <col min="170" max="170" width="9" style="11" bestFit="1" customWidth="1"/>
    <col min="171" max="172" width="10" style="11" bestFit="1" customWidth="1"/>
    <col min="173" max="174" width="7" style="11" bestFit="1" customWidth="1"/>
    <col min="175" max="175" width="9" style="11" bestFit="1" customWidth="1"/>
    <col min="176" max="176" width="10" style="11" bestFit="1" customWidth="1"/>
    <col min="177" max="179" width="7" style="11" bestFit="1" customWidth="1"/>
    <col min="180" max="180" width="10" style="11" bestFit="1" customWidth="1"/>
    <col min="181" max="183" width="7" style="11" bestFit="1" customWidth="1"/>
    <col min="184" max="184" width="10" style="11" bestFit="1" customWidth="1"/>
    <col min="185" max="186" width="7" style="11" bestFit="1" customWidth="1"/>
    <col min="187" max="187" width="9" style="11" bestFit="1" customWidth="1"/>
    <col min="188" max="188" width="7" style="11" bestFit="1" customWidth="1"/>
    <col min="189" max="189" width="10" style="11" bestFit="1" customWidth="1"/>
    <col min="190" max="190" width="7" style="11" bestFit="1" customWidth="1"/>
    <col min="191" max="191" width="9" style="11" bestFit="1" customWidth="1"/>
    <col min="192" max="192" width="10" style="11" bestFit="1" customWidth="1"/>
    <col min="193" max="193" width="7" style="11" bestFit="1" customWidth="1"/>
    <col min="194" max="194" width="10" style="11" bestFit="1" customWidth="1"/>
    <col min="195" max="195" width="7" style="11" bestFit="1" customWidth="1"/>
    <col min="196" max="196" width="10" style="11" bestFit="1" customWidth="1"/>
    <col min="197" max="200" width="7" style="11" bestFit="1" customWidth="1"/>
    <col min="201" max="201" width="10" style="11" bestFit="1" customWidth="1"/>
    <col min="202" max="209" width="7" style="11" bestFit="1" customWidth="1"/>
    <col min="210" max="210" width="10" style="11" bestFit="1" customWidth="1"/>
    <col min="211" max="211" width="7" style="11" bestFit="1" customWidth="1"/>
    <col min="212" max="212" width="10" style="11" bestFit="1" customWidth="1"/>
    <col min="213" max="214" width="9" style="11" bestFit="1" customWidth="1"/>
    <col min="215" max="215" width="7" style="11" bestFit="1" customWidth="1"/>
    <col min="216" max="216" width="9" style="11" bestFit="1" customWidth="1"/>
    <col min="217" max="217" width="10" style="11" bestFit="1" customWidth="1"/>
    <col min="218" max="218" width="7" style="11" bestFit="1" customWidth="1"/>
    <col min="219" max="223" width="10" style="11" bestFit="1" customWidth="1"/>
    <col min="224" max="226" width="7" style="11" bestFit="1" customWidth="1"/>
    <col min="227" max="227" width="9" style="11" bestFit="1" customWidth="1"/>
    <col min="228" max="231" width="7" style="11" bestFit="1" customWidth="1"/>
    <col min="232" max="232" width="10" style="11" bestFit="1" customWidth="1"/>
    <col min="233" max="233" width="9" style="11" bestFit="1" customWidth="1"/>
    <col min="234" max="234" width="7" style="11" bestFit="1" customWidth="1"/>
    <col min="235" max="235" width="10" style="11" bestFit="1" customWidth="1"/>
    <col min="236" max="236" width="7" style="11" bestFit="1" customWidth="1"/>
    <col min="237" max="237" width="9" style="11" bestFit="1" customWidth="1"/>
    <col min="238" max="238" width="7" style="11" bestFit="1" customWidth="1"/>
    <col min="239" max="240" width="10" style="11" bestFit="1" customWidth="1"/>
    <col min="241" max="241" width="9" style="11" bestFit="1" customWidth="1"/>
    <col min="242" max="242" width="7" style="11" bestFit="1" customWidth="1"/>
    <col min="243" max="243" width="10" style="11" bestFit="1" customWidth="1"/>
    <col min="244" max="244" width="7" style="11" bestFit="1" customWidth="1"/>
    <col min="245" max="245" width="10" style="11" bestFit="1" customWidth="1"/>
    <col min="246" max="247" width="7" style="11" bestFit="1" customWidth="1"/>
    <col min="248" max="252" width="10" style="11" bestFit="1" customWidth="1"/>
    <col min="253" max="253" width="7" style="11" bestFit="1" customWidth="1"/>
    <col min="254" max="254" width="10" style="11" bestFit="1" customWidth="1"/>
    <col min="255" max="256" width="9" style="11" bestFit="1" customWidth="1"/>
    <col min="257" max="258" width="10" style="11" bestFit="1" customWidth="1"/>
    <col min="259" max="262" width="7" style="11" bestFit="1" customWidth="1"/>
    <col min="263" max="264" width="10" style="11" bestFit="1" customWidth="1"/>
    <col min="265" max="269" width="7" style="11" bestFit="1" customWidth="1"/>
    <col min="270" max="270" width="10" style="11" bestFit="1" customWidth="1"/>
    <col min="271" max="273" width="7" style="11" bestFit="1" customWidth="1"/>
    <col min="274" max="274" width="10" style="11" bestFit="1" customWidth="1"/>
    <col min="275" max="276" width="7" style="11" bestFit="1" customWidth="1"/>
    <col min="277" max="277" width="10" style="11" bestFit="1" customWidth="1"/>
    <col min="278" max="278" width="7" style="11" bestFit="1" customWidth="1"/>
    <col min="279" max="283" width="10" style="11" bestFit="1" customWidth="1"/>
    <col min="284" max="288" width="7" style="11" bestFit="1" customWidth="1"/>
    <col min="289" max="289" width="9" style="11" bestFit="1" customWidth="1"/>
    <col min="290" max="291" width="10" style="11" bestFit="1" customWidth="1"/>
    <col min="292" max="292" width="7" style="11" bestFit="1" customWidth="1"/>
    <col min="293" max="294" width="10" style="11" bestFit="1" customWidth="1"/>
    <col min="295" max="295" width="7" style="11" bestFit="1" customWidth="1"/>
    <col min="296" max="296" width="10" style="11" bestFit="1" customWidth="1"/>
    <col min="297" max="297" width="7" style="11" bestFit="1" customWidth="1"/>
    <col min="298" max="298" width="10" style="11" bestFit="1" customWidth="1"/>
    <col min="299" max="300" width="7" style="11" bestFit="1" customWidth="1"/>
    <col min="301" max="302" width="10" style="11" bestFit="1" customWidth="1"/>
    <col min="303" max="303" width="9" style="11" bestFit="1" customWidth="1"/>
    <col min="304" max="305" width="10" style="11" bestFit="1" customWidth="1"/>
    <col min="306" max="307" width="7" style="11" bestFit="1" customWidth="1"/>
    <col min="308" max="309" width="10" style="11" bestFit="1" customWidth="1"/>
    <col min="310" max="310" width="7" style="11" bestFit="1" customWidth="1"/>
    <col min="311" max="312" width="10" style="11" bestFit="1" customWidth="1"/>
    <col min="313" max="314" width="7" style="11" bestFit="1" customWidth="1"/>
    <col min="315" max="316" width="10" style="11" bestFit="1" customWidth="1"/>
    <col min="317" max="318" width="7" style="11" bestFit="1" customWidth="1"/>
    <col min="319" max="319" width="10" style="11" bestFit="1" customWidth="1"/>
    <col min="320" max="321" width="7" style="11" bestFit="1" customWidth="1"/>
    <col min="322" max="324" width="10" style="11" bestFit="1" customWidth="1"/>
    <col min="325" max="325" width="7" style="11" bestFit="1" customWidth="1"/>
    <col min="326" max="326" width="9" style="11" bestFit="1" customWidth="1"/>
    <col min="327" max="327" width="10" style="11" bestFit="1" customWidth="1"/>
    <col min="328" max="328" width="9" style="11" bestFit="1" customWidth="1"/>
    <col min="329" max="329" width="7" style="11" bestFit="1" customWidth="1"/>
    <col min="330" max="330" width="10" style="11" bestFit="1" customWidth="1"/>
    <col min="331" max="333" width="7" style="11" bestFit="1" customWidth="1"/>
    <col min="334" max="334" width="10" style="11" bestFit="1" customWidth="1"/>
    <col min="335" max="335" width="7" style="11" bestFit="1" customWidth="1"/>
    <col min="336" max="336" width="9" style="11" bestFit="1" customWidth="1"/>
    <col min="337" max="338" width="7" style="11" bestFit="1" customWidth="1"/>
    <col min="339" max="340" width="10" style="11" bestFit="1" customWidth="1"/>
    <col min="341" max="342" width="7" style="11" bestFit="1" customWidth="1"/>
    <col min="343" max="343" width="10" style="11" bestFit="1" customWidth="1"/>
    <col min="344" max="344" width="7" style="11" bestFit="1" customWidth="1"/>
    <col min="345" max="348" width="10" style="11" bestFit="1" customWidth="1"/>
    <col min="349" max="349" width="9" style="11" bestFit="1" customWidth="1"/>
    <col min="350" max="350" width="7" style="11" bestFit="1" customWidth="1"/>
    <col min="351" max="351" width="10" style="11" bestFit="1" customWidth="1"/>
    <col min="352" max="352" width="9" style="11" bestFit="1" customWidth="1"/>
    <col min="353" max="354" width="10" style="11" bestFit="1" customWidth="1"/>
    <col min="355" max="357" width="7" style="11" bestFit="1" customWidth="1"/>
    <col min="358" max="360" width="10" style="11" bestFit="1" customWidth="1"/>
    <col min="361" max="361" width="7" style="11" bestFit="1" customWidth="1"/>
    <col min="362" max="363" width="10" style="11" bestFit="1" customWidth="1"/>
    <col min="364" max="365" width="9" style="11" bestFit="1" customWidth="1"/>
    <col min="366" max="366" width="10" style="11" bestFit="1" customWidth="1"/>
    <col min="367" max="367" width="7" style="11" bestFit="1" customWidth="1"/>
    <col min="368" max="371" width="10" style="11" bestFit="1" customWidth="1"/>
    <col min="372" max="372" width="7" style="11" bestFit="1" customWidth="1"/>
    <col min="373" max="375" width="10" style="11" bestFit="1" customWidth="1"/>
    <col min="376" max="376" width="7" style="11" bestFit="1" customWidth="1"/>
    <col min="377" max="377" width="9" style="11" bestFit="1" customWidth="1"/>
    <col min="378" max="378" width="10" style="11" bestFit="1" customWidth="1"/>
    <col min="379" max="379" width="7" style="11" bestFit="1" customWidth="1"/>
    <col min="380" max="383" width="10" style="11" bestFit="1" customWidth="1"/>
    <col min="384" max="384" width="7" style="11" bestFit="1" customWidth="1"/>
    <col min="385" max="385" width="10" style="11" bestFit="1" customWidth="1"/>
    <col min="386" max="386" width="7" style="11" bestFit="1" customWidth="1"/>
    <col min="387" max="387" width="10" style="11" bestFit="1" customWidth="1"/>
    <col min="388" max="388" width="8" style="11" bestFit="1" customWidth="1"/>
    <col min="389" max="396" width="11" style="11" bestFit="1" customWidth="1"/>
    <col min="397" max="397" width="8" style="11" bestFit="1" customWidth="1"/>
    <col min="398" max="398" width="11" style="11" bestFit="1" customWidth="1"/>
    <col min="399" max="401" width="8" style="11" bestFit="1" customWidth="1"/>
    <col min="402" max="403" width="10" style="11" bestFit="1" customWidth="1"/>
    <col min="404" max="405" width="8" style="11" bestFit="1" customWidth="1"/>
    <col min="406" max="406" width="11" style="11" bestFit="1" customWidth="1"/>
    <col min="407" max="407" width="8" style="11" bestFit="1" customWidth="1"/>
    <col min="408" max="410" width="11" style="11" bestFit="1" customWidth="1"/>
    <col min="411" max="411" width="8" style="11" bestFit="1" customWidth="1"/>
    <col min="412" max="412" width="10" style="11" bestFit="1" customWidth="1"/>
    <col min="413" max="414" width="8" style="11" bestFit="1" customWidth="1"/>
    <col min="415" max="416" width="11" style="11" bestFit="1" customWidth="1"/>
    <col min="417" max="417" width="8" style="11" bestFit="1" customWidth="1"/>
    <col min="418" max="421" width="11" style="11" bestFit="1" customWidth="1"/>
    <col min="422" max="423" width="8" style="11" bestFit="1" customWidth="1"/>
    <col min="424" max="424" width="10" style="11" bestFit="1" customWidth="1"/>
    <col min="425" max="425" width="8" style="11" bestFit="1" customWidth="1"/>
    <col min="426" max="429" width="11" style="11" bestFit="1" customWidth="1"/>
    <col min="430" max="430" width="10" style="11" bestFit="1" customWidth="1"/>
    <col min="431" max="432" width="8" style="11" bestFit="1" customWidth="1"/>
    <col min="433" max="433" width="11" style="11" bestFit="1" customWidth="1"/>
    <col min="434" max="435" width="8" style="11" bestFit="1" customWidth="1"/>
    <col min="436" max="436" width="11" style="11" bestFit="1" customWidth="1"/>
    <col min="437" max="437" width="8" style="11" bestFit="1" customWidth="1"/>
    <col min="438" max="438" width="11" style="11" bestFit="1" customWidth="1"/>
    <col min="439" max="443" width="8" style="11" bestFit="1" customWidth="1"/>
    <col min="444" max="444" width="11" style="11" bestFit="1" customWidth="1"/>
    <col min="445" max="445" width="10" style="11" bestFit="1" customWidth="1"/>
    <col min="446" max="446" width="8" style="11" bestFit="1" customWidth="1"/>
    <col min="447" max="449" width="11" style="11" bestFit="1" customWidth="1"/>
    <col min="450" max="452" width="8" style="11" bestFit="1" customWidth="1"/>
    <col min="453" max="455" width="11" style="11" bestFit="1" customWidth="1"/>
    <col min="456" max="458" width="8" style="11" bestFit="1" customWidth="1"/>
    <col min="459" max="459" width="10" style="11" bestFit="1" customWidth="1"/>
    <col min="460" max="460" width="8" style="11" bestFit="1" customWidth="1"/>
    <col min="461" max="461" width="11" style="11" bestFit="1" customWidth="1"/>
    <col min="462" max="462" width="8" style="11" bestFit="1" customWidth="1"/>
    <col min="463" max="463" width="11" style="11" bestFit="1" customWidth="1"/>
    <col min="464" max="464" width="10" style="11" bestFit="1" customWidth="1"/>
    <col min="465" max="465" width="8" style="11" bestFit="1" customWidth="1"/>
    <col min="466" max="469" width="11" style="11" bestFit="1" customWidth="1"/>
    <col min="470" max="470" width="10" style="11" bestFit="1" customWidth="1"/>
    <col min="471" max="472" width="11" style="11" bestFit="1" customWidth="1"/>
    <col min="473" max="473" width="8" style="11" bestFit="1" customWidth="1"/>
    <col min="474" max="474" width="11" style="11" bestFit="1" customWidth="1"/>
    <col min="475" max="476" width="8" style="11" bestFit="1" customWidth="1"/>
    <col min="477" max="477" width="11" style="11" bestFit="1" customWidth="1"/>
    <col min="478" max="478" width="8" style="11" bestFit="1" customWidth="1"/>
    <col min="479" max="480" width="11" style="11" bestFit="1" customWidth="1"/>
    <col min="481" max="482" width="8" style="11" bestFit="1" customWidth="1"/>
    <col min="483" max="489" width="11" style="11" bestFit="1" customWidth="1"/>
    <col min="490" max="490" width="10" style="11" bestFit="1" customWidth="1"/>
    <col min="491" max="492" width="11" style="11" bestFit="1" customWidth="1"/>
    <col min="493" max="493" width="8" style="11" bestFit="1" customWidth="1"/>
    <col min="494" max="495" width="11" style="11" bestFit="1" customWidth="1"/>
    <col min="496" max="496" width="10" style="11" bestFit="1" customWidth="1"/>
    <col min="497" max="497" width="8" style="11" bestFit="1" customWidth="1"/>
    <col min="498" max="498" width="11" style="11" bestFit="1" customWidth="1"/>
    <col min="499" max="500" width="8" style="11" bestFit="1" customWidth="1"/>
    <col min="501" max="502" width="11" style="11" bestFit="1" customWidth="1"/>
    <col min="503" max="503" width="8" style="11" bestFit="1" customWidth="1"/>
    <col min="504" max="506" width="11" style="11" bestFit="1" customWidth="1"/>
    <col min="507" max="507" width="8" style="11" bestFit="1" customWidth="1"/>
    <col min="508" max="508" width="11" style="11" bestFit="1" customWidth="1"/>
    <col min="509" max="509" width="8" style="11" bestFit="1" customWidth="1"/>
    <col min="510" max="512" width="11" style="11" bestFit="1" customWidth="1"/>
    <col min="513" max="513" width="8" style="11" bestFit="1" customWidth="1"/>
    <col min="514" max="517" width="11" style="11" bestFit="1" customWidth="1"/>
    <col min="518" max="518" width="10" style="11" bestFit="1" customWidth="1"/>
    <col min="519" max="519" width="8" style="11" bestFit="1" customWidth="1"/>
    <col min="520" max="520" width="11" style="11" bestFit="1" customWidth="1"/>
    <col min="521" max="521" width="8" style="11" bestFit="1" customWidth="1"/>
    <col min="522" max="522" width="11" style="11" bestFit="1" customWidth="1"/>
    <col min="523" max="523" width="10" style="11" bestFit="1" customWidth="1"/>
    <col min="524" max="525" width="11" style="11" bestFit="1" customWidth="1"/>
    <col min="526" max="526" width="10" style="11" bestFit="1" customWidth="1"/>
    <col min="527" max="529" width="11" style="11" bestFit="1" customWidth="1"/>
    <col min="530" max="530" width="8" style="11" bestFit="1" customWidth="1"/>
    <col min="531" max="532" width="11" style="11" bestFit="1" customWidth="1"/>
    <col min="533" max="533" width="8" style="11" bestFit="1" customWidth="1"/>
    <col min="534" max="534" width="11" style="11" bestFit="1" customWidth="1"/>
    <col min="535" max="535" width="8" style="11" bestFit="1" customWidth="1"/>
    <col min="536" max="536" width="11" style="11" bestFit="1" customWidth="1"/>
    <col min="537" max="539" width="8" style="11" bestFit="1" customWidth="1"/>
    <col min="540" max="541" width="11" style="11" bestFit="1" customWidth="1"/>
    <col min="542" max="542" width="8" style="11" bestFit="1" customWidth="1"/>
    <col min="543" max="544" width="11" style="11" bestFit="1" customWidth="1"/>
    <col min="545" max="545" width="8" style="11" bestFit="1" customWidth="1"/>
    <col min="546" max="546" width="11" style="11" bestFit="1" customWidth="1"/>
    <col min="547" max="548" width="8" style="11" bestFit="1" customWidth="1"/>
    <col min="549" max="550" width="11" style="11" bestFit="1" customWidth="1"/>
    <col min="551" max="554" width="8" style="11" bestFit="1" customWidth="1"/>
    <col min="555" max="555" width="11" style="11" bestFit="1" customWidth="1"/>
    <col min="556" max="557" width="8" style="11" bestFit="1" customWidth="1"/>
    <col min="558" max="558" width="11" style="11" bestFit="1" customWidth="1"/>
    <col min="559" max="559" width="8" style="11" bestFit="1" customWidth="1"/>
    <col min="560" max="560" width="11" style="11" bestFit="1" customWidth="1"/>
    <col min="561" max="561" width="10" style="11" bestFit="1" customWidth="1"/>
    <col min="562" max="563" width="11" style="11" bestFit="1" customWidth="1"/>
    <col min="564" max="565" width="8" style="11" bestFit="1" customWidth="1"/>
    <col min="566" max="566" width="11" style="11" bestFit="1" customWidth="1"/>
    <col min="567" max="567" width="8" style="11" bestFit="1" customWidth="1"/>
    <col min="568" max="573" width="11" style="11" bestFit="1" customWidth="1"/>
    <col min="574" max="574" width="8" style="11" bestFit="1" customWidth="1"/>
    <col min="575" max="575" width="11" style="11" bestFit="1" customWidth="1"/>
    <col min="576" max="577" width="8" style="11" bestFit="1" customWidth="1"/>
    <col min="578" max="581" width="11" style="11" bestFit="1" customWidth="1"/>
    <col min="582" max="582" width="10" style="11" bestFit="1" customWidth="1"/>
    <col min="583" max="583" width="11" style="11" bestFit="1" customWidth="1"/>
    <col min="584" max="584" width="8" style="11" bestFit="1" customWidth="1"/>
    <col min="585" max="585" width="11" style="11" bestFit="1" customWidth="1"/>
    <col min="586" max="586" width="8" style="11" bestFit="1" customWidth="1"/>
    <col min="587" max="588" width="11" style="11" bestFit="1" customWidth="1"/>
    <col min="589" max="590" width="8" style="11" bestFit="1" customWidth="1"/>
    <col min="591" max="591" width="11" style="11" bestFit="1" customWidth="1"/>
    <col min="592" max="593" width="8" style="11" bestFit="1" customWidth="1"/>
    <col min="594" max="594" width="11" style="11" bestFit="1" customWidth="1"/>
    <col min="595" max="595" width="10" style="11" bestFit="1" customWidth="1"/>
    <col min="596" max="596" width="8" style="11" bestFit="1" customWidth="1"/>
    <col min="597" max="599" width="11" style="11" bestFit="1" customWidth="1"/>
    <col min="600" max="600" width="8" style="11" bestFit="1" customWidth="1"/>
    <col min="601" max="603" width="11" style="11" bestFit="1" customWidth="1"/>
    <col min="604" max="604" width="10" style="11" bestFit="1" customWidth="1"/>
    <col min="605" max="605" width="11" style="11" bestFit="1" customWidth="1"/>
    <col min="606" max="606" width="8" style="11" bestFit="1" customWidth="1"/>
    <col min="607" max="607" width="10" style="11" bestFit="1" customWidth="1"/>
    <col min="608" max="609" width="8" style="11" bestFit="1" customWidth="1"/>
    <col min="610" max="610" width="11" style="11" bestFit="1" customWidth="1"/>
    <col min="611" max="611" width="8" style="11" bestFit="1" customWidth="1"/>
    <col min="612" max="614" width="11" style="11" bestFit="1" customWidth="1"/>
    <col min="615" max="615" width="8" style="11" bestFit="1" customWidth="1"/>
    <col min="616" max="616" width="11" style="11" bestFit="1" customWidth="1"/>
    <col min="617" max="617" width="8" style="11" bestFit="1" customWidth="1"/>
    <col min="618" max="621" width="11" style="11" bestFit="1" customWidth="1"/>
    <col min="622" max="623" width="8" style="11" bestFit="1" customWidth="1"/>
    <col min="624" max="625" width="11" style="11" bestFit="1" customWidth="1"/>
    <col min="626" max="626" width="8" style="11" bestFit="1" customWidth="1"/>
    <col min="627" max="627" width="11" style="11" bestFit="1" customWidth="1"/>
    <col min="628" max="631" width="8" style="11" bestFit="1" customWidth="1"/>
    <col min="632" max="636" width="11" style="11" bestFit="1" customWidth="1"/>
    <col min="637" max="637" width="10" style="11" bestFit="1" customWidth="1"/>
    <col min="638" max="640" width="11" style="11" bestFit="1" customWidth="1"/>
    <col min="641" max="642" width="8" style="11" bestFit="1" customWidth="1"/>
    <col min="643" max="643" width="11" style="11" bestFit="1" customWidth="1"/>
    <col min="644" max="644" width="8" style="11" bestFit="1" customWidth="1"/>
    <col min="645" max="645" width="10" style="11" bestFit="1" customWidth="1"/>
    <col min="646" max="646" width="8" style="11" bestFit="1" customWidth="1"/>
    <col min="647" max="647" width="11" style="11" bestFit="1" customWidth="1"/>
    <col min="648" max="649" width="8" style="11" bestFit="1" customWidth="1"/>
    <col min="650" max="651" width="11" style="11" bestFit="1" customWidth="1"/>
    <col min="652" max="652" width="10" style="11" bestFit="1" customWidth="1"/>
    <col min="653" max="654" width="8" style="11" bestFit="1" customWidth="1"/>
    <col min="655" max="655" width="11" style="11" bestFit="1" customWidth="1"/>
    <col min="656" max="656" width="8" style="11" bestFit="1" customWidth="1"/>
    <col min="657" max="657" width="11" style="11" bestFit="1" customWidth="1"/>
    <col min="658" max="659" width="8" style="11" bestFit="1" customWidth="1"/>
    <col min="660" max="660" width="11" style="11" bestFit="1" customWidth="1"/>
    <col min="661" max="662" width="8" style="11" bestFit="1" customWidth="1"/>
    <col min="663" max="666" width="11" style="11" bestFit="1" customWidth="1"/>
    <col min="667" max="667" width="8" style="11" bestFit="1" customWidth="1"/>
    <col min="668" max="669" width="11" style="11" bestFit="1" customWidth="1"/>
    <col min="670" max="670" width="8" style="11" bestFit="1" customWidth="1"/>
    <col min="671" max="671" width="11" style="11" bestFit="1" customWidth="1"/>
    <col min="672" max="673" width="10" style="11" bestFit="1" customWidth="1"/>
    <col min="674" max="677" width="11" style="11" bestFit="1" customWidth="1"/>
    <col min="678" max="678" width="8" style="11" bestFit="1" customWidth="1"/>
    <col min="679" max="679" width="11" style="11" bestFit="1" customWidth="1"/>
    <col min="680" max="680" width="8" style="11" bestFit="1" customWidth="1"/>
    <col min="681" max="682" width="9" style="11" bestFit="1" customWidth="1"/>
    <col min="683" max="684" width="12" style="11" bestFit="1" customWidth="1"/>
    <col min="685" max="687" width="9" style="11" bestFit="1" customWidth="1"/>
    <col min="688" max="688" width="12" style="11" bestFit="1" customWidth="1"/>
    <col min="689" max="689" width="11" style="11" bestFit="1" customWidth="1"/>
    <col min="690" max="690" width="9" style="11" bestFit="1" customWidth="1"/>
    <col min="691" max="691" width="12" style="11" bestFit="1" customWidth="1"/>
    <col min="692" max="699" width="9" style="11" bestFit="1" customWidth="1"/>
    <col min="700" max="700" width="12" style="11" bestFit="1" customWidth="1"/>
    <col min="701" max="701" width="9" style="11" bestFit="1" customWidth="1"/>
    <col min="702" max="702" width="12" style="11" bestFit="1" customWidth="1"/>
    <col min="703" max="703" width="9" style="11" bestFit="1" customWidth="1"/>
    <col min="704" max="705" width="11" style="11" bestFit="1" customWidth="1"/>
    <col min="706" max="706" width="9" style="11" bestFit="1" customWidth="1"/>
    <col min="707" max="707" width="12" style="11" bestFit="1" customWidth="1"/>
    <col min="708" max="708" width="9" style="11" bestFit="1" customWidth="1"/>
    <col min="709" max="709" width="12" style="11" bestFit="1" customWidth="1"/>
    <col min="710" max="710" width="11" style="11" bestFit="1" customWidth="1"/>
    <col min="711" max="711" width="12" style="11" bestFit="1" customWidth="1"/>
    <col min="712" max="713" width="9" style="11" bestFit="1" customWidth="1"/>
    <col min="714" max="715" width="12" style="11" bestFit="1" customWidth="1"/>
    <col min="716" max="716" width="11" style="11" bestFit="1" customWidth="1"/>
    <col min="717" max="720" width="12" style="11" bestFit="1" customWidth="1"/>
    <col min="721" max="721" width="9" style="11" bestFit="1" customWidth="1"/>
    <col min="722" max="722" width="12" style="11" bestFit="1" customWidth="1"/>
    <col min="723" max="723" width="9" style="11" bestFit="1" customWidth="1"/>
    <col min="724" max="724" width="12" style="11" bestFit="1" customWidth="1"/>
    <col min="725" max="725" width="9" style="11" bestFit="1" customWidth="1"/>
    <col min="726" max="734" width="12" style="11" bestFit="1" customWidth="1"/>
    <col min="735" max="735" width="9" style="11" bestFit="1" customWidth="1"/>
    <col min="736" max="738" width="12" style="11" bestFit="1" customWidth="1"/>
    <col min="739" max="741" width="9" style="11" bestFit="1" customWidth="1"/>
    <col min="742" max="743" width="12" style="11" bestFit="1" customWidth="1"/>
    <col min="744" max="747" width="9" style="11" bestFit="1" customWidth="1"/>
    <col min="748" max="748" width="11" style="11" bestFit="1" customWidth="1"/>
    <col min="749" max="751" width="12" style="11" bestFit="1" customWidth="1"/>
    <col min="752" max="754" width="9" style="11" bestFit="1" customWidth="1"/>
    <col min="755" max="756" width="12" style="11" bestFit="1" customWidth="1"/>
    <col min="757" max="757" width="9" style="11" bestFit="1" customWidth="1"/>
    <col min="758" max="758" width="11" style="11" bestFit="1" customWidth="1"/>
    <col min="759" max="760" width="12" style="11" bestFit="1" customWidth="1"/>
    <col min="761" max="761" width="9" style="11" bestFit="1" customWidth="1"/>
    <col min="762" max="763" width="12" style="11" bestFit="1" customWidth="1"/>
    <col min="764" max="764" width="11" style="11" bestFit="1" customWidth="1"/>
    <col min="765" max="766" width="9" style="11" bestFit="1" customWidth="1"/>
    <col min="767" max="767" width="12" style="11" bestFit="1" customWidth="1"/>
    <col min="768" max="768" width="9" style="11" bestFit="1" customWidth="1"/>
    <col min="769" max="771" width="12" style="11" bestFit="1" customWidth="1"/>
    <col min="772" max="772" width="11" style="11" bestFit="1" customWidth="1"/>
    <col min="773" max="775" width="9" style="11" bestFit="1" customWidth="1"/>
    <col min="776" max="776" width="11" style="11" bestFit="1" customWidth="1"/>
    <col min="777" max="777" width="9" style="11" bestFit="1" customWidth="1"/>
    <col min="778" max="779" width="12" style="11" bestFit="1" customWidth="1"/>
    <col min="780" max="780" width="11" style="11" bestFit="1" customWidth="1"/>
    <col min="781" max="784" width="9" style="11" bestFit="1" customWidth="1"/>
    <col min="785" max="789" width="12" style="11" bestFit="1" customWidth="1"/>
    <col min="790" max="790" width="11" style="11" bestFit="1" customWidth="1"/>
    <col min="791" max="791" width="12" style="11" bestFit="1" customWidth="1"/>
    <col min="792" max="794" width="9" style="11" bestFit="1" customWidth="1"/>
    <col min="795" max="799" width="12" style="11" bestFit="1" customWidth="1"/>
    <col min="800" max="801" width="11" style="11" bestFit="1" customWidth="1"/>
    <col min="802" max="802" width="12" style="11" bestFit="1" customWidth="1"/>
    <col min="803" max="803" width="9" style="11" bestFit="1" customWidth="1"/>
    <col min="804" max="807" width="12" style="11" bestFit="1" customWidth="1"/>
    <col min="808" max="808" width="9" style="11" bestFit="1" customWidth="1"/>
    <col min="809" max="811" width="12" style="11" bestFit="1" customWidth="1"/>
    <col min="812" max="812" width="11" style="11" bestFit="1" customWidth="1"/>
    <col min="813" max="814" width="12" style="11" bestFit="1" customWidth="1"/>
    <col min="815" max="815" width="9" style="11" bestFit="1" customWidth="1"/>
    <col min="816" max="816" width="11" style="11" bestFit="1" customWidth="1"/>
    <col min="817" max="817" width="12" style="11" bestFit="1" customWidth="1"/>
    <col min="818" max="818" width="9" style="11" bestFit="1" customWidth="1"/>
    <col min="819" max="819" width="12" style="11" bestFit="1" customWidth="1"/>
    <col min="820" max="822" width="9" style="11" bestFit="1" customWidth="1"/>
    <col min="823" max="823" width="12" style="11" bestFit="1" customWidth="1"/>
    <col min="824" max="826" width="9" style="11" bestFit="1" customWidth="1"/>
    <col min="827" max="830" width="12" style="11" bestFit="1" customWidth="1"/>
    <col min="831" max="831" width="10" style="11" bestFit="1" customWidth="1"/>
    <col min="832" max="832" width="12" style="11" bestFit="1" customWidth="1"/>
    <col min="833" max="834" width="10" style="11" bestFit="1" customWidth="1"/>
    <col min="835" max="835" width="12" style="11" bestFit="1" customWidth="1"/>
    <col min="836" max="838" width="10" style="11" bestFit="1" customWidth="1"/>
    <col min="839" max="847" width="12" style="11" bestFit="1" customWidth="1"/>
    <col min="848" max="848" width="10" style="11" bestFit="1" customWidth="1"/>
    <col min="849" max="849" width="12" style="11" bestFit="1" customWidth="1"/>
    <col min="850" max="850" width="10" style="11" bestFit="1" customWidth="1"/>
    <col min="851" max="851" width="12" style="11" bestFit="1" customWidth="1"/>
    <col min="852" max="852" width="10" style="11" bestFit="1" customWidth="1"/>
    <col min="853" max="862" width="12" style="11" bestFit="1" customWidth="1"/>
    <col min="863" max="868" width="11" style="11" bestFit="1" customWidth="1"/>
    <col min="869" max="870" width="12" style="11" bestFit="1" customWidth="1"/>
    <col min="871" max="871" width="11" style="11" bestFit="1" customWidth="1"/>
    <col min="872" max="16384" width="11.5703125" style="11"/>
  </cols>
  <sheetData>
    <row r="1" spans="1:6" ht="27.75">
      <c r="A1" s="178" t="s">
        <v>609</v>
      </c>
      <c r="B1" s="178"/>
      <c r="C1" s="178"/>
      <c r="D1" s="178"/>
      <c r="E1" s="178"/>
      <c r="F1" s="178"/>
    </row>
    <row r="2" spans="1:6" ht="20.25">
      <c r="A2" s="179" t="s">
        <v>0</v>
      </c>
      <c r="B2" s="179"/>
      <c r="C2" s="179"/>
      <c r="D2" s="179"/>
      <c r="E2" s="179"/>
      <c r="F2" s="179"/>
    </row>
    <row r="3" spans="1:6">
      <c r="A3" s="191" t="s">
        <v>1</v>
      </c>
      <c r="B3" s="191"/>
      <c r="C3" s="191"/>
      <c r="D3" s="191"/>
      <c r="E3" s="191"/>
      <c r="F3" s="191"/>
    </row>
    <row r="5" spans="1:6" ht="18.75">
      <c r="A5" s="192" t="s">
        <v>22</v>
      </c>
      <c r="B5" s="192"/>
      <c r="C5" s="192"/>
      <c r="D5" s="192"/>
      <c r="E5" s="192"/>
      <c r="F5" s="192"/>
    </row>
    <row r="6" spans="1:6" ht="18.75">
      <c r="A6" s="192" t="s">
        <v>703</v>
      </c>
      <c r="B6" s="192"/>
      <c r="C6" s="192"/>
      <c r="D6" s="192"/>
      <c r="E6" s="192"/>
      <c r="F6" s="192"/>
    </row>
    <row r="7" spans="1:6">
      <c r="A7" s="189" t="s">
        <v>2273</v>
      </c>
      <c r="B7" s="189"/>
      <c r="C7" s="189"/>
      <c r="D7" s="189"/>
      <c r="E7" s="189"/>
      <c r="F7" s="189"/>
    </row>
    <row r="8" spans="1:6">
      <c r="A8" s="189" t="s">
        <v>2274</v>
      </c>
      <c r="B8" s="189"/>
      <c r="C8" s="189"/>
      <c r="D8" s="189"/>
      <c r="E8" s="189"/>
      <c r="F8" s="189"/>
    </row>
    <row r="9" spans="1:6" ht="15.75">
      <c r="A9" s="190" t="s">
        <v>702</v>
      </c>
      <c r="B9" s="190"/>
      <c r="C9" s="190"/>
      <c r="D9" s="190"/>
      <c r="E9" s="190"/>
      <c r="F9" s="190"/>
    </row>
    <row r="11" spans="1:6">
      <c r="A11"/>
      <c r="B11"/>
    </row>
    <row r="13" spans="1:6">
      <c r="A13" s="11" t="s">
        <v>2132</v>
      </c>
      <c r="B13" s="11" t="s">
        <v>2189</v>
      </c>
      <c r="C13" s="11" t="s">
        <v>2190</v>
      </c>
      <c r="D13"/>
    </row>
    <row r="14" spans="1:6">
      <c r="A14" s="174" t="s">
        <v>2191</v>
      </c>
      <c r="B14" s="160">
        <v>1744025968276</v>
      </c>
      <c r="C14" s="160">
        <v>737669881381.97974</v>
      </c>
      <c r="D14"/>
    </row>
    <row r="15" spans="1:6">
      <c r="A15" s="175" t="s">
        <v>10</v>
      </c>
      <c r="B15" s="160">
        <v>1622833406287</v>
      </c>
      <c r="C15" s="160">
        <v>678066901805.57971</v>
      </c>
      <c r="D15"/>
    </row>
    <row r="16" spans="1:6">
      <c r="A16" s="159" t="s">
        <v>11</v>
      </c>
      <c r="B16" s="160">
        <v>1407548685832</v>
      </c>
      <c r="C16" s="160">
        <v>609266615638.49976</v>
      </c>
      <c r="D16"/>
    </row>
    <row r="17" spans="1:4">
      <c r="A17" s="161" t="s">
        <v>24</v>
      </c>
      <c r="B17" s="160">
        <v>542875526448</v>
      </c>
      <c r="C17" s="160">
        <v>207068633985.2298</v>
      </c>
      <c r="D17"/>
    </row>
    <row r="18" spans="1:4">
      <c r="A18" s="161" t="s">
        <v>25</v>
      </c>
      <c r="B18" s="160">
        <v>101897864549</v>
      </c>
      <c r="C18" s="160">
        <v>38313770925.309998</v>
      </c>
      <c r="D18"/>
    </row>
    <row r="19" spans="1:4">
      <c r="A19" s="161" t="s">
        <v>12</v>
      </c>
      <c r="B19" s="160">
        <v>324257115564</v>
      </c>
      <c r="C19" s="160">
        <v>131743765112.65999</v>
      </c>
      <c r="D19"/>
    </row>
    <row r="20" spans="1:4">
      <c r="A20" s="161" t="s">
        <v>26</v>
      </c>
      <c r="B20" s="160">
        <v>13786016885</v>
      </c>
      <c r="C20" s="160">
        <v>18270179929.389999</v>
      </c>
      <c r="D20"/>
    </row>
    <row r="21" spans="1:4">
      <c r="A21" s="161" t="s">
        <v>27</v>
      </c>
      <c r="B21" s="160">
        <v>424672198458</v>
      </c>
      <c r="C21" s="160">
        <v>213809075055.90997</v>
      </c>
      <c r="D21"/>
    </row>
    <row r="22" spans="1:4">
      <c r="A22" s="161" t="s">
        <v>28</v>
      </c>
      <c r="B22" s="160">
        <v>59963928</v>
      </c>
      <c r="C22" s="160">
        <v>61190630</v>
      </c>
      <c r="D22"/>
    </row>
    <row r="23" spans="1:4">
      <c r="A23" s="159" t="s">
        <v>13</v>
      </c>
      <c r="B23" s="160">
        <v>215284720455</v>
      </c>
      <c r="C23" s="160">
        <v>68800286167.079987</v>
      </c>
      <c r="D23"/>
    </row>
    <row r="24" spans="1:4">
      <c r="A24" s="161" t="s">
        <v>29</v>
      </c>
      <c r="B24" s="160">
        <v>65675086633</v>
      </c>
      <c r="C24" s="160">
        <v>23321623833.819996</v>
      </c>
      <c r="D24"/>
    </row>
    <row r="25" spans="1:4">
      <c r="A25" s="161" t="s">
        <v>30</v>
      </c>
      <c r="B25" s="160">
        <v>71387716208</v>
      </c>
      <c r="C25" s="160">
        <v>18865697338.390011</v>
      </c>
      <c r="D25"/>
    </row>
    <row r="26" spans="1:4">
      <c r="A26" s="161" t="s">
        <v>31</v>
      </c>
      <c r="B26" s="160">
        <v>16448771</v>
      </c>
      <c r="C26" s="160">
        <v>3778560.02</v>
      </c>
      <c r="D26"/>
    </row>
    <row r="27" spans="1:4">
      <c r="A27" s="161" t="s">
        <v>32</v>
      </c>
      <c r="B27" s="160">
        <v>2770222220</v>
      </c>
      <c r="C27" s="160">
        <v>2687843400.5300002</v>
      </c>
      <c r="D27"/>
    </row>
    <row r="28" spans="1:4">
      <c r="A28" s="161" t="s">
        <v>33</v>
      </c>
      <c r="B28" s="160">
        <v>72988962348</v>
      </c>
      <c r="C28" s="160">
        <v>23921343034.319992</v>
      </c>
      <c r="D28"/>
    </row>
    <row r="29" spans="1:4">
      <c r="A29" s="161" t="s">
        <v>34</v>
      </c>
      <c r="B29" s="160">
        <v>2446284275</v>
      </c>
      <c r="C29" s="160">
        <v>0</v>
      </c>
      <c r="D29"/>
    </row>
    <row r="30" spans="1:4">
      <c r="A30" s="175" t="s">
        <v>2192</v>
      </c>
      <c r="B30" s="160">
        <v>121192561989</v>
      </c>
      <c r="C30" s="160">
        <v>59602979576.400009</v>
      </c>
      <c r="D30"/>
    </row>
    <row r="31" spans="1:4">
      <c r="A31" s="159" t="s">
        <v>21</v>
      </c>
      <c r="B31" s="160">
        <v>121192561989</v>
      </c>
      <c r="C31" s="160">
        <v>59602979576.400009</v>
      </c>
      <c r="D31"/>
    </row>
    <row r="32" spans="1:4">
      <c r="A32" s="161" t="s">
        <v>36</v>
      </c>
      <c r="B32" s="160">
        <v>5117721882</v>
      </c>
      <c r="C32" s="160">
        <v>372310342.19999999</v>
      </c>
      <c r="D32"/>
    </row>
    <row r="33" spans="1:4">
      <c r="A33" s="161" t="s">
        <v>37</v>
      </c>
      <c r="B33" s="160">
        <v>116074840107</v>
      </c>
      <c r="C33" s="160">
        <v>59230669234.200012</v>
      </c>
      <c r="D33"/>
    </row>
    <row r="34" spans="1:4">
      <c r="A34" s="161" t="s">
        <v>2193</v>
      </c>
      <c r="B34" s="160">
        <v>0</v>
      </c>
      <c r="C34" s="160">
        <v>0</v>
      </c>
      <c r="D34"/>
    </row>
    <row r="35" spans="1:4">
      <c r="A35" s="174" t="s">
        <v>337</v>
      </c>
      <c r="B35" s="160">
        <v>1744025968276</v>
      </c>
      <c r="C35" s="160">
        <v>737669881381.97974</v>
      </c>
      <c r="D35"/>
    </row>
    <row r="36" spans="1:4">
      <c r="A36"/>
      <c r="B36"/>
      <c r="C36"/>
      <c r="D36"/>
    </row>
    <row r="37" spans="1:4">
      <c r="A37"/>
      <c r="B37"/>
      <c r="C37"/>
      <c r="D37"/>
    </row>
    <row r="38" spans="1:4">
      <c r="A38"/>
      <c r="B38"/>
      <c r="C38"/>
      <c r="D38"/>
    </row>
    <row r="39" spans="1:4">
      <c r="A39"/>
      <c r="B39"/>
      <c r="C39"/>
      <c r="D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row r="190" spans="1:3">
      <c r="A190"/>
      <c r="B190"/>
      <c r="C190"/>
    </row>
    <row r="191" spans="1:3">
      <c r="A191"/>
      <c r="B191"/>
      <c r="C191"/>
    </row>
    <row r="192" spans="1:3">
      <c r="A192"/>
      <c r="B192"/>
      <c r="C192"/>
    </row>
    <row r="193" spans="1:3">
      <c r="A193"/>
      <c r="B193"/>
      <c r="C193"/>
    </row>
    <row r="194" spans="1:3">
      <c r="A194"/>
      <c r="B194"/>
      <c r="C194"/>
    </row>
    <row r="195" spans="1:3">
      <c r="A195"/>
      <c r="B195"/>
      <c r="C195"/>
    </row>
    <row r="196" spans="1:3">
      <c r="A196"/>
      <c r="B196"/>
      <c r="C196"/>
    </row>
    <row r="197" spans="1:3">
      <c r="A197"/>
      <c r="B197"/>
      <c r="C197"/>
    </row>
    <row r="198" spans="1:3">
      <c r="A198"/>
      <c r="B198"/>
      <c r="C198"/>
    </row>
    <row r="199" spans="1:3">
      <c r="A199"/>
      <c r="B199"/>
      <c r="C199"/>
    </row>
    <row r="200" spans="1:3">
      <c r="A200"/>
      <c r="B200"/>
      <c r="C200"/>
    </row>
    <row r="201" spans="1:3">
      <c r="A201"/>
      <c r="B201"/>
      <c r="C201"/>
    </row>
    <row r="202" spans="1:3">
      <c r="A202"/>
      <c r="B202"/>
      <c r="C202"/>
    </row>
    <row r="203" spans="1:3">
      <c r="A203"/>
      <c r="B203"/>
      <c r="C203"/>
    </row>
    <row r="204" spans="1:3">
      <c r="A204"/>
      <c r="B204"/>
      <c r="C204"/>
    </row>
    <row r="205" spans="1:3">
      <c r="A205"/>
      <c r="B205"/>
      <c r="C205"/>
    </row>
    <row r="206" spans="1:3">
      <c r="A206"/>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41"/>
  <sheetViews>
    <sheetView showGridLines="0" tabSelected="1" zoomScaleNormal="100" workbookViewId="0">
      <selection activeCell="J20" sqref="J20:J22"/>
    </sheetView>
  </sheetViews>
  <sheetFormatPr baseColWidth="10" defaultColWidth="11.42578125" defaultRowHeight="15"/>
  <cols>
    <col min="1" max="1" width="12.42578125" style="11" customWidth="1"/>
    <col min="2" max="2" width="21.5703125" style="11" customWidth="1"/>
    <col min="3" max="3" width="40.85546875" style="11" customWidth="1"/>
    <col min="4" max="4" width="19.42578125" style="11" bestFit="1" customWidth="1"/>
    <col min="5" max="6" width="19.42578125" style="11" customWidth="1"/>
    <col min="7" max="7" width="11.28515625" style="11" bestFit="1" customWidth="1"/>
    <col min="8" max="8" width="23.140625" style="11" bestFit="1" customWidth="1"/>
    <col min="9" max="9" width="13.85546875" style="11" bestFit="1" customWidth="1"/>
    <col min="10" max="10" width="24.85546875" style="11" bestFit="1" customWidth="1"/>
    <col min="11" max="11" width="15.42578125" style="11" bestFit="1" customWidth="1"/>
    <col min="12" max="12" width="11.42578125" style="11"/>
    <col min="13" max="13" width="30.5703125" style="11" customWidth="1"/>
    <col min="14" max="14" width="32" style="11" customWidth="1"/>
    <col min="15" max="16384" width="11.42578125" style="11"/>
  </cols>
  <sheetData>
    <row r="1" spans="1:14" ht="28.5" customHeight="1">
      <c r="A1" s="178" t="s">
        <v>609</v>
      </c>
      <c r="B1" s="178"/>
      <c r="C1" s="178"/>
      <c r="D1" s="178"/>
      <c r="E1" s="178"/>
      <c r="F1" s="178"/>
      <c r="G1" s="178"/>
      <c r="H1" s="178"/>
      <c r="I1" s="178"/>
    </row>
    <row r="2" spans="1:14" ht="21" customHeight="1">
      <c r="A2" s="179" t="s">
        <v>0</v>
      </c>
      <c r="B2" s="179"/>
      <c r="C2" s="179"/>
      <c r="D2" s="179"/>
      <c r="E2" s="179"/>
      <c r="F2" s="179"/>
      <c r="G2" s="179"/>
      <c r="H2" s="179"/>
      <c r="I2" s="179"/>
    </row>
    <row r="3" spans="1:14" s="12" customFormat="1" ht="28.5" customHeight="1">
      <c r="A3" s="180" t="s">
        <v>1</v>
      </c>
      <c r="B3" s="180"/>
      <c r="C3" s="180"/>
      <c r="D3" s="180"/>
      <c r="E3" s="180"/>
      <c r="F3" s="180"/>
      <c r="G3" s="180"/>
      <c r="H3" s="180"/>
      <c r="I3" s="180"/>
      <c r="N3" s="13"/>
    </row>
    <row r="4" spans="1:14" s="12" customFormat="1">
      <c r="A4" s="113"/>
      <c r="B4" s="113"/>
      <c r="C4" s="113"/>
      <c r="D4" s="113"/>
      <c r="E4" s="113"/>
      <c r="F4" s="113"/>
      <c r="G4" s="113"/>
      <c r="H4" s="113"/>
      <c r="I4" s="113"/>
      <c r="N4" s="13"/>
    </row>
    <row r="5" spans="1:14" ht="18.75" customHeight="1">
      <c r="A5" s="181" t="s">
        <v>2</v>
      </c>
      <c r="B5" s="181"/>
      <c r="C5" s="181"/>
      <c r="D5" s="181"/>
      <c r="E5" s="181"/>
      <c r="F5" s="181"/>
      <c r="G5" s="181"/>
      <c r="H5" s="181"/>
      <c r="I5" s="181"/>
    </row>
    <row r="6" spans="1:14" ht="18.75" customHeight="1">
      <c r="A6" s="181" t="s">
        <v>3</v>
      </c>
      <c r="B6" s="181"/>
      <c r="C6" s="181"/>
      <c r="D6" s="181"/>
      <c r="E6" s="181"/>
      <c r="F6" s="181"/>
      <c r="G6" s="181"/>
      <c r="H6" s="181"/>
      <c r="I6" s="181"/>
    </row>
    <row r="7" spans="1:14" ht="18.75">
      <c r="A7" s="182" t="s">
        <v>2271</v>
      </c>
      <c r="B7" s="182"/>
      <c r="C7" s="182"/>
      <c r="D7" s="182"/>
      <c r="E7" s="182"/>
      <c r="F7" s="182"/>
      <c r="G7" s="182"/>
      <c r="H7" s="182"/>
      <c r="I7" s="182"/>
    </row>
    <row r="8" spans="1:14" ht="18.75">
      <c r="A8" s="177" t="s">
        <v>608</v>
      </c>
      <c r="B8" s="177"/>
      <c r="C8" s="177"/>
      <c r="D8" s="177"/>
      <c r="E8" s="177"/>
      <c r="F8" s="177"/>
      <c r="G8" s="177"/>
      <c r="H8" s="177"/>
      <c r="I8" s="177"/>
    </row>
    <row r="9" spans="1:14" ht="15.75">
      <c r="A9" s="176" t="s">
        <v>4</v>
      </c>
      <c r="B9" s="176"/>
      <c r="C9" s="176"/>
      <c r="D9" s="176"/>
      <c r="E9" s="176"/>
      <c r="F9" s="176"/>
      <c r="G9" s="176"/>
      <c r="H9" s="176"/>
      <c r="I9" s="176"/>
    </row>
    <row r="10" spans="1:14" ht="15.75">
      <c r="A10" s="14"/>
      <c r="B10" s="14"/>
      <c r="C10" s="14"/>
      <c r="D10" s="14"/>
      <c r="E10" s="14"/>
      <c r="F10" s="14"/>
    </row>
    <row r="11" spans="1:14" ht="15" customHeight="1">
      <c r="C11" s="186" t="s">
        <v>5</v>
      </c>
      <c r="D11" s="118" t="s">
        <v>781</v>
      </c>
      <c r="E11" s="187" t="s">
        <v>698</v>
      </c>
      <c r="F11" s="187" t="s">
        <v>699</v>
      </c>
      <c r="G11" s="184" t="s">
        <v>510</v>
      </c>
    </row>
    <row r="12" spans="1:14" ht="15.75" thickBot="1">
      <c r="C12" s="186"/>
      <c r="D12" s="119" t="s">
        <v>608</v>
      </c>
      <c r="E12" s="188"/>
      <c r="F12" s="188"/>
      <c r="G12" s="185"/>
    </row>
    <row r="13" spans="1:14">
      <c r="C13" s="186"/>
      <c r="D13" s="16">
        <v>1</v>
      </c>
      <c r="E13" s="16">
        <v>2</v>
      </c>
      <c r="F13" s="16" t="s">
        <v>701</v>
      </c>
      <c r="G13" s="16" t="s">
        <v>700</v>
      </c>
    </row>
    <row r="14" spans="1:14" ht="15.75" thickBot="1">
      <c r="C14" s="17" t="s">
        <v>6</v>
      </c>
      <c r="D14" s="146">
        <f>D15+D17</f>
        <v>1342258153546</v>
      </c>
      <c r="E14" s="18">
        <f>E15+E17</f>
        <v>605196</v>
      </c>
      <c r="F14" s="121">
        <f t="shared" ref="F14:F15" si="0">IFERROR((E14*1000000)/D14,"-")</f>
        <v>0.45087898956037858</v>
      </c>
      <c r="G14" s="19">
        <f>1000000*E14/$D$34</f>
        <v>7.0210125400907764E-2</v>
      </c>
      <c r="I14" s="20"/>
      <c r="J14" s="43"/>
      <c r="L14" s="11" t="s">
        <v>511</v>
      </c>
    </row>
    <row r="15" spans="1:14">
      <c r="C15" s="21" t="s">
        <v>7</v>
      </c>
      <c r="D15" s="147">
        <v>1340556923171</v>
      </c>
      <c r="E15" s="22">
        <v>604989</v>
      </c>
      <c r="F15" s="122">
        <f t="shared" si="0"/>
        <v>0.4512967629669451</v>
      </c>
      <c r="G15" s="23">
        <f t="shared" ref="G15:G18" si="1">1000000*E15/$D$34</f>
        <v>7.0186110873452223E-2</v>
      </c>
      <c r="H15" s="25"/>
      <c r="I15" s="9"/>
      <c r="J15" s="43"/>
    </row>
    <row r="16" spans="1:14">
      <c r="C16" s="24" t="s">
        <v>8</v>
      </c>
      <c r="D16" s="147">
        <v>432436385</v>
      </c>
      <c r="E16" s="22">
        <v>359</v>
      </c>
      <c r="F16" s="122">
        <f>IFERROR((E16*1000000)/D16,"-")</f>
        <v>0.83017991189617402</v>
      </c>
      <c r="G16" s="23">
        <f t="shared" si="1"/>
        <v>4.1648383364936135E-5</v>
      </c>
      <c r="H16" s="25"/>
      <c r="I16" s="9"/>
      <c r="J16" s="43"/>
    </row>
    <row r="17" spans="3:11">
      <c r="C17" s="21" t="s">
        <v>9</v>
      </c>
      <c r="D17" s="147">
        <v>1701230375</v>
      </c>
      <c r="E17" s="22">
        <v>207</v>
      </c>
      <c r="F17" s="122">
        <f t="shared" ref="F17:F18" si="2">IFERROR((E17*1000000)/D17,"-")</f>
        <v>0.12167664241240696</v>
      </c>
      <c r="G17" s="23">
        <f t="shared" si="1"/>
        <v>2.4014527455548135E-5</v>
      </c>
      <c r="H17" s="25"/>
      <c r="I17" s="9"/>
      <c r="J17" s="43"/>
    </row>
    <row r="18" spans="3:11">
      <c r="C18" s="24" t="s">
        <v>610</v>
      </c>
      <c r="D18" s="147">
        <v>1701230375</v>
      </c>
      <c r="E18" s="22">
        <v>156</v>
      </c>
      <c r="F18" s="122">
        <f t="shared" si="2"/>
        <v>9.169833920935018E-2</v>
      </c>
      <c r="G18" s="23">
        <f t="shared" si="1"/>
        <v>1.8097904749108738E-5</v>
      </c>
      <c r="I18" s="25"/>
      <c r="J18" s="43"/>
    </row>
    <row r="19" spans="3:11">
      <c r="C19" s="17" t="s">
        <v>10</v>
      </c>
      <c r="D19" s="146">
        <f>D20+D22</f>
        <v>1622833406287</v>
      </c>
      <c r="E19" s="146">
        <f>E20+E22</f>
        <v>678066901805.57959</v>
      </c>
      <c r="F19" s="123">
        <f t="shared" ref="F19:F22" si="3">IFERROR(E19/D19,"-")</f>
        <v>0.41782902618265588</v>
      </c>
      <c r="G19" s="19">
        <f t="shared" ref="G19:G21" si="4">E19/$D$34</f>
        <v>7.866403975897851E-2</v>
      </c>
      <c r="I19" s="25"/>
      <c r="J19" s="43"/>
    </row>
    <row r="20" spans="3:11">
      <c r="C20" s="21" t="s">
        <v>11</v>
      </c>
      <c r="D20" s="147">
        <v>1407548685832</v>
      </c>
      <c r="E20" s="147">
        <f>Económica!D15</f>
        <v>609266615638.49963</v>
      </c>
      <c r="F20" s="122">
        <f t="shared" si="3"/>
        <v>0.43285651272400782</v>
      </c>
      <c r="G20" s="23">
        <f>E20/$D$34</f>
        <v>7.0682366516906486E-2</v>
      </c>
      <c r="H20" s="25"/>
      <c r="J20" s="43"/>
    </row>
    <row r="21" spans="3:11">
      <c r="C21" s="24" t="s">
        <v>12</v>
      </c>
      <c r="D21" s="147">
        <v>324257115564</v>
      </c>
      <c r="E21" s="147">
        <f>Económica!D18</f>
        <v>131743765112.66002</v>
      </c>
      <c r="F21" s="122">
        <f t="shared" si="3"/>
        <v>0.4062941375504131</v>
      </c>
      <c r="G21" s="23">
        <f t="shared" si="4"/>
        <v>1.5283885335242794E-2</v>
      </c>
      <c r="J21" s="43"/>
    </row>
    <row r="22" spans="3:11">
      <c r="C22" s="21" t="s">
        <v>13</v>
      </c>
      <c r="D22" s="147">
        <v>215284720455</v>
      </c>
      <c r="E22" s="147">
        <f>Económica!D22</f>
        <v>68800286167.079987</v>
      </c>
      <c r="F22" s="122">
        <f t="shared" si="3"/>
        <v>0.31957811971825933</v>
      </c>
      <c r="G22" s="23">
        <f>21/$D$34</f>
        <v>2.4362564085338688E-12</v>
      </c>
      <c r="I22" s="25"/>
      <c r="J22" s="43"/>
      <c r="K22" s="152"/>
    </row>
    <row r="23" spans="3:11">
      <c r="C23" s="26" t="s">
        <v>14</v>
      </c>
      <c r="D23" s="148"/>
      <c r="E23" s="148"/>
      <c r="F23" s="124"/>
      <c r="G23" s="27"/>
      <c r="J23" s="43"/>
    </row>
    <row r="24" spans="3:11">
      <c r="C24" s="28" t="s">
        <v>15</v>
      </c>
      <c r="D24" s="151">
        <f>D15-D20</f>
        <v>-66991762661</v>
      </c>
      <c r="E24" s="151">
        <f>1000000*E15-E20</f>
        <v>-4277615638.4996338</v>
      </c>
      <c r="F24" s="122">
        <f>IFERROR(E24/D24,"-")</f>
        <v>6.3852859942583592E-2</v>
      </c>
      <c r="G24" s="90">
        <f>E24/$D$34</f>
        <v>-4.9625564345425854E-4</v>
      </c>
      <c r="J24" s="43"/>
    </row>
    <row r="25" spans="3:11">
      <c r="C25" s="28" t="s">
        <v>16</v>
      </c>
      <c r="D25" s="151">
        <f>D17-D22</f>
        <v>-213583490080</v>
      </c>
      <c r="E25" s="151">
        <f>1000000*E17-E22</f>
        <v>-68593286167.079987</v>
      </c>
      <c r="F25" s="122">
        <f t="shared" ref="F25:F32" si="5">IFERROR(E25/D25,"-")</f>
        <v>0.32115444008049326</v>
      </c>
      <c r="G25" s="90">
        <f>E25/$D$34</f>
        <v>-7.9576587146164852E-3</v>
      </c>
      <c r="J25" s="43"/>
    </row>
    <row r="26" spans="3:11">
      <c r="C26" s="28" t="s">
        <v>17</v>
      </c>
      <c r="D26" s="151">
        <f>(D14-(D19-D21))</f>
        <v>43681862823</v>
      </c>
      <c r="E26" s="151">
        <f>((1000000*E14)-(E19-E21))</f>
        <v>58872863307.080444</v>
      </c>
      <c r="F26" s="122">
        <f t="shared" si="5"/>
        <v>1.3477644839835417</v>
      </c>
      <c r="G26" s="90">
        <f>E26/$D$34</f>
        <v>6.8299709771720563E-3</v>
      </c>
      <c r="H26" s="154"/>
      <c r="J26" s="43"/>
    </row>
    <row r="27" spans="3:11">
      <c r="C27" s="28" t="s">
        <v>18</v>
      </c>
      <c r="D27" s="151">
        <f>D14-D19</f>
        <v>-280575252741</v>
      </c>
      <c r="E27" s="151">
        <f>1000000*E14-E19</f>
        <v>-72870901805.57959</v>
      </c>
      <c r="F27" s="122">
        <f t="shared" si="5"/>
        <v>0.25971963348045873</v>
      </c>
      <c r="G27" s="90">
        <f>E27/$D$34</f>
        <v>-8.4539143580707396E-3</v>
      </c>
      <c r="J27" s="43"/>
    </row>
    <row r="28" spans="3:11">
      <c r="C28" s="26" t="s">
        <v>19</v>
      </c>
      <c r="D28" s="148">
        <f>D30-D32</f>
        <v>280575252741</v>
      </c>
      <c r="E28" s="148">
        <f>+E30-E32</f>
        <v>-59602625577.399986</v>
      </c>
      <c r="F28" s="125">
        <f>+E28/D28</f>
        <v>-0.21243008781112774</v>
      </c>
      <c r="G28" s="91">
        <f>E28/$D$34</f>
        <v>-6.914632310875495E-3</v>
      </c>
      <c r="J28" s="43"/>
    </row>
    <row r="29" spans="3:11">
      <c r="C29" s="29"/>
      <c r="D29" s="149"/>
      <c r="E29" s="149"/>
      <c r="F29" s="126"/>
      <c r="G29" s="90"/>
      <c r="J29" s="43"/>
    </row>
    <row r="30" spans="3:11" ht="17.25" customHeight="1">
      <c r="C30" s="30" t="s">
        <v>20</v>
      </c>
      <c r="D30" s="142">
        <v>401767814730</v>
      </c>
      <c r="E30" s="31">
        <v>353999</v>
      </c>
      <c r="F30" s="127">
        <f>IFERROR(1000000*E30/D30,"-")</f>
        <v>0.88110343094032539</v>
      </c>
      <c r="G30" s="92">
        <f>1000000*E30/$D$34</f>
        <v>4.1068206303075283E-2</v>
      </c>
    </row>
    <row r="31" spans="3:11">
      <c r="C31" s="32"/>
      <c r="D31" s="150"/>
      <c r="E31" s="150"/>
      <c r="F31" s="128"/>
      <c r="G31" s="90"/>
    </row>
    <row r="32" spans="3:11">
      <c r="C32" s="17" t="s">
        <v>21</v>
      </c>
      <c r="D32" s="142">
        <v>121192561989</v>
      </c>
      <c r="E32" s="142">
        <f>Económica!D30</f>
        <v>59602979576.399986</v>
      </c>
      <c r="F32" s="127">
        <f t="shared" si="5"/>
        <v>0.49180394075512512</v>
      </c>
      <c r="G32" s="93">
        <f>E32/$D$34</f>
        <v>6.9146733790817977E-3</v>
      </c>
    </row>
    <row r="33" spans="3:9" ht="19.149999999999999" customHeight="1" thickBot="1">
      <c r="I33" s="155"/>
    </row>
    <row r="34" spans="3:9" ht="15.75" thickBot="1">
      <c r="C34" s="106" t="s">
        <v>501</v>
      </c>
      <c r="D34" s="153">
        <v>8619782353959.0947</v>
      </c>
    </row>
    <row r="36" spans="3:9">
      <c r="C36" s="129" t="s">
        <v>720</v>
      </c>
      <c r="E36" s="114"/>
      <c r="F36" s="114"/>
      <c r="G36" s="33"/>
      <c r="H36" s="105"/>
    </row>
    <row r="37" spans="3:9" ht="24" customHeight="1">
      <c r="C37" s="52" t="s">
        <v>696</v>
      </c>
    </row>
    <row r="38" spans="3:9">
      <c r="C38" s="183" t="s">
        <v>2133</v>
      </c>
      <c r="D38" s="183"/>
      <c r="E38" s="183"/>
      <c r="F38" s="183"/>
      <c r="G38" s="183"/>
    </row>
    <row r="39" spans="3:9" ht="30" customHeight="1">
      <c r="C39" s="183" t="s">
        <v>2272</v>
      </c>
      <c r="D39" s="183"/>
      <c r="E39" s="183"/>
      <c r="F39" s="183"/>
      <c r="G39" s="183"/>
      <c r="H39" s="183"/>
    </row>
    <row r="40" spans="3:9">
      <c r="C40" s="52" t="s">
        <v>697</v>
      </c>
      <c r="D40" s="117"/>
      <c r="E40" s="117"/>
      <c r="F40" s="117"/>
      <c r="G40" s="117"/>
    </row>
    <row r="41" spans="3:9">
      <c r="C41" s="183" t="s">
        <v>721</v>
      </c>
      <c r="D41" s="183"/>
    </row>
  </sheetData>
  <mergeCells count="15">
    <mergeCell ref="C41:D41"/>
    <mergeCell ref="C38:G38"/>
    <mergeCell ref="G11:G12"/>
    <mergeCell ref="C11:C13"/>
    <mergeCell ref="C39:H39"/>
    <mergeCell ref="E11:E12"/>
    <mergeCell ref="F11:F12"/>
    <mergeCell ref="A9:I9"/>
    <mergeCell ref="A8:I8"/>
    <mergeCell ref="A1:I1"/>
    <mergeCell ref="A2:I2"/>
    <mergeCell ref="A3:I3"/>
    <mergeCell ref="A5:I5"/>
    <mergeCell ref="A6:I6"/>
    <mergeCell ref="A7:I7"/>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16</xdr:row>
                <xdr:rowOff>0</xdr:rowOff>
              </from>
              <to>
                <xdr:col>9</xdr:col>
                <xdr:colOff>666750</xdr:colOff>
                <xdr:row>19</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2"/>
  <sheetViews>
    <sheetView showGridLines="0" zoomScale="101" zoomScaleNormal="100" workbookViewId="0">
      <selection activeCell="G15" sqref="G15"/>
    </sheetView>
  </sheetViews>
  <sheetFormatPr baseColWidth="10" defaultColWidth="11.42578125" defaultRowHeight="15"/>
  <cols>
    <col min="1" max="1" width="17.42578125" style="11" customWidth="1"/>
    <col min="2" max="2" width="66" style="11" customWidth="1"/>
    <col min="3" max="3" width="17.42578125" style="11" customWidth="1"/>
    <col min="4" max="4" width="17" style="11" customWidth="1"/>
    <col min="5" max="5" width="18.85546875" style="11" customWidth="1"/>
    <col min="6" max="6" width="25.42578125" style="11" bestFit="1" customWidth="1"/>
    <col min="7" max="7" width="14.140625" style="11" bestFit="1" customWidth="1"/>
    <col min="8" max="8" width="21.85546875" style="11" bestFit="1" customWidth="1"/>
    <col min="9" max="10" width="20.42578125" style="11" bestFit="1" customWidth="1"/>
    <col min="11" max="16384" width="11.42578125" style="11"/>
  </cols>
  <sheetData>
    <row r="1" spans="1:8" ht="28.5" customHeight="1">
      <c r="A1" s="178" t="s">
        <v>609</v>
      </c>
      <c r="B1" s="178"/>
      <c r="C1" s="178"/>
      <c r="D1" s="178"/>
      <c r="E1" s="178"/>
      <c r="F1" s="34"/>
    </row>
    <row r="2" spans="1:8" ht="21" customHeight="1">
      <c r="A2" s="179" t="s">
        <v>0</v>
      </c>
      <c r="B2" s="179"/>
      <c r="C2" s="179"/>
      <c r="D2" s="179"/>
      <c r="E2" s="179"/>
      <c r="F2" s="35"/>
    </row>
    <row r="3" spans="1:8" ht="15" customHeight="1">
      <c r="A3" s="191" t="s">
        <v>1</v>
      </c>
      <c r="B3" s="191"/>
      <c r="C3" s="191"/>
      <c r="D3" s="191"/>
      <c r="E3" s="191"/>
      <c r="F3" s="36"/>
    </row>
    <row r="4" spans="1:8" ht="15" customHeight="1">
      <c r="A4" s="115"/>
      <c r="B4" s="115"/>
      <c r="C4" s="115"/>
      <c r="D4" s="115"/>
      <c r="E4" s="115"/>
      <c r="F4" s="36"/>
    </row>
    <row r="5" spans="1:8" ht="18.75">
      <c r="A5" s="196" t="s">
        <v>22</v>
      </c>
      <c r="B5" s="196"/>
      <c r="C5" s="196"/>
      <c r="D5" s="196"/>
      <c r="E5" s="196"/>
      <c r="F5" s="38"/>
    </row>
    <row r="6" spans="1:8" ht="18.75" customHeight="1">
      <c r="A6" s="192" t="s">
        <v>23</v>
      </c>
      <c r="B6" s="192"/>
      <c r="C6" s="192"/>
      <c r="D6" s="192"/>
      <c r="E6" s="192"/>
      <c r="F6" s="37"/>
    </row>
    <row r="7" spans="1:8" ht="18.75">
      <c r="A7" s="197" t="s">
        <v>2271</v>
      </c>
      <c r="B7" s="197"/>
      <c r="C7" s="197"/>
      <c r="D7" s="197"/>
      <c r="E7" s="197"/>
      <c r="F7" s="39"/>
    </row>
    <row r="8" spans="1:8" ht="18.75">
      <c r="A8" s="177" t="s">
        <v>608</v>
      </c>
      <c r="B8" s="177"/>
      <c r="C8" s="177"/>
      <c r="D8" s="177"/>
      <c r="E8" s="177"/>
      <c r="F8" s="40"/>
      <c r="G8" s="40"/>
      <c r="H8" s="40"/>
    </row>
    <row r="9" spans="1:8" ht="15.75">
      <c r="A9" s="190" t="s">
        <v>4</v>
      </c>
      <c r="B9" s="190"/>
      <c r="C9" s="190"/>
      <c r="D9" s="190"/>
      <c r="E9" s="190"/>
      <c r="F9" s="41"/>
    </row>
    <row r="10" spans="1:8">
      <c r="E10" s="9"/>
    </row>
    <row r="11" spans="1:8">
      <c r="E11" s="9"/>
      <c r="F11" s="9"/>
    </row>
    <row r="12" spans="1:8" ht="15" customHeight="1">
      <c r="B12" s="193" t="s">
        <v>5</v>
      </c>
      <c r="C12" s="107" t="s">
        <v>781</v>
      </c>
      <c r="D12" s="194" t="s">
        <v>698</v>
      </c>
      <c r="E12" s="9"/>
    </row>
    <row r="13" spans="1:8" ht="15" customHeight="1">
      <c r="B13" s="193"/>
      <c r="C13" s="15" t="s">
        <v>608</v>
      </c>
      <c r="D13" s="194"/>
      <c r="E13" s="9"/>
      <c r="F13" s="9"/>
      <c r="G13" s="9"/>
    </row>
    <row r="14" spans="1:8">
      <c r="B14" s="108" t="s">
        <v>10</v>
      </c>
      <c r="C14" s="132">
        <f>+C15+C22</f>
        <v>1622833406287</v>
      </c>
      <c r="D14" s="132">
        <f>+D15+D22</f>
        <v>678066901805.57959</v>
      </c>
      <c r="E14" s="9"/>
      <c r="F14" s="9"/>
      <c r="G14" s="9"/>
    </row>
    <row r="15" spans="1:8">
      <c r="B15" s="109" t="s">
        <v>11</v>
      </c>
      <c r="C15" s="133">
        <f>SUM(C16:C21)</f>
        <v>1407548685832</v>
      </c>
      <c r="D15" s="133">
        <f>SUM(D16:D21)</f>
        <v>609266615638.49963</v>
      </c>
      <c r="E15" s="9"/>
      <c r="F15" s="9"/>
      <c r="G15" s="9"/>
    </row>
    <row r="16" spans="1:8" ht="12.75" customHeight="1">
      <c r="B16" s="110" t="s">
        <v>24</v>
      </c>
      <c r="C16" s="134">
        <v>542875526448</v>
      </c>
      <c r="D16" s="134">
        <v>207068633985.22961</v>
      </c>
      <c r="E16" s="9"/>
      <c r="F16" s="9"/>
      <c r="G16" s="9"/>
    </row>
    <row r="17" spans="2:8">
      <c r="B17" s="110" t="s">
        <v>25</v>
      </c>
      <c r="C17" s="134">
        <v>101897864549</v>
      </c>
      <c r="D17" s="134">
        <v>38313770925.309998</v>
      </c>
      <c r="E17" s="9"/>
      <c r="F17" s="9"/>
    </row>
    <row r="18" spans="2:8">
      <c r="B18" s="110" t="s">
        <v>12</v>
      </c>
      <c r="C18" s="134">
        <v>324257115564</v>
      </c>
      <c r="D18" s="134">
        <v>131743765112.66002</v>
      </c>
      <c r="E18" s="9"/>
      <c r="F18" s="9"/>
    </row>
    <row r="19" spans="2:8">
      <c r="B19" s="110" t="s">
        <v>26</v>
      </c>
      <c r="C19" s="135">
        <v>13786016885</v>
      </c>
      <c r="D19" s="135">
        <v>18270179929.389999</v>
      </c>
      <c r="E19" s="9"/>
      <c r="F19" s="9"/>
    </row>
    <row r="20" spans="2:8">
      <c r="B20" s="110" t="s">
        <v>27</v>
      </c>
      <c r="C20" s="134">
        <v>424672198458</v>
      </c>
      <c r="D20" s="134">
        <v>213809075055.90997</v>
      </c>
      <c r="E20" s="9"/>
      <c r="F20" s="9"/>
    </row>
    <row r="21" spans="2:8">
      <c r="B21" s="110" t="s">
        <v>28</v>
      </c>
      <c r="C21" s="134">
        <v>59963928</v>
      </c>
      <c r="D21" s="134">
        <v>61190630</v>
      </c>
      <c r="E21" s="9"/>
      <c r="F21" s="9"/>
      <c r="H21" s="9"/>
    </row>
    <row r="22" spans="2:8">
      <c r="B22" s="109" t="s">
        <v>13</v>
      </c>
      <c r="C22" s="133">
        <f>SUM(C23:C28)</f>
        <v>215284720455</v>
      </c>
      <c r="D22" s="133">
        <f>SUM(D23:D28)</f>
        <v>68800286167.079987</v>
      </c>
      <c r="E22" s="9"/>
      <c r="F22" s="9"/>
      <c r="G22" s="9"/>
    </row>
    <row r="23" spans="2:8">
      <c r="B23" s="110" t="s">
        <v>29</v>
      </c>
      <c r="C23" s="134">
        <v>65675086633</v>
      </c>
      <c r="D23" s="134">
        <v>23321623833.819996</v>
      </c>
      <c r="E23" s="9"/>
      <c r="F23" s="9"/>
      <c r="G23" s="43"/>
    </row>
    <row r="24" spans="2:8">
      <c r="B24" s="110" t="s">
        <v>30</v>
      </c>
      <c r="C24" s="134">
        <v>71387716208</v>
      </c>
      <c r="D24" s="134">
        <v>18865697338.390003</v>
      </c>
      <c r="E24" s="9"/>
      <c r="F24" s="9"/>
    </row>
    <row r="25" spans="2:8">
      <c r="B25" s="110" t="s">
        <v>31</v>
      </c>
      <c r="C25" s="134">
        <v>16448771</v>
      </c>
      <c r="D25" s="134">
        <v>3778560.02</v>
      </c>
      <c r="E25" s="9"/>
      <c r="F25" s="9"/>
    </row>
    <row r="26" spans="2:8">
      <c r="B26" s="110" t="s">
        <v>32</v>
      </c>
      <c r="C26" s="134">
        <v>2770222220</v>
      </c>
      <c r="D26" s="134">
        <v>2687843400.5300002</v>
      </c>
      <c r="E26" s="9"/>
      <c r="F26" s="9"/>
    </row>
    <row r="27" spans="2:8">
      <c r="B27" s="110" t="s">
        <v>33</v>
      </c>
      <c r="C27" s="134">
        <v>72988962348</v>
      </c>
      <c r="D27" s="134">
        <v>23921343034.319988</v>
      </c>
      <c r="E27" s="9"/>
      <c r="F27" s="9"/>
    </row>
    <row r="28" spans="2:8">
      <c r="B28" s="110" t="s">
        <v>34</v>
      </c>
      <c r="C28" s="134">
        <v>2446284275</v>
      </c>
      <c r="D28" s="134">
        <v>0</v>
      </c>
      <c r="E28" s="9"/>
      <c r="F28" s="9"/>
    </row>
    <row r="29" spans="2:8">
      <c r="B29" s="108" t="s">
        <v>35</v>
      </c>
      <c r="C29" s="132">
        <f>C30</f>
        <v>121192561989</v>
      </c>
      <c r="D29" s="132">
        <f>D30</f>
        <v>59602979576.399986</v>
      </c>
      <c r="E29" s="9"/>
      <c r="F29" s="9"/>
    </row>
    <row r="30" spans="2:8">
      <c r="B30" s="109" t="s">
        <v>2136</v>
      </c>
      <c r="C30" s="133">
        <f>SUM(C31:C32)</f>
        <v>121192561989</v>
      </c>
      <c r="D30" s="133">
        <f>SUM(D31:D32)</f>
        <v>59602979576.399986</v>
      </c>
      <c r="E30" s="9"/>
      <c r="F30" s="9"/>
    </row>
    <row r="31" spans="2:8">
      <c r="B31" s="110" t="s">
        <v>36</v>
      </c>
      <c r="C31" s="134">
        <v>5117721882</v>
      </c>
      <c r="D31" s="134">
        <v>372310342.19999999</v>
      </c>
      <c r="E31" s="9"/>
      <c r="F31" s="9"/>
    </row>
    <row r="32" spans="2:8">
      <c r="B32" s="110" t="s">
        <v>37</v>
      </c>
      <c r="C32" s="134">
        <v>116074840107</v>
      </c>
      <c r="D32" s="134">
        <v>59230669234.199989</v>
      </c>
      <c r="E32" s="9"/>
      <c r="F32" s="9"/>
    </row>
    <row r="33" spans="2:18" ht="15" customHeight="1">
      <c r="B33" s="44" t="s">
        <v>38</v>
      </c>
      <c r="C33" s="51">
        <f>C14+C29</f>
        <v>1744025968276</v>
      </c>
      <c r="D33" s="51">
        <f>D14+D29</f>
        <v>737669881381.97961</v>
      </c>
      <c r="F33" s="9"/>
      <c r="G33" s="45"/>
      <c r="H33" s="45"/>
      <c r="I33" s="45"/>
      <c r="J33" s="45"/>
      <c r="K33" s="45"/>
      <c r="L33" s="45"/>
      <c r="M33" s="45"/>
    </row>
    <row r="34" spans="2:18" ht="19.149999999999999" customHeight="1">
      <c r="B34" s="129" t="s">
        <v>720</v>
      </c>
      <c r="D34" s="45"/>
      <c r="F34" s="45"/>
      <c r="G34" s="45"/>
      <c r="H34" s="45"/>
      <c r="I34" s="45"/>
      <c r="J34" s="45"/>
      <c r="K34" s="45"/>
      <c r="L34" s="45"/>
      <c r="M34" s="45"/>
      <c r="N34" s="45"/>
      <c r="O34" s="45"/>
      <c r="P34" s="45"/>
      <c r="Q34" s="45"/>
      <c r="R34" s="45"/>
    </row>
    <row r="35" spans="2:18">
      <c r="B35" s="116" t="s">
        <v>696</v>
      </c>
      <c r="C35" s="116"/>
      <c r="D35" s="116"/>
      <c r="E35" s="116"/>
      <c r="F35" s="116"/>
      <c r="G35" s="116"/>
    </row>
    <row r="36" spans="2:18" ht="36.6" customHeight="1">
      <c r="B36" s="195" t="s">
        <v>2272</v>
      </c>
      <c r="C36" s="195"/>
      <c r="D36" s="195"/>
      <c r="E36" s="116"/>
      <c r="F36" s="116"/>
      <c r="G36" s="116"/>
    </row>
    <row r="37" spans="2:18">
      <c r="B37" s="183" t="s">
        <v>39</v>
      </c>
      <c r="C37" s="183"/>
    </row>
    <row r="42" spans="2:18">
      <c r="B42" s="9"/>
    </row>
  </sheetData>
  <mergeCells count="12">
    <mergeCell ref="B37:C37"/>
    <mergeCell ref="B12:B13"/>
    <mergeCell ref="D12:D13"/>
    <mergeCell ref="B36:D36"/>
    <mergeCell ref="A1:E1"/>
    <mergeCell ref="A2:E2"/>
    <mergeCell ref="A3:E3"/>
    <mergeCell ref="A5:E5"/>
    <mergeCell ref="A6:E6"/>
    <mergeCell ref="A7:E7"/>
    <mergeCell ref="A8:E8"/>
    <mergeCell ref="A9:E9"/>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0"/>
  <sheetViews>
    <sheetView showGridLines="0" zoomScaleNormal="100" workbookViewId="0">
      <selection activeCell="E22" sqref="E22"/>
    </sheetView>
  </sheetViews>
  <sheetFormatPr baseColWidth="10" defaultColWidth="11.42578125" defaultRowHeight="15"/>
  <cols>
    <col min="1" max="1" width="29.42578125" style="11" customWidth="1"/>
    <col min="2" max="2" width="62.28515625" style="11" customWidth="1"/>
    <col min="3" max="3" width="19" style="11" customWidth="1"/>
    <col min="4" max="4" width="14.140625" style="11" bestFit="1" customWidth="1"/>
    <col min="5" max="5" width="13.42578125" style="11" bestFit="1" customWidth="1"/>
    <col min="6" max="6" width="14.140625" style="11" bestFit="1" customWidth="1"/>
    <col min="7" max="16384" width="11.42578125" style="11"/>
  </cols>
  <sheetData>
    <row r="1" spans="1:7" ht="28.5" customHeight="1">
      <c r="A1" s="178" t="s">
        <v>609</v>
      </c>
      <c r="B1" s="178"/>
      <c r="C1" s="178"/>
      <c r="D1" s="178"/>
      <c r="E1" s="178"/>
    </row>
    <row r="2" spans="1:7" ht="21" customHeight="1">
      <c r="A2" s="179" t="s">
        <v>0</v>
      </c>
      <c r="B2" s="179"/>
      <c r="C2" s="179"/>
      <c r="D2" s="179"/>
      <c r="E2" s="179"/>
    </row>
    <row r="3" spans="1:7" ht="15" customHeight="1">
      <c r="A3" s="191" t="s">
        <v>1</v>
      </c>
      <c r="B3" s="191"/>
      <c r="C3" s="191"/>
      <c r="D3" s="191"/>
      <c r="E3" s="191"/>
    </row>
    <row r="4" spans="1:7" ht="15" customHeight="1">
      <c r="A4" s="115"/>
      <c r="B4" s="115"/>
      <c r="C4" s="115"/>
      <c r="D4" s="115"/>
      <c r="E4" s="115"/>
    </row>
    <row r="5" spans="1:7" ht="18.75" customHeight="1">
      <c r="A5" s="192" t="s">
        <v>22</v>
      </c>
      <c r="B5" s="192"/>
      <c r="C5" s="192"/>
      <c r="D5" s="192"/>
      <c r="E5" s="192"/>
    </row>
    <row r="6" spans="1:7" ht="18.75" customHeight="1">
      <c r="A6" s="192" t="s">
        <v>40</v>
      </c>
      <c r="B6" s="192"/>
      <c r="C6" s="192"/>
      <c r="D6" s="192"/>
      <c r="E6" s="192"/>
    </row>
    <row r="7" spans="1:7" ht="18.75">
      <c r="A7" s="182" t="s">
        <v>2271</v>
      </c>
      <c r="B7" s="182"/>
      <c r="C7" s="182"/>
      <c r="D7" s="182"/>
      <c r="E7" s="182"/>
    </row>
    <row r="8" spans="1:7" ht="18.75">
      <c r="A8" s="177" t="s">
        <v>608</v>
      </c>
      <c r="B8" s="177"/>
      <c r="C8" s="177"/>
      <c r="D8" s="177"/>
      <c r="E8" s="177"/>
    </row>
    <row r="9" spans="1:7" ht="15.75">
      <c r="A9" s="190" t="s">
        <v>4</v>
      </c>
      <c r="B9" s="190"/>
      <c r="C9" s="190"/>
      <c r="D9" s="190"/>
      <c r="E9" s="190"/>
    </row>
    <row r="11" spans="1:7">
      <c r="F11" s="43"/>
    </row>
    <row r="12" spans="1:7" ht="15" customHeight="1">
      <c r="B12" s="199" t="s">
        <v>5</v>
      </c>
      <c r="C12" s="53" t="s">
        <v>781</v>
      </c>
      <c r="D12" s="199" t="s">
        <v>698</v>
      </c>
    </row>
    <row r="13" spans="1:7">
      <c r="B13" s="199"/>
      <c r="C13" s="54" t="s">
        <v>608</v>
      </c>
      <c r="D13" s="199"/>
    </row>
    <row r="14" spans="1:7">
      <c r="B14" s="55" t="s">
        <v>10</v>
      </c>
      <c r="C14" s="136">
        <f>C15+C18+C44+C46+C48+C50+C52+C54+C56</f>
        <v>1622833406287</v>
      </c>
      <c r="D14" s="136">
        <f>D15+D18+D44+D46+D48+D50+D52+D54+D56</f>
        <v>678066901805.5802</v>
      </c>
      <c r="F14" s="9"/>
      <c r="G14" s="46"/>
    </row>
    <row r="15" spans="1:7">
      <c r="B15" s="56" t="s">
        <v>41</v>
      </c>
      <c r="C15" s="97">
        <f>SUM(C16:C17)</f>
        <v>8907795183</v>
      </c>
      <c r="D15" s="97">
        <f>SUM(D16:D17)</f>
        <v>4453896709.9099998</v>
      </c>
      <c r="F15" s="9"/>
    </row>
    <row r="16" spans="1:7">
      <c r="B16" s="57" t="s">
        <v>42</v>
      </c>
      <c r="C16" s="137">
        <v>3010779124</v>
      </c>
      <c r="D16" s="137">
        <v>1505388822</v>
      </c>
      <c r="F16" s="9"/>
    </row>
    <row r="17" spans="2:8">
      <c r="B17" s="57" t="s">
        <v>43</v>
      </c>
      <c r="C17" s="137">
        <v>5897016059</v>
      </c>
      <c r="D17" s="137">
        <v>2948507887.9099998</v>
      </c>
      <c r="F17" s="9"/>
    </row>
    <row r="18" spans="2:8">
      <c r="B18" s="56" t="s">
        <v>44</v>
      </c>
      <c r="C18" s="97">
        <f>SUM(C19:C43)</f>
        <v>1584338836059</v>
      </c>
      <c r="D18" s="97">
        <f>SUM(D19:D43)</f>
        <v>658687054172.06018</v>
      </c>
    </row>
    <row r="19" spans="2:8">
      <c r="B19" s="57" t="s">
        <v>45</v>
      </c>
      <c r="C19" s="137">
        <v>130289851958</v>
      </c>
      <c r="D19" s="137">
        <v>49197281052.669998</v>
      </c>
    </row>
    <row r="20" spans="2:8">
      <c r="B20" s="57" t="s">
        <v>782</v>
      </c>
      <c r="C20" s="137">
        <v>81924855519</v>
      </c>
      <c r="D20" s="137">
        <v>34143746513.05999</v>
      </c>
    </row>
    <row r="21" spans="2:8">
      <c r="B21" s="57" t="s">
        <v>46</v>
      </c>
      <c r="C21" s="137">
        <v>68686619634</v>
      </c>
      <c r="D21" s="137">
        <v>30183382746.180023</v>
      </c>
    </row>
    <row r="22" spans="2:8">
      <c r="B22" s="57" t="s">
        <v>47</v>
      </c>
      <c r="C22" s="137">
        <v>15186213375</v>
      </c>
      <c r="D22" s="137">
        <v>4959962297.8200006</v>
      </c>
    </row>
    <row r="23" spans="2:8">
      <c r="B23" s="57" t="s">
        <v>616</v>
      </c>
      <c r="C23" s="137">
        <v>26273533371</v>
      </c>
      <c r="D23" s="137">
        <v>10776483251.289999</v>
      </c>
    </row>
    <row r="24" spans="2:8">
      <c r="B24" s="57" t="s">
        <v>48</v>
      </c>
      <c r="C24" s="138">
        <v>332030596342</v>
      </c>
      <c r="D24" s="137">
        <v>129039848108.21014</v>
      </c>
    </row>
    <row r="25" spans="2:8">
      <c r="B25" s="57" t="s">
        <v>49</v>
      </c>
      <c r="C25" s="138">
        <v>180686724982</v>
      </c>
      <c r="D25" s="137">
        <v>70085087004.329956</v>
      </c>
    </row>
    <row r="26" spans="2:8">
      <c r="B26" s="58" t="s">
        <v>50</v>
      </c>
      <c r="C26" s="138">
        <v>8634933410</v>
      </c>
      <c r="D26" s="137">
        <v>3393743008.1999984</v>
      </c>
    </row>
    <row r="27" spans="2:8">
      <c r="B27" s="58" t="s">
        <v>51</v>
      </c>
      <c r="C27" s="138">
        <v>2899510003</v>
      </c>
      <c r="D27" s="137">
        <v>1000292173.04</v>
      </c>
      <c r="H27" s="47"/>
    </row>
    <row r="28" spans="2:8">
      <c r="B28" s="58" t="s">
        <v>52</v>
      </c>
      <c r="C28" s="138">
        <v>18697509949</v>
      </c>
      <c r="D28" s="137">
        <v>7289287666.5100012</v>
      </c>
    </row>
    <row r="29" spans="2:8">
      <c r="B29" s="58" t="s">
        <v>53</v>
      </c>
      <c r="C29" s="138">
        <v>73881683104</v>
      </c>
      <c r="D29" s="137">
        <v>28373242082.030022</v>
      </c>
    </row>
    <row r="30" spans="2:8">
      <c r="B30" s="58" t="s">
        <v>54</v>
      </c>
      <c r="C30" s="138">
        <v>21390709235</v>
      </c>
      <c r="D30" s="137">
        <v>15195373772.209999</v>
      </c>
    </row>
    <row r="31" spans="2:8">
      <c r="B31" s="58" t="s">
        <v>55</v>
      </c>
      <c r="C31" s="138">
        <v>10990734117</v>
      </c>
      <c r="D31" s="137">
        <v>2590517379.1399984</v>
      </c>
    </row>
    <row r="32" spans="2:8">
      <c r="B32" s="58" t="s">
        <v>56</v>
      </c>
      <c r="C32" s="138">
        <v>9308306981</v>
      </c>
      <c r="D32" s="137">
        <v>5126801395.0199995</v>
      </c>
    </row>
    <row r="33" spans="2:6">
      <c r="B33" s="58" t="s">
        <v>57</v>
      </c>
      <c r="C33" s="138">
        <v>1258285151</v>
      </c>
      <c r="D33" s="137">
        <v>429321690.07999998</v>
      </c>
    </row>
    <row r="34" spans="2:6">
      <c r="B34" s="58" t="s">
        <v>58</v>
      </c>
      <c r="C34" s="138">
        <v>4419749461</v>
      </c>
      <c r="D34" s="137">
        <v>1730638624.4700003</v>
      </c>
    </row>
    <row r="35" spans="2:6">
      <c r="B35" s="58" t="s">
        <v>59</v>
      </c>
      <c r="C35" s="138">
        <v>758355375</v>
      </c>
      <c r="D35" s="137">
        <v>251534029.41</v>
      </c>
    </row>
    <row r="36" spans="2:6">
      <c r="B36" s="58" t="s">
        <v>60</v>
      </c>
      <c r="C36" s="138">
        <v>16250725153</v>
      </c>
      <c r="D36" s="137">
        <v>5826586817.3700008</v>
      </c>
    </row>
    <row r="37" spans="2:6">
      <c r="B37" s="58" t="s">
        <v>61</v>
      </c>
      <c r="C37" s="138">
        <v>23276233658</v>
      </c>
      <c r="D37" s="137">
        <v>9526622493.5499992</v>
      </c>
    </row>
    <row r="38" spans="2:6">
      <c r="B38" s="58" t="s">
        <v>62</v>
      </c>
      <c r="C38" s="138">
        <v>2886533263</v>
      </c>
      <c r="D38" s="137">
        <v>1029949056.6900002</v>
      </c>
    </row>
    <row r="39" spans="2:6">
      <c r="B39" s="58" t="s">
        <v>63</v>
      </c>
      <c r="C39" s="138">
        <v>10596192158</v>
      </c>
      <c r="D39" s="137">
        <v>1251834275.3299999</v>
      </c>
    </row>
    <row r="40" spans="2:6">
      <c r="B40" s="58" t="s">
        <v>64</v>
      </c>
      <c r="C40" s="138">
        <v>25212748733</v>
      </c>
      <c r="D40" s="137">
        <v>9097535642.25</v>
      </c>
    </row>
    <row r="41" spans="2:6">
      <c r="B41" s="58" t="s">
        <v>617</v>
      </c>
      <c r="C41" s="138">
        <v>4175726215</v>
      </c>
      <c r="D41" s="137">
        <v>1541123030.79</v>
      </c>
    </row>
    <row r="42" spans="2:6">
      <c r="B42" s="58" t="s">
        <v>65</v>
      </c>
      <c r="C42" s="138">
        <v>362550018434</v>
      </c>
      <c r="D42" s="137">
        <v>150943765112.66003</v>
      </c>
    </row>
    <row r="43" spans="2:6">
      <c r="B43" s="58" t="s">
        <v>66</v>
      </c>
      <c r="C43" s="138">
        <v>152072486478</v>
      </c>
      <c r="D43" s="137">
        <v>85703094949.75</v>
      </c>
    </row>
    <row r="44" spans="2:6">
      <c r="B44" s="56" t="s">
        <v>67</v>
      </c>
      <c r="C44" s="97">
        <f>C45</f>
        <v>12921593863</v>
      </c>
      <c r="D44" s="97">
        <f>D45</f>
        <v>6753651308</v>
      </c>
    </row>
    <row r="45" spans="2:6">
      <c r="B45" s="57" t="s">
        <v>68</v>
      </c>
      <c r="C45" s="137">
        <v>12921593863</v>
      </c>
      <c r="D45" s="137">
        <v>6753651308</v>
      </c>
    </row>
    <row r="46" spans="2:6">
      <c r="B46" s="56" t="s">
        <v>69</v>
      </c>
      <c r="C46" s="97">
        <f>C47</f>
        <v>10870891737</v>
      </c>
      <c r="D46" s="97">
        <f>D47</f>
        <v>5435445786</v>
      </c>
    </row>
    <row r="47" spans="2:6">
      <c r="B47" s="57" t="s">
        <v>70</v>
      </c>
      <c r="C47" s="137">
        <v>10870891737</v>
      </c>
      <c r="D47" s="137">
        <v>5435445786</v>
      </c>
      <c r="F47" s="47"/>
    </row>
    <row r="48" spans="2:6">
      <c r="B48" s="56" t="s">
        <v>71</v>
      </c>
      <c r="C48" s="97">
        <f>C49</f>
        <v>1524248087</v>
      </c>
      <c r="D48" s="97">
        <f>D49</f>
        <v>762123964.96999991</v>
      </c>
    </row>
    <row r="49" spans="2:6">
      <c r="B49" s="57" t="s">
        <v>72</v>
      </c>
      <c r="C49" s="137">
        <v>1524248087</v>
      </c>
      <c r="D49" s="137">
        <v>762123964.96999991</v>
      </c>
    </row>
    <row r="50" spans="2:6">
      <c r="B50" s="56" t="s">
        <v>73</v>
      </c>
      <c r="C50" s="97">
        <f>C51</f>
        <v>1975371875</v>
      </c>
      <c r="D50" s="97">
        <f>D51</f>
        <v>987685860</v>
      </c>
      <c r="E50" s="47"/>
      <c r="F50" s="47"/>
    </row>
    <row r="51" spans="2:6">
      <c r="B51" s="57" t="s">
        <v>74</v>
      </c>
      <c r="C51" s="137">
        <v>1975371875</v>
      </c>
      <c r="D51" s="173">
        <v>987685860</v>
      </c>
      <c r="E51" s="47"/>
    </row>
    <row r="52" spans="2:6">
      <c r="B52" s="56" t="s">
        <v>75</v>
      </c>
      <c r="C52" s="97">
        <f>C53</f>
        <v>400000000</v>
      </c>
      <c r="D52" s="97">
        <f>D53</f>
        <v>170516990.48000008</v>
      </c>
    </row>
    <row r="53" spans="2:6">
      <c r="B53" s="57" t="s">
        <v>76</v>
      </c>
      <c r="C53" s="137">
        <v>400000000</v>
      </c>
      <c r="D53" s="173">
        <v>170516990.48000008</v>
      </c>
    </row>
    <row r="54" spans="2:6">
      <c r="B54" s="56" t="s">
        <v>77</v>
      </c>
      <c r="C54" s="97">
        <f>C55</f>
        <v>1008000000</v>
      </c>
      <c r="D54" s="97">
        <f>D55</f>
        <v>503999931.63000017</v>
      </c>
    </row>
    <row r="55" spans="2:6">
      <c r="B55" s="57" t="s">
        <v>611</v>
      </c>
      <c r="C55" s="137">
        <v>1008000000</v>
      </c>
      <c r="D55" s="173">
        <v>503999931.63000017</v>
      </c>
      <c r="F55" s="47"/>
    </row>
    <row r="56" spans="2:6">
      <c r="B56" s="59" t="s">
        <v>78</v>
      </c>
      <c r="C56" s="97">
        <f>C57</f>
        <v>886669483</v>
      </c>
      <c r="D56" s="97">
        <f>D57</f>
        <v>312527082.52999997</v>
      </c>
    </row>
    <row r="57" spans="2:6">
      <c r="B57" s="57" t="s">
        <v>734</v>
      </c>
      <c r="C57" s="137">
        <v>886669483</v>
      </c>
      <c r="D57" s="173">
        <v>312527082.52999997</v>
      </c>
    </row>
    <row r="58" spans="2:6">
      <c r="B58" s="60" t="s">
        <v>35</v>
      </c>
      <c r="C58" s="136">
        <f>C59</f>
        <v>121192561989</v>
      </c>
      <c r="D58" s="136">
        <f>D59</f>
        <v>59602979576.400002</v>
      </c>
    </row>
    <row r="59" spans="2:6">
      <c r="B59" s="56" t="s">
        <v>44</v>
      </c>
      <c r="C59" s="97">
        <f>SUM(C60:C61)</f>
        <v>121192561989</v>
      </c>
      <c r="D59" s="97">
        <f>SUM(D60:D61)</f>
        <v>59602979576.400002</v>
      </c>
      <c r="F59" s="47"/>
    </row>
    <row r="60" spans="2:6">
      <c r="B60" s="57" t="s">
        <v>65</v>
      </c>
      <c r="C60" s="137">
        <v>101192561989</v>
      </c>
      <c r="D60" s="137">
        <v>54828382264.110001</v>
      </c>
    </row>
    <row r="61" spans="2:6">
      <c r="B61" s="57" t="s">
        <v>66</v>
      </c>
      <c r="C61" s="137">
        <v>20000000000</v>
      </c>
      <c r="D61" s="137">
        <v>4774597312.29</v>
      </c>
    </row>
    <row r="62" spans="2:6">
      <c r="B62" s="61" t="s">
        <v>79</v>
      </c>
      <c r="C62" s="103">
        <f>C14+C58</f>
        <v>1744025968276</v>
      </c>
      <c r="D62" s="103">
        <f>D14+D58</f>
        <v>737669881381.98022</v>
      </c>
      <c r="E62" s="46"/>
    </row>
    <row r="63" spans="2:6">
      <c r="B63" s="198" t="s">
        <v>720</v>
      </c>
      <c r="C63" s="198"/>
      <c r="D63" s="198"/>
    </row>
    <row r="64" spans="2:6" ht="15.6" customHeight="1">
      <c r="B64" s="116" t="s">
        <v>696</v>
      </c>
      <c r="C64" s="116"/>
      <c r="D64" s="116"/>
    </row>
    <row r="65" spans="2:4" ht="33.6" customHeight="1">
      <c r="B65" s="195" t="s">
        <v>2272</v>
      </c>
      <c r="C65" s="195"/>
      <c r="D65" s="195"/>
    </row>
    <row r="66" spans="2:4">
      <c r="B66" s="52" t="s">
        <v>721</v>
      </c>
    </row>
    <row r="68" spans="2:4">
      <c r="C68" s="25"/>
    </row>
    <row r="69" spans="2:4">
      <c r="C69" s="25"/>
    </row>
    <row r="70" spans="2:4">
      <c r="C70" s="25"/>
    </row>
  </sheetData>
  <mergeCells count="12">
    <mergeCell ref="B65:D65"/>
    <mergeCell ref="B63:D63"/>
    <mergeCell ref="A1:E1"/>
    <mergeCell ref="A2:E2"/>
    <mergeCell ref="A3:E3"/>
    <mergeCell ref="A5:E5"/>
    <mergeCell ref="A6:E6"/>
    <mergeCell ref="A7:E7"/>
    <mergeCell ref="A8:E8"/>
    <mergeCell ref="A9:E9"/>
    <mergeCell ref="B12:B13"/>
    <mergeCell ref="D12:D13"/>
  </mergeCells>
  <phoneticPr fontId="42"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59"/>
  <sheetViews>
    <sheetView showGridLines="0" workbookViewId="0">
      <selection activeCell="B34" sqref="B34"/>
    </sheetView>
  </sheetViews>
  <sheetFormatPr baseColWidth="10" defaultColWidth="11.5703125" defaultRowHeight="15"/>
  <cols>
    <col min="1" max="1" width="11.5703125" style="11"/>
    <col min="2" max="2" width="101.7109375" style="11" bestFit="1" customWidth="1"/>
    <col min="3" max="3" width="16.7109375" style="11" customWidth="1"/>
    <col min="4" max="4" width="13.140625" style="11" bestFit="1" customWidth="1"/>
    <col min="5" max="16384" width="11.5703125" style="11"/>
  </cols>
  <sheetData>
    <row r="1" spans="1:5" ht="28.15" customHeight="1">
      <c r="A1" s="178" t="s">
        <v>609</v>
      </c>
      <c r="B1" s="178"/>
      <c r="C1" s="178"/>
      <c r="D1" s="178"/>
      <c r="E1" s="178"/>
    </row>
    <row r="2" spans="1:5" ht="21" customHeight="1">
      <c r="A2" s="179" t="s">
        <v>0</v>
      </c>
      <c r="B2" s="179"/>
      <c r="C2" s="179"/>
      <c r="D2" s="179"/>
      <c r="E2" s="179"/>
    </row>
    <row r="3" spans="1:5" ht="14.45" customHeight="1">
      <c r="A3" s="191" t="s">
        <v>1</v>
      </c>
      <c r="B3" s="191"/>
      <c r="C3" s="191"/>
      <c r="D3" s="191"/>
      <c r="E3" s="191"/>
    </row>
    <row r="5" spans="1:5" ht="18" customHeight="1">
      <c r="A5" s="192" t="s">
        <v>22</v>
      </c>
      <c r="B5" s="192"/>
      <c r="C5" s="192"/>
      <c r="D5" s="192"/>
      <c r="E5" s="192"/>
    </row>
    <row r="6" spans="1:5" ht="18" customHeight="1">
      <c r="A6" s="192" t="s">
        <v>80</v>
      </c>
      <c r="B6" s="192"/>
      <c r="C6" s="192"/>
      <c r="D6" s="192"/>
      <c r="E6" s="192"/>
    </row>
    <row r="7" spans="1:5" ht="18.75">
      <c r="A7" s="197" t="s">
        <v>2271</v>
      </c>
      <c r="B7" s="197"/>
      <c r="C7" s="197"/>
      <c r="D7" s="197"/>
      <c r="E7" s="197"/>
    </row>
    <row r="8" spans="1:5" ht="18.75">
      <c r="A8" s="177" t="s">
        <v>608</v>
      </c>
      <c r="B8" s="177"/>
      <c r="C8" s="177"/>
      <c r="D8" s="177"/>
      <c r="E8" s="177"/>
    </row>
    <row r="9" spans="1:5" ht="15.75">
      <c r="A9" s="190" t="s">
        <v>4</v>
      </c>
      <c r="B9" s="190"/>
      <c r="C9" s="190"/>
      <c r="D9" s="190"/>
      <c r="E9" s="190"/>
    </row>
    <row r="13" spans="1:5">
      <c r="B13" s="193" t="s">
        <v>5</v>
      </c>
      <c r="C13" s="42" t="s">
        <v>781</v>
      </c>
      <c r="D13" s="193" t="s">
        <v>698</v>
      </c>
    </row>
    <row r="14" spans="1:5">
      <c r="B14" s="193"/>
      <c r="C14" s="15" t="s">
        <v>608</v>
      </c>
      <c r="D14" s="193"/>
    </row>
    <row r="15" spans="1:5">
      <c r="B15" s="50" t="s">
        <v>238</v>
      </c>
      <c r="C15" s="139">
        <f>C16+C39+C74+C103+C148</f>
        <v>1622833406287</v>
      </c>
      <c r="D15" s="139">
        <f>D16+D39+D74+D103+D148</f>
        <v>678066901805.57996</v>
      </c>
    </row>
    <row r="16" spans="1:5">
      <c r="B16" s="94" t="s">
        <v>612</v>
      </c>
      <c r="C16" s="140">
        <f>C17+C23+C26+C31</f>
        <v>256969074361</v>
      </c>
      <c r="D16" s="140">
        <f>D17+D23+D26+D31</f>
        <v>112117828652.36005</v>
      </c>
    </row>
    <row r="17" spans="2:4">
      <c r="B17" s="95" t="s">
        <v>81</v>
      </c>
      <c r="C17" s="140">
        <f>SUM(C18:C22)</f>
        <v>102151484178</v>
      </c>
      <c r="D17" s="140">
        <f>SUM(D18:D22)</f>
        <v>45098190395.309982</v>
      </c>
    </row>
    <row r="18" spans="2:4">
      <c r="B18" s="48" t="s">
        <v>82</v>
      </c>
      <c r="C18" s="141">
        <v>8027164129</v>
      </c>
      <c r="D18" s="137">
        <v>4135091784.8700004</v>
      </c>
    </row>
    <row r="19" spans="2:4">
      <c r="B19" s="48" t="s">
        <v>83</v>
      </c>
      <c r="C19" s="141">
        <v>52957815438</v>
      </c>
      <c r="D19" s="141">
        <v>19774590346.679989</v>
      </c>
    </row>
    <row r="20" spans="2:4">
      <c r="B20" s="48" t="s">
        <v>84</v>
      </c>
      <c r="C20" s="141">
        <v>29452658980</v>
      </c>
      <c r="D20" s="141">
        <v>15461218002.549994</v>
      </c>
    </row>
    <row r="21" spans="2:4">
      <c r="B21" s="48" t="s">
        <v>85</v>
      </c>
      <c r="C21" s="141">
        <v>10858756737</v>
      </c>
      <c r="D21" s="141">
        <v>5429378292</v>
      </c>
    </row>
    <row r="22" spans="2:4">
      <c r="B22" s="48" t="s">
        <v>86</v>
      </c>
      <c r="C22" s="141">
        <v>855088894</v>
      </c>
      <c r="D22" s="141">
        <v>297911969.2100001</v>
      </c>
    </row>
    <row r="23" spans="2:4">
      <c r="B23" s="95" t="s">
        <v>87</v>
      </c>
      <c r="C23" s="140">
        <f>SUM(C24:C25)</f>
        <v>15009549215</v>
      </c>
      <c r="D23" s="140">
        <f>SUM(D24:D25)</f>
        <v>4891704107.4099979</v>
      </c>
    </row>
    <row r="24" spans="2:4">
      <c r="B24" s="48" t="s">
        <v>88</v>
      </c>
      <c r="C24" s="141">
        <v>5102968644</v>
      </c>
      <c r="D24" s="141">
        <v>1283401776.8699994</v>
      </c>
    </row>
    <row r="25" spans="2:4">
      <c r="B25" s="48" t="s">
        <v>89</v>
      </c>
      <c r="C25" s="141">
        <v>9906580571</v>
      </c>
      <c r="D25" s="141">
        <v>3608302330.5399985</v>
      </c>
    </row>
    <row r="26" spans="2:4">
      <c r="B26" s="95" t="s">
        <v>90</v>
      </c>
      <c r="C26" s="140">
        <f>SUM(C27:C30)</f>
        <v>55750231755</v>
      </c>
      <c r="D26" s="140">
        <f>SUM(D27:D30)</f>
        <v>25556636363.030045</v>
      </c>
    </row>
    <row r="27" spans="2:4">
      <c r="B27" s="48" t="s">
        <v>91</v>
      </c>
      <c r="C27" s="141">
        <v>51534148443</v>
      </c>
      <c r="D27" s="141">
        <v>23362307024.580048</v>
      </c>
    </row>
    <row r="28" spans="2:4">
      <c r="B28" s="48" t="s">
        <v>92</v>
      </c>
      <c r="C28" s="141">
        <v>3838533234</v>
      </c>
      <c r="D28" s="141">
        <v>2030739268.4399998</v>
      </c>
    </row>
    <row r="29" spans="2:4">
      <c r="B29" s="48" t="s">
        <v>461</v>
      </c>
      <c r="C29" s="141">
        <v>296441158</v>
      </c>
      <c r="D29" s="141">
        <v>126585224.69000004</v>
      </c>
    </row>
    <row r="30" spans="2:4">
      <c r="B30" s="48" t="s">
        <v>93</v>
      </c>
      <c r="C30" s="141">
        <v>81108920</v>
      </c>
      <c r="D30" s="141">
        <v>37004845.32</v>
      </c>
    </row>
    <row r="31" spans="2:4">
      <c r="B31" s="95" t="s">
        <v>94</v>
      </c>
      <c r="C31" s="140">
        <f>SUM(C32:C38)</f>
        <v>84057809213</v>
      </c>
      <c r="D31" s="140">
        <f>SUM(D32:D38)</f>
        <v>36571297786.610016</v>
      </c>
    </row>
    <row r="32" spans="2:4">
      <c r="B32" s="48" t="s">
        <v>95</v>
      </c>
      <c r="C32" s="141">
        <v>39543819862</v>
      </c>
      <c r="D32" s="141">
        <v>14407994167.380016</v>
      </c>
    </row>
    <row r="33" spans="2:4">
      <c r="B33" s="48" t="s">
        <v>96</v>
      </c>
      <c r="C33" s="141">
        <v>1394684725</v>
      </c>
      <c r="D33" s="141">
        <v>443580992.06000006</v>
      </c>
    </row>
    <row r="34" spans="2:4">
      <c r="B34" s="48" t="s">
        <v>97</v>
      </c>
      <c r="C34" s="141">
        <v>29123951403</v>
      </c>
      <c r="D34" s="141">
        <v>14247225415.419996</v>
      </c>
    </row>
    <row r="35" spans="2:4">
      <c r="B35" s="48" t="s">
        <v>98</v>
      </c>
      <c r="C35" s="141">
        <v>3220295124</v>
      </c>
      <c r="D35" s="141">
        <v>3448744684.7400002</v>
      </c>
    </row>
    <row r="36" spans="2:4">
      <c r="B36" s="48" t="s">
        <v>99</v>
      </c>
      <c r="C36" s="141">
        <v>5672580954</v>
      </c>
      <c r="D36" s="141">
        <v>2378813273.6899996</v>
      </c>
    </row>
    <row r="37" spans="2:4">
      <c r="B37" s="48" t="s">
        <v>100</v>
      </c>
      <c r="C37" s="141">
        <v>68949757</v>
      </c>
      <c r="D37" s="141">
        <v>34474878</v>
      </c>
    </row>
    <row r="38" spans="2:4">
      <c r="B38" s="48" t="s">
        <v>101</v>
      </c>
      <c r="C38" s="141">
        <v>5033527388</v>
      </c>
      <c r="D38" s="141">
        <v>1610464375.3199997</v>
      </c>
    </row>
    <row r="39" spans="2:4">
      <c r="B39" s="94" t="s">
        <v>495</v>
      </c>
      <c r="C39" s="140">
        <f>C40+C44+C50+C52+C58+C61+C67+C69+C71</f>
        <v>249200443837</v>
      </c>
      <c r="D39" s="140">
        <f>D40+D44+D50+D52+D58+D61+D67+D69+D71</f>
        <v>128290542137.50999</v>
      </c>
    </row>
    <row r="40" spans="2:4">
      <c r="B40" s="95" t="s">
        <v>102</v>
      </c>
      <c r="C40" s="140">
        <f>SUM(C41:C43)</f>
        <v>22840302147</v>
      </c>
      <c r="D40" s="140">
        <f>SUM(D41:D43)</f>
        <v>20141317439.360001</v>
      </c>
    </row>
    <row r="41" spans="2:4">
      <c r="B41" s="48" t="s">
        <v>103</v>
      </c>
      <c r="C41" s="141">
        <v>20922831438</v>
      </c>
      <c r="D41" s="141">
        <v>19481969154.139999</v>
      </c>
    </row>
    <row r="42" spans="2:4">
      <c r="B42" s="48" t="s">
        <v>104</v>
      </c>
      <c r="C42" s="141">
        <v>1670312352</v>
      </c>
      <c r="D42" s="141">
        <v>555250272.13999999</v>
      </c>
    </row>
    <row r="43" spans="2:4">
      <c r="B43" s="48" t="s">
        <v>105</v>
      </c>
      <c r="C43" s="141">
        <v>247158357</v>
      </c>
      <c r="D43" s="141">
        <v>104098013.08</v>
      </c>
    </row>
    <row r="44" spans="2:4">
      <c r="B44" s="95" t="s">
        <v>106</v>
      </c>
      <c r="C44" s="140">
        <f>SUM(C45:C49)</f>
        <v>19229327493</v>
      </c>
      <c r="D44" s="140">
        <f>SUM(D45:D49)</f>
        <v>7434534407.1700001</v>
      </c>
    </row>
    <row r="45" spans="2:4">
      <c r="B45" s="48" t="s">
        <v>107</v>
      </c>
      <c r="C45" s="141">
        <v>10225165399</v>
      </c>
      <c r="D45" s="141">
        <v>3636694879.4000006</v>
      </c>
    </row>
    <row r="46" spans="2:4">
      <c r="B46" s="48" t="s">
        <v>108</v>
      </c>
      <c r="C46" s="141">
        <v>144925000</v>
      </c>
      <c r="D46" s="141">
        <v>90517314.899999991</v>
      </c>
    </row>
    <row r="47" spans="2:4">
      <c r="B47" s="48" t="s">
        <v>462</v>
      </c>
      <c r="C47" s="141">
        <v>100000000</v>
      </c>
      <c r="D47" s="141">
        <v>0</v>
      </c>
    </row>
    <row r="48" spans="2:4">
      <c r="B48" s="48" t="s">
        <v>109</v>
      </c>
      <c r="C48" s="141">
        <v>977523771</v>
      </c>
      <c r="D48" s="141">
        <v>236205446.76999998</v>
      </c>
    </row>
    <row r="49" spans="2:4">
      <c r="B49" s="48" t="s">
        <v>110</v>
      </c>
      <c r="C49" s="141">
        <v>7781713323</v>
      </c>
      <c r="D49" s="141">
        <v>3471116766.099999</v>
      </c>
    </row>
    <row r="50" spans="2:4">
      <c r="B50" s="95" t="s">
        <v>111</v>
      </c>
      <c r="C50" s="140">
        <f>SUM(C51)</f>
        <v>6975321990</v>
      </c>
      <c r="D50" s="140">
        <f>SUM(D51)</f>
        <v>2965956526.21</v>
      </c>
    </row>
    <row r="51" spans="2:4">
      <c r="B51" s="48" t="s">
        <v>112</v>
      </c>
      <c r="C51" s="141">
        <v>6975321990</v>
      </c>
      <c r="D51" s="141">
        <v>2965956526.21</v>
      </c>
    </row>
    <row r="52" spans="2:4">
      <c r="B52" s="95" t="s">
        <v>113</v>
      </c>
      <c r="C52" s="140">
        <f>SUM(C53:C57)</f>
        <v>95599385504</v>
      </c>
      <c r="D52" s="140">
        <f>SUM(D53:D57)</f>
        <v>59823743416.75</v>
      </c>
    </row>
    <row r="53" spans="2:4">
      <c r="B53" s="48" t="s">
        <v>114</v>
      </c>
      <c r="C53" s="141">
        <v>581376265</v>
      </c>
      <c r="D53" s="141">
        <v>206026822.03000006</v>
      </c>
    </row>
    <row r="54" spans="2:4">
      <c r="B54" s="48" t="s">
        <v>115</v>
      </c>
      <c r="C54" s="141">
        <v>92475769241</v>
      </c>
      <c r="D54" s="141">
        <v>58836077125</v>
      </c>
    </row>
    <row r="55" spans="2:4">
      <c r="B55" s="48" t="s">
        <v>615</v>
      </c>
      <c r="C55" s="141">
        <v>288905038</v>
      </c>
      <c r="D55" s="141">
        <v>0</v>
      </c>
    </row>
    <row r="56" spans="2:4">
      <c r="B56" s="48" t="s">
        <v>116</v>
      </c>
      <c r="C56" s="141">
        <v>19334653</v>
      </c>
      <c r="D56" s="141">
        <v>10920932.810000001</v>
      </c>
    </row>
    <row r="57" spans="2:4">
      <c r="B57" s="48" t="s">
        <v>117</v>
      </c>
      <c r="C57" s="141">
        <v>2234000307</v>
      </c>
      <c r="D57" s="141">
        <v>770718536.91000009</v>
      </c>
    </row>
    <row r="58" spans="2:4">
      <c r="B58" s="95" t="s">
        <v>118</v>
      </c>
      <c r="C58" s="140">
        <f>SUM(C59:C60)</f>
        <v>984650259</v>
      </c>
      <c r="D58" s="140">
        <f>SUM(D59:D60)</f>
        <v>418622841.61999989</v>
      </c>
    </row>
    <row r="59" spans="2:4">
      <c r="B59" s="48" t="s">
        <v>119</v>
      </c>
      <c r="C59" s="141">
        <v>983650259</v>
      </c>
      <c r="D59" s="141">
        <v>418622841.61999989</v>
      </c>
    </row>
    <row r="60" spans="2:4">
      <c r="B60" s="48" t="s">
        <v>376</v>
      </c>
      <c r="C60" s="141">
        <v>1000000</v>
      </c>
      <c r="D60" s="141">
        <v>0</v>
      </c>
    </row>
    <row r="61" spans="2:4">
      <c r="B61" s="95" t="s">
        <v>120</v>
      </c>
      <c r="C61" s="140">
        <f>SUM(C62:C66)</f>
        <v>89860675127</v>
      </c>
      <c r="D61" s="140">
        <f>SUM(D62:D66)</f>
        <v>34154721227.960014</v>
      </c>
    </row>
    <row r="62" spans="2:4">
      <c r="B62" s="48" t="s">
        <v>121</v>
      </c>
      <c r="C62" s="141">
        <v>48883353511</v>
      </c>
      <c r="D62" s="141">
        <v>20885255876.210011</v>
      </c>
    </row>
    <row r="63" spans="2:4">
      <c r="B63" s="48" t="s">
        <v>122</v>
      </c>
      <c r="C63" s="141">
        <v>7846034</v>
      </c>
      <c r="D63" s="141">
        <v>4922695.58</v>
      </c>
    </row>
    <row r="64" spans="2:4">
      <c r="B64" s="48" t="s">
        <v>123</v>
      </c>
      <c r="C64" s="141">
        <v>35043058783</v>
      </c>
      <c r="D64" s="141">
        <v>11416853414.1</v>
      </c>
    </row>
    <row r="65" spans="2:4">
      <c r="B65" s="48" t="s">
        <v>124</v>
      </c>
      <c r="C65" s="141">
        <v>1250000000</v>
      </c>
      <c r="D65" s="141">
        <v>413537164.13999999</v>
      </c>
    </row>
    <row r="66" spans="2:4">
      <c r="B66" s="48" t="s">
        <v>125</v>
      </c>
      <c r="C66" s="141">
        <v>4676416799</v>
      </c>
      <c r="D66" s="141">
        <v>1434152077.9299998</v>
      </c>
    </row>
    <row r="67" spans="2:4">
      <c r="B67" s="95" t="s">
        <v>126</v>
      </c>
      <c r="C67" s="140">
        <f>C68</f>
        <v>4386380395</v>
      </c>
      <c r="D67" s="140">
        <f>D68</f>
        <v>1120755121.54</v>
      </c>
    </row>
    <row r="68" spans="2:4">
      <c r="B68" s="48" t="s">
        <v>127</v>
      </c>
      <c r="C68" s="141">
        <v>4386380395</v>
      </c>
      <c r="D68" s="141">
        <v>1120755121.54</v>
      </c>
    </row>
    <row r="69" spans="2:4">
      <c r="B69" s="95" t="s">
        <v>128</v>
      </c>
      <c r="C69" s="140">
        <f>C70</f>
        <v>149703020</v>
      </c>
      <c r="D69" s="140">
        <f>D70</f>
        <v>0</v>
      </c>
    </row>
    <row r="70" spans="2:4">
      <c r="B70" s="48" t="s">
        <v>129</v>
      </c>
      <c r="C70" s="141">
        <v>149703020</v>
      </c>
      <c r="D70" s="141">
        <v>0</v>
      </c>
    </row>
    <row r="71" spans="2:4">
      <c r="B71" s="95" t="s">
        <v>130</v>
      </c>
      <c r="C71" s="140">
        <f>SUM(C72:C73)</f>
        <v>9174697902</v>
      </c>
      <c r="D71" s="140">
        <f>SUM(D72:D73)</f>
        <v>2230891156.8999982</v>
      </c>
    </row>
    <row r="72" spans="2:4">
      <c r="B72" s="48" t="s">
        <v>340</v>
      </c>
      <c r="C72" s="141">
        <v>28275430</v>
      </c>
      <c r="D72" s="141">
        <v>27275091.829999998</v>
      </c>
    </row>
    <row r="73" spans="2:4">
      <c r="B73" s="48" t="s">
        <v>131</v>
      </c>
      <c r="C73" s="141">
        <v>9146422472</v>
      </c>
      <c r="D73" s="141">
        <v>2203616065.0699983</v>
      </c>
    </row>
    <row r="74" spans="2:4">
      <c r="B74" s="94" t="s">
        <v>502</v>
      </c>
      <c r="C74" s="140">
        <f>C75+C80+C94</f>
        <v>15653220062</v>
      </c>
      <c r="D74" s="140">
        <f>D75+D80+D94</f>
        <v>3644216739.04</v>
      </c>
    </row>
    <row r="75" spans="2:4">
      <c r="B75" s="95" t="s">
        <v>132</v>
      </c>
      <c r="C75" s="140">
        <f>SUM(C76:C79)</f>
        <v>1159849100</v>
      </c>
      <c r="D75" s="140">
        <f>SUM(D76:D79)</f>
        <v>321607485.89999998</v>
      </c>
    </row>
    <row r="76" spans="2:4">
      <c r="B76" s="48" t="s">
        <v>133</v>
      </c>
      <c r="C76" s="141">
        <v>228885000</v>
      </c>
      <c r="D76" s="141">
        <v>97203583.160000011</v>
      </c>
    </row>
    <row r="77" spans="2:4">
      <c r="B77" s="48" t="s">
        <v>134</v>
      </c>
      <c r="C77" s="141">
        <v>583707266</v>
      </c>
      <c r="D77" s="141">
        <v>121351129.47999999</v>
      </c>
    </row>
    <row r="78" spans="2:4">
      <c r="B78" s="48" t="s">
        <v>432</v>
      </c>
      <c r="C78" s="141">
        <v>14083521</v>
      </c>
      <c r="D78" s="141">
        <v>6660764.1400000006</v>
      </c>
    </row>
    <row r="79" spans="2:4">
      <c r="B79" s="48" t="s">
        <v>135</v>
      </c>
      <c r="C79" s="141">
        <v>333173313</v>
      </c>
      <c r="D79" s="141">
        <v>96392009.120000005</v>
      </c>
    </row>
    <row r="80" spans="2:4">
      <c r="B80" s="95" t="s">
        <v>136</v>
      </c>
      <c r="C80" s="140">
        <f>SUM(C81:C93)</f>
        <v>8167588808</v>
      </c>
      <c r="D80" s="140">
        <f>SUM(D81:D93)</f>
        <v>2335071045.2200003</v>
      </c>
    </row>
    <row r="81" spans="2:4">
      <c r="B81" s="48" t="s">
        <v>137</v>
      </c>
      <c r="C81" s="141">
        <v>1430788520</v>
      </c>
      <c r="D81" s="141">
        <v>8689477.5</v>
      </c>
    </row>
    <row r="82" spans="2:4">
      <c r="B82" s="48" t="s">
        <v>138</v>
      </c>
      <c r="C82" s="141">
        <v>402894786</v>
      </c>
      <c r="D82" s="141">
        <v>147359208.66000003</v>
      </c>
    </row>
    <row r="83" spans="2:4">
      <c r="B83" s="48" t="s">
        <v>139</v>
      </c>
      <c r="C83" s="141">
        <v>10000000</v>
      </c>
      <c r="D83" s="141">
        <v>6451649.2000000002</v>
      </c>
    </row>
    <row r="84" spans="2:4">
      <c r="B84" s="48" t="s">
        <v>140</v>
      </c>
      <c r="C84" s="141">
        <v>5800000</v>
      </c>
      <c r="D84" s="141">
        <v>2350331.9500000002</v>
      </c>
    </row>
    <row r="85" spans="2:4">
      <c r="B85" s="48" t="s">
        <v>141</v>
      </c>
      <c r="C85" s="141">
        <v>166300000</v>
      </c>
      <c r="D85" s="141">
        <v>78844999.980000004</v>
      </c>
    </row>
    <row r="86" spans="2:4">
      <c r="B86" s="48" t="s">
        <v>463</v>
      </c>
      <c r="C86" s="141">
        <v>99295178</v>
      </c>
      <c r="D86" s="141">
        <v>38531135.810000002</v>
      </c>
    </row>
    <row r="87" spans="2:4">
      <c r="B87" s="48" t="s">
        <v>142</v>
      </c>
      <c r="C87" s="141">
        <v>1341832252</v>
      </c>
      <c r="D87" s="141">
        <v>471819021.25999999</v>
      </c>
    </row>
    <row r="88" spans="2:4">
      <c r="B88" s="48" t="s">
        <v>143</v>
      </c>
      <c r="C88" s="141">
        <v>1205895920</v>
      </c>
      <c r="D88" s="141">
        <v>344868553.68000042</v>
      </c>
    </row>
    <row r="89" spans="2:4">
      <c r="B89" s="48" t="s">
        <v>144</v>
      </c>
      <c r="C89" s="141">
        <v>96423204</v>
      </c>
      <c r="D89" s="141">
        <v>34517610.110000007</v>
      </c>
    </row>
    <row r="90" spans="2:4">
      <c r="B90" s="48" t="s">
        <v>145</v>
      </c>
      <c r="C90" s="141">
        <v>1300000</v>
      </c>
      <c r="D90" s="141">
        <v>341691.76</v>
      </c>
    </row>
    <row r="91" spans="2:4">
      <c r="B91" s="48" t="s">
        <v>464</v>
      </c>
      <c r="C91" s="141">
        <v>48847564</v>
      </c>
      <c r="D91" s="141">
        <v>11418128.050000001</v>
      </c>
    </row>
    <row r="92" spans="2:4">
      <c r="B92" s="48" t="s">
        <v>613</v>
      </c>
      <c r="C92" s="141">
        <v>21670500</v>
      </c>
      <c r="D92" s="141">
        <v>15029498.93</v>
      </c>
    </row>
    <row r="93" spans="2:4">
      <c r="B93" s="48" t="s">
        <v>146</v>
      </c>
      <c r="C93" s="141">
        <v>3336540884</v>
      </c>
      <c r="D93" s="141">
        <v>1174849738.3299999</v>
      </c>
    </row>
    <row r="94" spans="2:4">
      <c r="B94" s="95" t="s">
        <v>147</v>
      </c>
      <c r="C94" s="140">
        <f>SUM(C95:C102)</f>
        <v>6325782154</v>
      </c>
      <c r="D94" s="140">
        <f>SUM(D95:D102)</f>
        <v>987538207.91999984</v>
      </c>
    </row>
    <row r="95" spans="2:4">
      <c r="B95" s="48" t="s">
        <v>148</v>
      </c>
      <c r="C95" s="141">
        <v>353570167</v>
      </c>
      <c r="D95" s="141">
        <v>145489756.34</v>
      </c>
    </row>
    <row r="96" spans="2:4">
      <c r="B96" s="48" t="s">
        <v>149</v>
      </c>
      <c r="C96" s="141">
        <v>5549769</v>
      </c>
      <c r="D96" s="141">
        <v>2204516.1399999997</v>
      </c>
    </row>
    <row r="97" spans="2:4">
      <c r="B97" s="48" t="s">
        <v>150</v>
      </c>
      <c r="C97" s="141">
        <v>147468421</v>
      </c>
      <c r="D97" s="141">
        <v>53978754.900000006</v>
      </c>
    </row>
    <row r="98" spans="2:4">
      <c r="B98" s="48" t="s">
        <v>151</v>
      </c>
      <c r="C98" s="141">
        <v>31680000</v>
      </c>
      <c r="D98" s="141">
        <v>6473403.6800000006</v>
      </c>
    </row>
    <row r="99" spans="2:4">
      <c r="B99" s="48" t="s">
        <v>465</v>
      </c>
      <c r="C99" s="141">
        <v>5262147142</v>
      </c>
      <c r="D99" s="141">
        <v>580323134.07999992</v>
      </c>
    </row>
    <row r="100" spans="2:4">
      <c r="B100" s="48" t="s">
        <v>466</v>
      </c>
      <c r="C100" s="141">
        <v>330078958</v>
      </c>
      <c r="D100" s="141">
        <v>123768673.31999999</v>
      </c>
    </row>
    <row r="101" spans="2:4">
      <c r="B101" s="48" t="s">
        <v>152</v>
      </c>
      <c r="C101" s="141">
        <v>4539681</v>
      </c>
      <c r="D101" s="141">
        <v>2181296.7400000002</v>
      </c>
    </row>
    <row r="102" spans="2:4">
      <c r="B102" s="48" t="s">
        <v>153</v>
      </c>
      <c r="C102" s="141">
        <v>190748016</v>
      </c>
      <c r="D102" s="141">
        <v>73118672.719999969</v>
      </c>
    </row>
    <row r="103" spans="2:4">
      <c r="B103" s="94" t="s">
        <v>496</v>
      </c>
      <c r="C103" s="140">
        <f>C104+C108+C115+C122+C134+C143</f>
        <v>738460649593</v>
      </c>
      <c r="D103" s="140">
        <f>D104+D108+D115+D122+D134+D143</f>
        <v>283070549164.00989</v>
      </c>
    </row>
    <row r="104" spans="2:4">
      <c r="B104" s="95" t="s">
        <v>154</v>
      </c>
      <c r="C104" s="140">
        <f>SUM(C105:C107)</f>
        <v>31370841423</v>
      </c>
      <c r="D104" s="140">
        <f>SUM(D105:D107)</f>
        <v>12837495320.569998</v>
      </c>
    </row>
    <row r="105" spans="2:4">
      <c r="B105" s="48" t="s">
        <v>155</v>
      </c>
      <c r="C105" s="141">
        <v>4317176505</v>
      </c>
      <c r="D105" s="141">
        <v>1578698208.4000001</v>
      </c>
    </row>
    <row r="106" spans="2:4">
      <c r="B106" s="48" t="s">
        <v>156</v>
      </c>
      <c r="C106" s="141">
        <v>817412450</v>
      </c>
      <c r="D106" s="141">
        <v>233920186.5</v>
      </c>
    </row>
    <row r="107" spans="2:4">
      <c r="B107" s="48" t="s">
        <v>157</v>
      </c>
      <c r="C107" s="141">
        <v>26236252468</v>
      </c>
      <c r="D107" s="141">
        <v>11024876925.669998</v>
      </c>
    </row>
    <row r="108" spans="2:4">
      <c r="B108" s="95" t="s">
        <v>158</v>
      </c>
      <c r="C108" s="140">
        <f>SUM(C109:C114)</f>
        <v>168782842806</v>
      </c>
      <c r="D108" s="140">
        <f>SUM(D109:D114)</f>
        <v>62779486928.219978</v>
      </c>
    </row>
    <row r="109" spans="2:4">
      <c r="B109" s="48" t="s">
        <v>467</v>
      </c>
      <c r="C109" s="141">
        <v>284169222</v>
      </c>
      <c r="D109" s="141">
        <v>132037248.36</v>
      </c>
    </row>
    <row r="110" spans="2:4">
      <c r="B110" s="48" t="s">
        <v>159</v>
      </c>
      <c r="C110" s="141">
        <v>18541245058</v>
      </c>
      <c r="D110" s="141">
        <v>7203605373.8499985</v>
      </c>
    </row>
    <row r="111" spans="2:4">
      <c r="B111" s="48" t="s">
        <v>160</v>
      </c>
      <c r="C111" s="141">
        <v>16622756919</v>
      </c>
      <c r="D111" s="141">
        <v>5285327210.3600025</v>
      </c>
    </row>
    <row r="112" spans="2:4">
      <c r="B112" s="48" t="s">
        <v>161</v>
      </c>
      <c r="C112" s="141">
        <v>26513048</v>
      </c>
      <c r="D112" s="141">
        <v>5147299.79</v>
      </c>
    </row>
    <row r="113" spans="2:4">
      <c r="B113" s="48" t="s">
        <v>162</v>
      </c>
      <c r="C113" s="141">
        <v>104221716</v>
      </c>
      <c r="D113" s="141">
        <v>41680942.629999995</v>
      </c>
    </row>
    <row r="114" spans="2:4">
      <c r="B114" s="48" t="s">
        <v>163</v>
      </c>
      <c r="C114" s="141">
        <v>133203936843</v>
      </c>
      <c r="D114" s="141">
        <v>50111688853.22998</v>
      </c>
    </row>
    <row r="115" spans="2:4">
      <c r="B115" s="95" t="s">
        <v>164</v>
      </c>
      <c r="C115" s="140">
        <f>SUM(C116:C121)</f>
        <v>16923613014</v>
      </c>
      <c r="D115" s="140">
        <f>SUM(D116:D121)</f>
        <v>8384615417.9799995</v>
      </c>
    </row>
    <row r="116" spans="2:4">
      <c r="B116" s="48" t="s">
        <v>165</v>
      </c>
      <c r="C116" s="141">
        <v>5590763341</v>
      </c>
      <c r="D116" s="141">
        <v>2680704793.0900002</v>
      </c>
    </row>
    <row r="117" spans="2:4">
      <c r="B117" s="48" t="s">
        <v>166</v>
      </c>
      <c r="C117" s="141">
        <v>3732043759</v>
      </c>
      <c r="D117" s="141">
        <v>2567712662.2999997</v>
      </c>
    </row>
    <row r="118" spans="2:4">
      <c r="B118" s="48" t="s">
        <v>167</v>
      </c>
      <c r="C118" s="141">
        <v>4583392499</v>
      </c>
      <c r="D118" s="141">
        <v>1841334734.3800001</v>
      </c>
    </row>
    <row r="119" spans="2:4">
      <c r="B119" s="48" t="s">
        <v>339</v>
      </c>
      <c r="C119" s="141">
        <v>2338581</v>
      </c>
      <c r="D119" s="141">
        <v>0</v>
      </c>
    </row>
    <row r="120" spans="2:4">
      <c r="B120" s="48" t="s">
        <v>168</v>
      </c>
      <c r="C120" s="141">
        <v>320504954</v>
      </c>
      <c r="D120" s="141">
        <v>501422805.2700001</v>
      </c>
    </row>
    <row r="121" spans="2:4">
      <c r="B121" s="48" t="s">
        <v>169</v>
      </c>
      <c r="C121" s="141">
        <v>2694569880</v>
      </c>
      <c r="D121" s="141">
        <v>793440422.93999982</v>
      </c>
    </row>
    <row r="122" spans="2:4">
      <c r="B122" s="95" t="s">
        <v>568</v>
      </c>
      <c r="C122" s="140">
        <f>SUM(C123:C133)</f>
        <v>328145067506</v>
      </c>
      <c r="D122" s="140">
        <f>SUM(D123:D133)</f>
        <v>126909632831.26996</v>
      </c>
    </row>
    <row r="123" spans="2:4">
      <c r="B123" s="48" t="s">
        <v>170</v>
      </c>
      <c r="C123" s="141">
        <v>18249523531</v>
      </c>
      <c r="D123" s="141">
        <v>7810696882.8600073</v>
      </c>
    </row>
    <row r="124" spans="2:4">
      <c r="B124" s="48" t="s">
        <v>377</v>
      </c>
      <c r="C124" s="141">
        <v>114193390419</v>
      </c>
      <c r="D124" s="141">
        <v>49079489215.169968</v>
      </c>
    </row>
    <row r="125" spans="2:4">
      <c r="B125" s="48" t="s">
        <v>378</v>
      </c>
      <c r="C125" s="141">
        <v>32063116830</v>
      </c>
      <c r="D125" s="141">
        <v>12652602856.819998</v>
      </c>
    </row>
    <row r="126" spans="2:4">
      <c r="B126" s="48" t="s">
        <v>171</v>
      </c>
      <c r="C126" s="141">
        <v>28055242863</v>
      </c>
      <c r="D126" s="141">
        <v>10834096544.459999</v>
      </c>
    </row>
    <row r="127" spans="2:4">
      <c r="B127" s="48" t="s">
        <v>172</v>
      </c>
      <c r="C127" s="141">
        <v>3512042323</v>
      </c>
      <c r="D127" s="141">
        <v>1469346274.1599998</v>
      </c>
    </row>
    <row r="128" spans="2:4">
      <c r="B128" s="48" t="s">
        <v>173</v>
      </c>
      <c r="C128" s="141">
        <v>13019392840</v>
      </c>
      <c r="D128" s="141">
        <v>5431377835.2200012</v>
      </c>
    </row>
    <row r="129" spans="2:4">
      <c r="B129" s="48" t="s">
        <v>174</v>
      </c>
      <c r="C129" s="141">
        <v>1695003508</v>
      </c>
      <c r="D129" s="141">
        <v>618049396.24999988</v>
      </c>
    </row>
    <row r="130" spans="2:4">
      <c r="B130" s="48" t="s">
        <v>175</v>
      </c>
      <c r="C130" s="141">
        <v>646540838</v>
      </c>
      <c r="D130" s="141">
        <v>322842561.68000007</v>
      </c>
    </row>
    <row r="131" spans="2:4">
      <c r="B131" s="48" t="s">
        <v>176</v>
      </c>
      <c r="C131" s="141">
        <v>563130187</v>
      </c>
      <c r="D131" s="141">
        <v>155437375.46000004</v>
      </c>
    </row>
    <row r="132" spans="2:4">
      <c r="B132" s="48" t="s">
        <v>177</v>
      </c>
      <c r="C132" s="141">
        <v>1179299646</v>
      </c>
      <c r="D132" s="141">
        <v>522631308.10000002</v>
      </c>
    </row>
    <row r="133" spans="2:4">
      <c r="B133" s="48" t="s">
        <v>178</v>
      </c>
      <c r="C133" s="141">
        <v>114968384521</v>
      </c>
      <c r="D133" s="141">
        <v>38013062581.089981</v>
      </c>
    </row>
    <row r="134" spans="2:4">
      <c r="B134" s="95" t="s">
        <v>497</v>
      </c>
      <c r="C134" s="140">
        <f>SUM(C135:C142)</f>
        <v>191985997254</v>
      </c>
      <c r="D134" s="140">
        <f>SUM(D135:D142)</f>
        <v>71790227513.579987</v>
      </c>
    </row>
    <row r="135" spans="2:4">
      <c r="B135" s="48" t="s">
        <v>179</v>
      </c>
      <c r="C135" s="141">
        <v>103220714561</v>
      </c>
      <c r="D135" s="141">
        <v>39047674999.409996</v>
      </c>
    </row>
    <row r="136" spans="2:4">
      <c r="B136" s="48" t="s">
        <v>429</v>
      </c>
      <c r="C136" s="141">
        <v>6033490</v>
      </c>
      <c r="D136" s="141">
        <v>0</v>
      </c>
    </row>
    <row r="137" spans="2:4">
      <c r="B137" s="48" t="s">
        <v>180</v>
      </c>
      <c r="C137" s="141">
        <v>200000000</v>
      </c>
      <c r="D137" s="141">
        <v>0</v>
      </c>
    </row>
    <row r="138" spans="2:4">
      <c r="B138" s="48" t="s">
        <v>181</v>
      </c>
      <c r="C138" s="141">
        <v>8781348035</v>
      </c>
      <c r="D138" s="141">
        <v>1020002075.0499998</v>
      </c>
    </row>
    <row r="139" spans="2:4">
      <c r="B139" s="48" t="s">
        <v>182</v>
      </c>
      <c r="C139" s="141">
        <v>1576472756</v>
      </c>
      <c r="D139" s="141">
        <v>498524278.51000017</v>
      </c>
    </row>
    <row r="140" spans="2:4">
      <c r="B140" s="48" t="s">
        <v>183</v>
      </c>
      <c r="C140" s="141">
        <v>74140062258</v>
      </c>
      <c r="D140" s="141">
        <v>29643981436.57999</v>
      </c>
    </row>
    <row r="141" spans="2:4">
      <c r="B141" s="48" t="s">
        <v>468</v>
      </c>
      <c r="C141" s="141">
        <v>1600000</v>
      </c>
      <c r="D141" s="141">
        <v>0</v>
      </c>
    </row>
    <row r="142" spans="2:4">
      <c r="B142" s="48" t="s">
        <v>184</v>
      </c>
      <c r="C142" s="141">
        <v>4059766154</v>
      </c>
      <c r="D142" s="141">
        <v>1580044724.03</v>
      </c>
    </row>
    <row r="143" spans="2:4">
      <c r="B143" s="95" t="s">
        <v>185</v>
      </c>
      <c r="C143" s="140">
        <f>SUM(C144:C147)</f>
        <v>1252287590</v>
      </c>
      <c r="D143" s="140">
        <f>SUM(D144:D147)</f>
        <v>369091152.38999999</v>
      </c>
    </row>
    <row r="144" spans="2:4">
      <c r="B144" s="48" t="s">
        <v>186</v>
      </c>
      <c r="C144" s="141">
        <v>298552955</v>
      </c>
      <c r="D144" s="141">
        <v>71461306.889999986</v>
      </c>
    </row>
    <row r="145" spans="2:4">
      <c r="B145" s="48" t="s">
        <v>469</v>
      </c>
      <c r="C145" s="141">
        <v>112471764</v>
      </c>
      <c r="D145" s="141">
        <v>11670358.65</v>
      </c>
    </row>
    <row r="146" spans="2:4">
      <c r="B146" s="48" t="s">
        <v>187</v>
      </c>
      <c r="C146" s="141">
        <v>314754182</v>
      </c>
      <c r="D146" s="141">
        <v>51293750.209999993</v>
      </c>
    </row>
    <row r="147" spans="2:4">
      <c r="B147" s="48" t="s">
        <v>188</v>
      </c>
      <c r="C147" s="141">
        <v>526508689</v>
      </c>
      <c r="D147" s="141">
        <v>234665736.63999999</v>
      </c>
    </row>
    <row r="148" spans="2:4">
      <c r="B148" s="94" t="s">
        <v>569</v>
      </c>
      <c r="C148" s="140">
        <f>C149</f>
        <v>362550018434</v>
      </c>
      <c r="D148" s="140">
        <f>D149</f>
        <v>150943765112.66003</v>
      </c>
    </row>
    <row r="149" spans="2:4">
      <c r="B149" s="95" t="s">
        <v>570</v>
      </c>
      <c r="C149" s="140">
        <f>C150</f>
        <v>362550018434</v>
      </c>
      <c r="D149" s="140">
        <f>D150</f>
        <v>150943765112.66003</v>
      </c>
    </row>
    <row r="150" spans="2:4">
      <c r="B150" s="48" t="s">
        <v>571</v>
      </c>
      <c r="C150" s="141">
        <v>362550018434</v>
      </c>
      <c r="D150" s="141">
        <v>150943765112.66003</v>
      </c>
    </row>
    <row r="151" spans="2:4">
      <c r="B151" s="50" t="s">
        <v>338</v>
      </c>
      <c r="C151" s="139">
        <f t="shared" ref="C151:D153" si="0">C152</f>
        <v>121192561989</v>
      </c>
      <c r="D151" s="139">
        <f t="shared" si="0"/>
        <v>59602979576.400002</v>
      </c>
    </row>
    <row r="152" spans="2:4">
      <c r="B152" s="94" t="s">
        <v>572</v>
      </c>
      <c r="C152" s="140">
        <f t="shared" si="0"/>
        <v>121192561989</v>
      </c>
      <c r="D152" s="140">
        <f t="shared" si="0"/>
        <v>59602979576.400002</v>
      </c>
    </row>
    <row r="153" spans="2:4">
      <c r="B153" s="95" t="s">
        <v>573</v>
      </c>
      <c r="C153" s="140">
        <f t="shared" si="0"/>
        <v>121192561989</v>
      </c>
      <c r="D153" s="140">
        <f t="shared" si="0"/>
        <v>59602979576.400002</v>
      </c>
    </row>
    <row r="154" spans="2:4">
      <c r="B154" s="48" t="s">
        <v>574</v>
      </c>
      <c r="C154" s="141">
        <v>121192561989</v>
      </c>
      <c r="D154" s="141">
        <v>59602979576.400002</v>
      </c>
    </row>
    <row r="155" spans="2:4">
      <c r="B155" s="44" t="s">
        <v>337</v>
      </c>
      <c r="C155" s="51">
        <f>C151+C15</f>
        <v>1744025968276</v>
      </c>
      <c r="D155" s="51">
        <f>D151+D15</f>
        <v>737669881381.97998</v>
      </c>
    </row>
    <row r="156" spans="2:4">
      <c r="B156" s="130" t="s">
        <v>720</v>
      </c>
      <c r="C156" s="49"/>
    </row>
    <row r="157" spans="2:4">
      <c r="B157" s="116" t="s">
        <v>696</v>
      </c>
      <c r="C157" s="116"/>
      <c r="D157" s="116"/>
    </row>
    <row r="158" spans="2:4" ht="25.9" customHeight="1">
      <c r="B158" s="195" t="s">
        <v>2272</v>
      </c>
      <c r="C158" s="195"/>
      <c r="D158" s="195"/>
    </row>
    <row r="159" spans="2:4">
      <c r="B159" s="52" t="s">
        <v>722</v>
      </c>
    </row>
  </sheetData>
  <mergeCells count="11">
    <mergeCell ref="A9:E9"/>
    <mergeCell ref="B158:D158"/>
    <mergeCell ref="D13:D14"/>
    <mergeCell ref="B13:B14"/>
    <mergeCell ref="A1:E1"/>
    <mergeCell ref="A2:E2"/>
    <mergeCell ref="A3:E3"/>
    <mergeCell ref="A5:E5"/>
    <mergeCell ref="A6:E6"/>
    <mergeCell ref="A7:E7"/>
    <mergeCell ref="A8:E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F85"/>
  <sheetViews>
    <sheetView showGridLines="0" zoomScaleNormal="100" workbookViewId="0">
      <selection activeCell="E22" sqref="E22"/>
    </sheetView>
  </sheetViews>
  <sheetFormatPr baseColWidth="10" defaultColWidth="11.5703125" defaultRowHeight="15"/>
  <cols>
    <col min="1" max="2" width="11.5703125" style="11"/>
    <col min="3" max="3" width="88.85546875" style="11" bestFit="1" customWidth="1"/>
    <col min="4" max="4" width="21.42578125" style="11" customWidth="1"/>
    <col min="5" max="5" width="15.5703125" style="11" customWidth="1"/>
    <col min="6" max="16384" width="11.5703125" style="11"/>
  </cols>
  <sheetData>
    <row r="1" spans="1:6" ht="28.15" customHeight="1">
      <c r="A1" s="178" t="s">
        <v>609</v>
      </c>
      <c r="B1" s="178"/>
      <c r="C1" s="178"/>
      <c r="D1" s="178"/>
      <c r="E1" s="178"/>
      <c r="F1" s="178"/>
    </row>
    <row r="2" spans="1:6" ht="21" customHeight="1">
      <c r="A2" s="179" t="s">
        <v>0</v>
      </c>
      <c r="B2" s="179"/>
      <c r="C2" s="179"/>
      <c r="D2" s="179"/>
      <c r="E2" s="179"/>
      <c r="F2" s="179"/>
    </row>
    <row r="3" spans="1:6" ht="14.45" customHeight="1">
      <c r="A3" s="191" t="s">
        <v>1</v>
      </c>
      <c r="B3" s="191"/>
      <c r="C3" s="191"/>
      <c r="D3" s="191"/>
      <c r="E3" s="191"/>
      <c r="F3" s="191"/>
    </row>
    <row r="5" spans="1:6" ht="18" customHeight="1">
      <c r="A5" s="192" t="s">
        <v>22</v>
      </c>
      <c r="B5" s="192"/>
      <c r="C5" s="192"/>
      <c r="D5" s="192"/>
      <c r="E5" s="192"/>
      <c r="F5" s="192"/>
    </row>
    <row r="6" spans="1:6" ht="18.75">
      <c r="A6" s="196" t="s">
        <v>189</v>
      </c>
      <c r="B6" s="196"/>
      <c r="C6" s="196"/>
      <c r="D6" s="196"/>
      <c r="E6" s="196"/>
      <c r="F6" s="196"/>
    </row>
    <row r="7" spans="1:6" ht="18.75">
      <c r="A7" s="182" t="s">
        <v>2271</v>
      </c>
      <c r="B7" s="182"/>
      <c r="C7" s="182"/>
      <c r="D7" s="182"/>
      <c r="E7" s="182"/>
      <c r="F7" s="182"/>
    </row>
    <row r="8" spans="1:6" ht="18.75">
      <c r="A8" s="177" t="s">
        <v>608</v>
      </c>
      <c r="B8" s="177"/>
      <c r="C8" s="177"/>
      <c r="D8" s="177"/>
      <c r="E8" s="177"/>
      <c r="F8" s="177"/>
    </row>
    <row r="9" spans="1:6" ht="15.75">
      <c r="A9" s="190" t="s">
        <v>4</v>
      </c>
      <c r="B9" s="190"/>
      <c r="C9" s="190"/>
      <c r="D9" s="190"/>
      <c r="E9" s="190"/>
      <c r="F9" s="190"/>
    </row>
    <row r="11" spans="1:6">
      <c r="C11" s="199" t="s">
        <v>5</v>
      </c>
      <c r="D11" s="53" t="s">
        <v>781</v>
      </c>
      <c r="E11" s="199" t="s">
        <v>698</v>
      </c>
    </row>
    <row r="12" spans="1:6">
      <c r="C12" s="199"/>
      <c r="D12" s="54" t="s">
        <v>608</v>
      </c>
      <c r="E12" s="199"/>
    </row>
    <row r="13" spans="1:6">
      <c r="C13" s="96" t="s">
        <v>238</v>
      </c>
      <c r="D13" s="97">
        <f>SUM(D14,D20,D30,D40,D49,D56,D66,D71)</f>
        <v>1622833406287</v>
      </c>
      <c r="E13" s="97">
        <f>SUM(E14,E20,E30,E40,E49,E56,E66,E71)</f>
        <v>678066901805.58008</v>
      </c>
    </row>
    <row r="14" spans="1:6">
      <c r="C14" s="98" t="s">
        <v>575</v>
      </c>
      <c r="D14" s="99">
        <f>SUM(D15:D19)</f>
        <v>377772703498</v>
      </c>
      <c r="E14" s="99">
        <f>SUM(E15:E19)</f>
        <v>151827479212.19003</v>
      </c>
    </row>
    <row r="15" spans="1:6">
      <c r="C15" s="100" t="s">
        <v>190</v>
      </c>
      <c r="D15" s="101">
        <v>309943604911</v>
      </c>
      <c r="E15" s="101">
        <v>123195631834.55002</v>
      </c>
    </row>
    <row r="16" spans="1:6">
      <c r="C16" s="100" t="s">
        <v>191</v>
      </c>
      <c r="D16" s="101">
        <v>26271320885</v>
      </c>
      <c r="E16" s="101">
        <v>10612470163.980001</v>
      </c>
    </row>
    <row r="17" spans="3:5">
      <c r="C17" s="100" t="s">
        <v>192</v>
      </c>
      <c r="D17" s="101">
        <v>668027539</v>
      </c>
      <c r="E17" s="101">
        <v>321520337.48000002</v>
      </c>
    </row>
    <row r="18" spans="3:5">
      <c r="C18" s="100" t="s">
        <v>486</v>
      </c>
      <c r="D18" s="101">
        <v>2706133367</v>
      </c>
      <c r="E18" s="101">
        <v>920197139.98999989</v>
      </c>
    </row>
    <row r="19" spans="3:5">
      <c r="C19" s="100" t="s">
        <v>193</v>
      </c>
      <c r="D19" s="101">
        <v>38183616796</v>
      </c>
      <c r="E19" s="101">
        <v>16777659736.190004</v>
      </c>
    </row>
    <row r="20" spans="3:5">
      <c r="C20" s="98" t="s">
        <v>576</v>
      </c>
      <c r="D20" s="99">
        <f>SUM(D21:D29)</f>
        <v>110169756792</v>
      </c>
      <c r="E20" s="99">
        <f>SUM(E21:E29)</f>
        <v>43253273214.650009</v>
      </c>
    </row>
    <row r="21" spans="3:5">
      <c r="C21" s="100" t="s">
        <v>194</v>
      </c>
      <c r="D21" s="101">
        <v>11443137328</v>
      </c>
      <c r="E21" s="101">
        <v>5946524901.5999975</v>
      </c>
    </row>
    <row r="22" spans="3:5">
      <c r="C22" s="100" t="s">
        <v>195</v>
      </c>
      <c r="D22" s="101">
        <v>11025261284</v>
      </c>
      <c r="E22" s="101">
        <v>3738365859.4099998</v>
      </c>
    </row>
    <row r="23" spans="3:5">
      <c r="C23" s="100" t="s">
        <v>196</v>
      </c>
      <c r="D23" s="101">
        <v>5430213176</v>
      </c>
      <c r="E23" s="101">
        <v>1745599316.9000001</v>
      </c>
    </row>
    <row r="24" spans="3:5">
      <c r="C24" s="100" t="s">
        <v>197</v>
      </c>
      <c r="D24" s="101">
        <v>3335613293</v>
      </c>
      <c r="E24" s="101">
        <v>890117257.25999987</v>
      </c>
    </row>
    <row r="25" spans="3:5">
      <c r="C25" s="100" t="s">
        <v>198</v>
      </c>
      <c r="D25" s="101">
        <v>10669404203</v>
      </c>
      <c r="E25" s="101">
        <v>4925025104.1600008</v>
      </c>
    </row>
    <row r="26" spans="3:5">
      <c r="C26" s="100" t="s">
        <v>199</v>
      </c>
      <c r="D26" s="101">
        <v>9660946458</v>
      </c>
      <c r="E26" s="101">
        <v>4590718505.4699993</v>
      </c>
    </row>
    <row r="27" spans="3:5">
      <c r="C27" s="100" t="s">
        <v>200</v>
      </c>
      <c r="D27" s="101">
        <v>6526168737</v>
      </c>
      <c r="E27" s="101">
        <v>1802760651.9799993</v>
      </c>
    </row>
    <row r="28" spans="3:5">
      <c r="C28" s="100" t="s">
        <v>201</v>
      </c>
      <c r="D28" s="101">
        <v>22811971167</v>
      </c>
      <c r="E28" s="101">
        <v>4900256930.6500053</v>
      </c>
    </row>
    <row r="29" spans="3:5">
      <c r="C29" s="100" t="s">
        <v>202</v>
      </c>
      <c r="D29" s="101">
        <v>29267041146</v>
      </c>
      <c r="E29" s="101">
        <v>14713904687.220007</v>
      </c>
    </row>
    <row r="30" spans="3:5">
      <c r="C30" s="98" t="s">
        <v>577</v>
      </c>
      <c r="D30" s="99">
        <f>SUM(D31:D39)</f>
        <v>65411381413</v>
      </c>
      <c r="E30" s="99">
        <f>SUM(E31:E39)</f>
        <v>14268252606.839998</v>
      </c>
    </row>
    <row r="31" spans="3:5">
      <c r="C31" s="100" t="s">
        <v>203</v>
      </c>
      <c r="D31" s="101">
        <v>11702447899</v>
      </c>
      <c r="E31" s="101">
        <v>2555163241.139998</v>
      </c>
    </row>
    <row r="32" spans="3:5">
      <c r="C32" s="100" t="s">
        <v>204</v>
      </c>
      <c r="D32" s="101">
        <v>5611935809</v>
      </c>
      <c r="E32" s="101">
        <v>2011099796.0300002</v>
      </c>
    </row>
    <row r="33" spans="3:5">
      <c r="C33" s="100" t="s">
        <v>205</v>
      </c>
      <c r="D33" s="101">
        <v>4059350557</v>
      </c>
      <c r="E33" s="101">
        <v>765631686.70999932</v>
      </c>
    </row>
    <row r="34" spans="3:5">
      <c r="C34" s="100" t="s">
        <v>206</v>
      </c>
      <c r="D34" s="101">
        <v>15158879690</v>
      </c>
      <c r="E34" s="101">
        <v>1814585509.6900003</v>
      </c>
    </row>
    <row r="35" spans="3:5">
      <c r="C35" s="100" t="s">
        <v>207</v>
      </c>
      <c r="D35" s="101">
        <v>591440202</v>
      </c>
      <c r="E35" s="101">
        <v>128796430.87</v>
      </c>
    </row>
    <row r="36" spans="3:5">
      <c r="C36" s="100" t="s">
        <v>208</v>
      </c>
      <c r="D36" s="101">
        <v>3092772923</v>
      </c>
      <c r="E36" s="101">
        <v>1286071762.3100007</v>
      </c>
    </row>
    <row r="37" spans="3:5">
      <c r="C37" s="100" t="s">
        <v>209</v>
      </c>
      <c r="D37" s="101">
        <v>10275200554</v>
      </c>
      <c r="E37" s="101">
        <v>2904612765.6499982</v>
      </c>
    </row>
    <row r="38" spans="3:5">
      <c r="C38" s="100" t="s">
        <v>210</v>
      </c>
      <c r="D38" s="101">
        <v>3801497018</v>
      </c>
      <c r="E38" s="101">
        <v>0</v>
      </c>
    </row>
    <row r="39" spans="3:5">
      <c r="C39" s="100" t="s">
        <v>211</v>
      </c>
      <c r="D39" s="101">
        <v>11117856761</v>
      </c>
      <c r="E39" s="101">
        <v>2802291414.440002</v>
      </c>
    </row>
    <row r="40" spans="3:5">
      <c r="C40" s="98" t="s">
        <v>578</v>
      </c>
      <c r="D40" s="99">
        <f>SUM(D41:D48)</f>
        <v>540356079892</v>
      </c>
      <c r="E40" s="99">
        <f>SUM(E41:E48)</f>
        <v>270393025910.60995</v>
      </c>
    </row>
    <row r="41" spans="3:5">
      <c r="C41" s="100" t="s">
        <v>212</v>
      </c>
      <c r="D41" s="101">
        <v>167780996005</v>
      </c>
      <c r="E41" s="101">
        <v>68824043776.480011</v>
      </c>
    </row>
    <row r="42" spans="3:5">
      <c r="C42" s="100" t="s">
        <v>614</v>
      </c>
      <c r="D42" s="101">
        <v>181942892117</v>
      </c>
      <c r="E42" s="101">
        <v>80568596979.869949</v>
      </c>
    </row>
    <row r="43" spans="3:5">
      <c r="C43" s="100" t="s">
        <v>213</v>
      </c>
      <c r="D43" s="101">
        <v>19945483206</v>
      </c>
      <c r="E43" s="101">
        <v>9770177089.0299988</v>
      </c>
    </row>
    <row r="44" spans="3:5">
      <c r="C44" s="100" t="s">
        <v>214</v>
      </c>
      <c r="D44" s="101">
        <v>101150073871</v>
      </c>
      <c r="E44" s="101">
        <v>67081203204.57</v>
      </c>
    </row>
    <row r="45" spans="3:5">
      <c r="C45" s="100" t="s">
        <v>215</v>
      </c>
      <c r="D45" s="101">
        <v>39130651083</v>
      </c>
      <c r="E45" s="101">
        <v>19498353902.799999</v>
      </c>
    </row>
    <row r="46" spans="3:5">
      <c r="C46" s="100" t="s">
        <v>216</v>
      </c>
      <c r="D46" s="101">
        <v>13786016885</v>
      </c>
      <c r="E46" s="101">
        <v>18270179929.389999</v>
      </c>
    </row>
    <row r="47" spans="3:5">
      <c r="C47" s="100" t="s">
        <v>217</v>
      </c>
      <c r="D47" s="101">
        <v>955120864</v>
      </c>
      <c r="E47" s="101">
        <v>353168285.06</v>
      </c>
    </row>
    <row r="48" spans="3:5">
      <c r="C48" s="100" t="s">
        <v>218</v>
      </c>
      <c r="D48" s="101">
        <v>15664845861</v>
      </c>
      <c r="E48" s="101">
        <v>6027302743.4099989</v>
      </c>
    </row>
    <row r="49" spans="3:5">
      <c r="C49" s="98" t="s">
        <v>579</v>
      </c>
      <c r="D49" s="99">
        <f>SUM(D50:D55)</f>
        <v>72988962348</v>
      </c>
      <c r="E49" s="99">
        <f>SUM(E50:E55)</f>
        <v>23921343034.32</v>
      </c>
    </row>
    <row r="50" spans="3:5">
      <c r="C50" s="100" t="s">
        <v>219</v>
      </c>
      <c r="D50" s="101">
        <v>174800000</v>
      </c>
      <c r="E50" s="101">
        <v>801992020.19000006</v>
      </c>
    </row>
    <row r="51" spans="3:5">
      <c r="C51" s="100" t="s">
        <v>783</v>
      </c>
      <c r="D51" s="101">
        <v>9545030188</v>
      </c>
      <c r="E51" s="101">
        <v>3438874016.29</v>
      </c>
    </row>
    <row r="52" spans="3:5">
      <c r="C52" s="100" t="s">
        <v>220</v>
      </c>
      <c r="D52" s="101">
        <v>8923828232</v>
      </c>
      <c r="E52" s="101">
        <v>5363619810.750001</v>
      </c>
    </row>
    <row r="53" spans="3:5">
      <c r="C53" s="100" t="s">
        <v>784</v>
      </c>
      <c r="D53" s="101">
        <v>49901315868</v>
      </c>
      <c r="E53" s="101">
        <v>14021761093.849998</v>
      </c>
    </row>
    <row r="54" spans="3:5">
      <c r="C54" s="100" t="s">
        <v>221</v>
      </c>
      <c r="D54" s="101">
        <v>4443988060</v>
      </c>
      <c r="E54" s="101">
        <v>294126958.56999999</v>
      </c>
    </row>
    <row r="55" spans="3:5">
      <c r="C55" s="156" t="s">
        <v>2087</v>
      </c>
      <c r="D55" s="101">
        <v>0</v>
      </c>
      <c r="E55" s="101">
        <v>969134.67</v>
      </c>
    </row>
    <row r="56" spans="3:5">
      <c r="C56" s="98" t="s">
        <v>580</v>
      </c>
      <c r="D56" s="99">
        <f>SUM(D57:D65)</f>
        <v>33654087324</v>
      </c>
      <c r="E56" s="99">
        <f>SUM(E57:E65)</f>
        <v>10638142566.329998</v>
      </c>
    </row>
    <row r="57" spans="3:5">
      <c r="C57" s="100" t="s">
        <v>222</v>
      </c>
      <c r="D57" s="101">
        <v>6643236801</v>
      </c>
      <c r="E57" s="101">
        <v>2740834472.3799992</v>
      </c>
    </row>
    <row r="58" spans="3:5">
      <c r="C58" s="100" t="s">
        <v>223</v>
      </c>
      <c r="D58" s="101">
        <v>1353386376</v>
      </c>
      <c r="E58" s="101">
        <v>507326240.06000012</v>
      </c>
    </row>
    <row r="59" spans="3:5">
      <c r="C59" s="100" t="s">
        <v>224</v>
      </c>
      <c r="D59" s="101">
        <v>3447411652</v>
      </c>
      <c r="E59" s="101">
        <v>213656279.88000003</v>
      </c>
    </row>
    <row r="60" spans="3:5">
      <c r="C60" s="100" t="s">
        <v>225</v>
      </c>
      <c r="D60" s="101">
        <v>3370833704</v>
      </c>
      <c r="E60" s="101">
        <v>2304368893.4999995</v>
      </c>
    </row>
    <row r="61" spans="3:5">
      <c r="C61" s="100" t="s">
        <v>226</v>
      </c>
      <c r="D61" s="101">
        <v>11238571175</v>
      </c>
      <c r="E61" s="101">
        <v>757151952.41000009</v>
      </c>
    </row>
    <row r="62" spans="3:5">
      <c r="C62" s="100" t="s">
        <v>227</v>
      </c>
      <c r="D62" s="101">
        <v>2479828116</v>
      </c>
      <c r="E62" s="101">
        <v>1188752946.99</v>
      </c>
    </row>
    <row r="63" spans="3:5">
      <c r="C63" s="100" t="s">
        <v>228</v>
      </c>
      <c r="D63" s="101">
        <v>696384278</v>
      </c>
      <c r="E63" s="101">
        <v>112836278.99999996</v>
      </c>
    </row>
    <row r="64" spans="3:5">
      <c r="C64" s="100" t="s">
        <v>229</v>
      </c>
      <c r="D64" s="101">
        <v>1450384039</v>
      </c>
      <c r="E64" s="101">
        <v>87829785.370000005</v>
      </c>
    </row>
    <row r="65" spans="3:5">
      <c r="C65" s="100" t="s">
        <v>230</v>
      </c>
      <c r="D65" s="101">
        <v>2974051183</v>
      </c>
      <c r="E65" s="101">
        <v>2725385716.7400002</v>
      </c>
    </row>
    <row r="66" spans="3:5">
      <c r="C66" s="98" t="s">
        <v>581</v>
      </c>
      <c r="D66" s="99">
        <f>SUM(D67:D70)</f>
        <v>98223319456</v>
      </c>
      <c r="E66" s="99">
        <f>SUM(E67:E70)</f>
        <v>32021139932.280006</v>
      </c>
    </row>
    <row r="67" spans="3:5">
      <c r="C67" s="100" t="s">
        <v>231</v>
      </c>
      <c r="D67" s="101">
        <v>40520299875</v>
      </c>
      <c r="E67" s="101">
        <v>10919176732.609999</v>
      </c>
    </row>
    <row r="68" spans="3:5">
      <c r="C68" s="100" t="s">
        <v>232</v>
      </c>
      <c r="D68" s="101">
        <v>55104645921</v>
      </c>
      <c r="E68" s="101">
        <v>21101963199.67001</v>
      </c>
    </row>
    <row r="69" spans="3:5">
      <c r="C69" s="100" t="s">
        <v>618</v>
      </c>
      <c r="D69" s="101">
        <v>152089385</v>
      </c>
      <c r="E69" s="101">
        <v>0</v>
      </c>
    </row>
    <row r="70" spans="3:5">
      <c r="C70" s="100" t="s">
        <v>233</v>
      </c>
      <c r="D70" s="101">
        <v>2446284275</v>
      </c>
      <c r="E70" s="101">
        <v>0</v>
      </c>
    </row>
    <row r="71" spans="3:5">
      <c r="C71" s="98" t="s">
        <v>582</v>
      </c>
      <c r="D71" s="99">
        <f>SUM(D72:D75)</f>
        <v>324257115564</v>
      </c>
      <c r="E71" s="99">
        <f>SUM(E72:E75)</f>
        <v>131744245328.35999</v>
      </c>
    </row>
    <row r="72" spans="3:5">
      <c r="C72" s="100" t="s">
        <v>234</v>
      </c>
      <c r="D72" s="101">
        <v>115480602004</v>
      </c>
      <c r="E72" s="101">
        <v>44379588405.25</v>
      </c>
    </row>
    <row r="73" spans="3:5">
      <c r="C73" s="100" t="s">
        <v>235</v>
      </c>
      <c r="D73" s="101">
        <v>207303121140</v>
      </c>
      <c r="E73" s="101">
        <v>86528540703.079987</v>
      </c>
    </row>
    <row r="74" spans="3:5">
      <c r="C74" s="100" t="s">
        <v>236</v>
      </c>
      <c r="D74" s="101">
        <v>1473392420</v>
      </c>
      <c r="E74" s="101">
        <v>835636004.32999992</v>
      </c>
    </row>
    <row r="75" spans="3:5">
      <c r="C75" s="100" t="s">
        <v>723</v>
      </c>
      <c r="D75" s="101">
        <v>0</v>
      </c>
      <c r="E75" s="101">
        <v>480215.7</v>
      </c>
    </row>
    <row r="76" spans="3:5">
      <c r="C76" s="96" t="s">
        <v>338</v>
      </c>
      <c r="D76" s="102">
        <f>D77+D79</f>
        <v>121192561989</v>
      </c>
      <c r="E76" s="102">
        <f>E77+E79</f>
        <v>59602979576.399986</v>
      </c>
    </row>
    <row r="77" spans="3:5">
      <c r="C77" s="98" t="s">
        <v>583</v>
      </c>
      <c r="D77" s="99">
        <f>D78</f>
        <v>5117721882</v>
      </c>
      <c r="E77" s="99">
        <f>E78</f>
        <v>372310342.19999999</v>
      </c>
    </row>
    <row r="78" spans="3:5">
      <c r="C78" s="100" t="s">
        <v>584</v>
      </c>
      <c r="D78" s="101">
        <v>5117721882</v>
      </c>
      <c r="E78" s="101">
        <v>372310342.19999999</v>
      </c>
    </row>
    <row r="79" spans="3:5">
      <c r="C79" s="98" t="s">
        <v>585</v>
      </c>
      <c r="D79" s="99">
        <f>D80</f>
        <v>116074840107</v>
      </c>
      <c r="E79" s="99">
        <f>E80</f>
        <v>59230669234.199989</v>
      </c>
    </row>
    <row r="80" spans="3:5">
      <c r="C80" s="100" t="s">
        <v>586</v>
      </c>
      <c r="D80" s="101">
        <v>116074840107</v>
      </c>
      <c r="E80" s="101">
        <v>59230669234.199989</v>
      </c>
    </row>
    <row r="81" spans="3:6">
      <c r="C81" s="61" t="s">
        <v>337</v>
      </c>
      <c r="D81" s="103">
        <f>D76+D13</f>
        <v>1744025968276</v>
      </c>
      <c r="E81" s="103">
        <f>E76+E13</f>
        <v>737669881381.9801</v>
      </c>
    </row>
    <row r="82" spans="3:6">
      <c r="C82" s="129" t="s">
        <v>720</v>
      </c>
      <c r="D82" s="62"/>
      <c r="E82" s="63"/>
      <c r="F82" s="62"/>
    </row>
    <row r="83" spans="3:6">
      <c r="C83" s="116" t="s">
        <v>696</v>
      </c>
      <c r="D83" s="116"/>
      <c r="E83" s="116"/>
    </row>
    <row r="84" spans="3:6" ht="26.45" customHeight="1">
      <c r="C84" s="195" t="s">
        <v>2272</v>
      </c>
      <c r="D84" s="195"/>
      <c r="E84" s="195"/>
    </row>
    <row r="85" spans="3:6">
      <c r="C85" s="52" t="s">
        <v>721</v>
      </c>
    </row>
  </sheetData>
  <mergeCells count="11">
    <mergeCell ref="C84:E84"/>
    <mergeCell ref="A1:F1"/>
    <mergeCell ref="A2:F2"/>
    <mergeCell ref="A3:F3"/>
    <mergeCell ref="A5:F5"/>
    <mergeCell ref="A6:F6"/>
    <mergeCell ref="A7:F7"/>
    <mergeCell ref="A8:F8"/>
    <mergeCell ref="A9:F9"/>
    <mergeCell ref="E11:E12"/>
    <mergeCell ref="C11:C12"/>
  </mergeCells>
  <phoneticPr fontId="42"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E2074"/>
  <sheetViews>
    <sheetView showGridLines="0" zoomScale="90" zoomScaleNormal="90" workbookViewId="0">
      <selection activeCell="E22" sqref="E22"/>
    </sheetView>
  </sheetViews>
  <sheetFormatPr baseColWidth="10" defaultColWidth="11.5703125" defaultRowHeight="15"/>
  <cols>
    <col min="1" max="2" width="11.5703125" style="11"/>
    <col min="3" max="3" width="135.85546875" style="11" customWidth="1"/>
    <col min="4" max="4" width="16.7109375" style="11" customWidth="1"/>
    <col min="5" max="5" width="16.140625" style="11" customWidth="1"/>
    <col min="6" max="7" width="11.5703125" style="11"/>
    <col min="8" max="9" width="14.7109375" style="11" bestFit="1" customWidth="1"/>
    <col min="10" max="16384" width="11.5703125" style="11"/>
  </cols>
  <sheetData>
    <row r="1" spans="1:5" ht="27.75">
      <c r="A1" s="203" t="s">
        <v>609</v>
      </c>
      <c r="B1" s="203"/>
      <c r="C1" s="203"/>
      <c r="D1" s="203"/>
      <c r="E1" s="203"/>
    </row>
    <row r="2" spans="1:5" ht="20.25">
      <c r="A2" s="204" t="s">
        <v>0</v>
      </c>
      <c r="B2" s="204"/>
      <c r="C2" s="204"/>
      <c r="D2" s="204"/>
      <c r="E2" s="204"/>
    </row>
    <row r="3" spans="1:5">
      <c r="A3" s="205" t="s">
        <v>1</v>
      </c>
      <c r="B3" s="205"/>
      <c r="C3" s="205"/>
      <c r="D3" s="205"/>
      <c r="E3" s="205"/>
    </row>
    <row r="4" spans="1:5">
      <c r="A4" s="64"/>
      <c r="B4" s="64"/>
      <c r="C4" s="64"/>
      <c r="D4" s="64"/>
      <c r="E4" s="64"/>
    </row>
    <row r="5" spans="1:5" ht="18.75">
      <c r="A5" s="206" t="s">
        <v>22</v>
      </c>
      <c r="B5" s="206"/>
      <c r="C5" s="206"/>
      <c r="D5" s="206"/>
      <c r="E5" s="206"/>
    </row>
    <row r="6" spans="1:5" ht="18.75">
      <c r="A6" s="207" t="s">
        <v>237</v>
      </c>
      <c r="B6" s="207"/>
      <c r="C6" s="207"/>
      <c r="D6" s="207"/>
      <c r="E6" s="207"/>
    </row>
    <row r="7" spans="1:5" ht="18.75">
      <c r="A7" s="209" t="s">
        <v>2271</v>
      </c>
      <c r="B7" s="209"/>
      <c r="C7" s="209"/>
      <c r="D7" s="209"/>
      <c r="E7" s="209"/>
    </row>
    <row r="8" spans="1:5" ht="18.75">
      <c r="A8" s="177" t="s">
        <v>608</v>
      </c>
      <c r="B8" s="177"/>
      <c r="C8" s="177"/>
      <c r="D8" s="177"/>
      <c r="E8" s="177"/>
    </row>
    <row r="9" spans="1:5" ht="15.75">
      <c r="A9" s="208" t="s">
        <v>4</v>
      </c>
      <c r="B9" s="208"/>
      <c r="C9" s="208"/>
      <c r="D9" s="208"/>
      <c r="E9" s="208"/>
    </row>
    <row r="10" spans="1:5">
      <c r="A10" s="64"/>
      <c r="B10" s="64"/>
      <c r="C10" s="64"/>
      <c r="D10" s="64"/>
      <c r="E10" s="64"/>
    </row>
    <row r="12" spans="1:5">
      <c r="C12" s="200" t="s">
        <v>5</v>
      </c>
      <c r="D12" s="65" t="s">
        <v>781</v>
      </c>
      <c r="E12" s="201" t="s">
        <v>698</v>
      </c>
    </row>
    <row r="13" spans="1:5">
      <c r="C13" s="200"/>
      <c r="D13" s="120" t="s">
        <v>608</v>
      </c>
      <c r="E13" s="201"/>
    </row>
    <row r="14" spans="1:5">
      <c r="C14" s="171" t="s">
        <v>238</v>
      </c>
      <c r="D14" s="172">
        <v>96543478243</v>
      </c>
      <c r="E14" s="172">
        <v>34620844489.019981</v>
      </c>
    </row>
    <row r="15" spans="1:5">
      <c r="C15" s="157" t="s">
        <v>239</v>
      </c>
      <c r="D15" s="158">
        <v>11233558074</v>
      </c>
      <c r="E15" s="158">
        <v>5717940315.039999</v>
      </c>
    </row>
    <row r="16" spans="1:5">
      <c r="C16" s="159" t="s">
        <v>240</v>
      </c>
      <c r="D16" s="160">
        <v>7222922235</v>
      </c>
      <c r="E16" s="160">
        <v>4264675291.96</v>
      </c>
    </row>
    <row r="17" spans="3:5">
      <c r="C17" s="161" t="s">
        <v>587</v>
      </c>
      <c r="D17" s="160">
        <v>40000000</v>
      </c>
      <c r="E17" s="160">
        <v>48739107.68</v>
      </c>
    </row>
    <row r="18" spans="3:5">
      <c r="C18" s="161" t="s">
        <v>619</v>
      </c>
      <c r="D18" s="160">
        <v>11961356</v>
      </c>
      <c r="E18" s="160">
        <v>35665926.020000003</v>
      </c>
    </row>
    <row r="19" spans="3:5">
      <c r="C19" s="161" t="s">
        <v>620</v>
      </c>
      <c r="D19" s="160">
        <v>404611876</v>
      </c>
      <c r="E19" s="160">
        <v>115655970.33</v>
      </c>
    </row>
    <row r="20" spans="3:5">
      <c r="C20" s="161" t="s">
        <v>566</v>
      </c>
      <c r="D20" s="160">
        <v>250000000</v>
      </c>
      <c r="E20" s="160">
        <v>0</v>
      </c>
    </row>
    <row r="21" spans="3:5">
      <c r="C21" s="161" t="s">
        <v>850</v>
      </c>
      <c r="D21" s="160">
        <v>74617343</v>
      </c>
      <c r="E21" s="160">
        <v>32516135.219999999</v>
      </c>
    </row>
    <row r="22" spans="3:5">
      <c r="C22" s="161" t="s">
        <v>588</v>
      </c>
      <c r="D22" s="160">
        <v>20321906</v>
      </c>
      <c r="E22" s="160">
        <v>2703844.04</v>
      </c>
    </row>
    <row r="23" spans="3:5">
      <c r="C23" s="161" t="s">
        <v>621</v>
      </c>
      <c r="D23" s="160">
        <v>50000000</v>
      </c>
      <c r="E23" s="160">
        <v>45438052.840000004</v>
      </c>
    </row>
    <row r="24" spans="3:5">
      <c r="C24" s="161" t="s">
        <v>851</v>
      </c>
      <c r="D24" s="160">
        <v>30904487</v>
      </c>
      <c r="E24" s="160">
        <v>0</v>
      </c>
    </row>
    <row r="25" spans="3:5">
      <c r="C25" s="161" t="s">
        <v>785</v>
      </c>
      <c r="D25" s="160">
        <v>150000001</v>
      </c>
      <c r="E25" s="160">
        <v>101499436.56999999</v>
      </c>
    </row>
    <row r="26" spans="3:5">
      <c r="C26" s="161" t="s">
        <v>786</v>
      </c>
      <c r="D26" s="160">
        <v>11090100</v>
      </c>
      <c r="E26" s="160">
        <v>1811015.74</v>
      </c>
    </row>
    <row r="27" spans="3:5">
      <c r="C27" s="161" t="s">
        <v>787</v>
      </c>
      <c r="D27" s="160">
        <v>7515600</v>
      </c>
      <c r="E27" s="160">
        <v>0</v>
      </c>
    </row>
    <row r="28" spans="3:5">
      <c r="C28" s="161" t="s">
        <v>589</v>
      </c>
      <c r="D28" s="160">
        <v>22368258</v>
      </c>
      <c r="E28" s="160">
        <v>21386823.120000001</v>
      </c>
    </row>
    <row r="29" spans="3:5">
      <c r="C29" s="161" t="s">
        <v>789</v>
      </c>
      <c r="D29" s="160">
        <v>10380060</v>
      </c>
      <c r="E29" s="160">
        <v>2619173.54</v>
      </c>
    </row>
    <row r="30" spans="3:5">
      <c r="C30" s="161" t="s">
        <v>852</v>
      </c>
      <c r="D30" s="160">
        <v>800000000</v>
      </c>
      <c r="E30" s="160">
        <v>330213505.04000002</v>
      </c>
    </row>
    <row r="31" spans="3:5">
      <c r="C31" s="161" t="s">
        <v>622</v>
      </c>
      <c r="D31" s="160">
        <v>10432313</v>
      </c>
      <c r="E31" s="160">
        <v>6904670.3300000001</v>
      </c>
    </row>
    <row r="32" spans="3:5">
      <c r="C32" s="161" t="s">
        <v>853</v>
      </c>
      <c r="D32" s="160">
        <v>1895778</v>
      </c>
      <c r="E32" s="160">
        <v>0</v>
      </c>
    </row>
    <row r="33" spans="3:5">
      <c r="C33" s="161" t="s">
        <v>854</v>
      </c>
      <c r="D33" s="160">
        <v>1000000</v>
      </c>
      <c r="E33" s="160">
        <v>0</v>
      </c>
    </row>
    <row r="34" spans="3:5">
      <c r="C34" s="161" t="s">
        <v>790</v>
      </c>
      <c r="D34" s="160">
        <v>9536540</v>
      </c>
      <c r="E34" s="160">
        <v>0</v>
      </c>
    </row>
    <row r="35" spans="3:5">
      <c r="C35" s="161" t="s">
        <v>565</v>
      </c>
      <c r="D35" s="160">
        <v>1751736</v>
      </c>
      <c r="E35" s="160">
        <v>0</v>
      </c>
    </row>
    <row r="36" spans="3:5">
      <c r="C36" s="161" t="s">
        <v>791</v>
      </c>
      <c r="D36" s="160">
        <v>9507126</v>
      </c>
      <c r="E36" s="160">
        <v>2484944.6800000002</v>
      </c>
    </row>
    <row r="37" spans="3:5">
      <c r="C37" s="161" t="s">
        <v>778</v>
      </c>
      <c r="D37" s="160">
        <v>0</v>
      </c>
      <c r="E37" s="160">
        <v>0</v>
      </c>
    </row>
    <row r="38" spans="3:5">
      <c r="C38" s="161" t="s">
        <v>2194</v>
      </c>
      <c r="D38" s="160">
        <v>0</v>
      </c>
      <c r="E38" s="160">
        <v>0</v>
      </c>
    </row>
    <row r="39" spans="3:5">
      <c r="C39" s="161" t="s">
        <v>855</v>
      </c>
      <c r="D39" s="160">
        <v>125650113</v>
      </c>
      <c r="E39" s="160">
        <v>11153169.07</v>
      </c>
    </row>
    <row r="40" spans="3:5">
      <c r="C40" s="161" t="s">
        <v>856</v>
      </c>
      <c r="D40" s="160">
        <v>3526957</v>
      </c>
      <c r="E40" s="160">
        <v>0</v>
      </c>
    </row>
    <row r="41" spans="3:5">
      <c r="C41" s="161" t="s">
        <v>857</v>
      </c>
      <c r="D41" s="160">
        <v>73808208</v>
      </c>
      <c r="E41" s="160">
        <v>0</v>
      </c>
    </row>
    <row r="42" spans="3:5">
      <c r="C42" s="161" t="s">
        <v>623</v>
      </c>
      <c r="D42" s="160">
        <v>8480045</v>
      </c>
      <c r="E42" s="160">
        <v>10871229.800000001</v>
      </c>
    </row>
    <row r="43" spans="3:5">
      <c r="C43" s="161" t="s">
        <v>2195</v>
      </c>
      <c r="D43" s="160">
        <v>0</v>
      </c>
      <c r="E43" s="160">
        <v>0</v>
      </c>
    </row>
    <row r="44" spans="3:5">
      <c r="C44" s="161" t="s">
        <v>858</v>
      </c>
      <c r="D44" s="160">
        <v>247267400</v>
      </c>
      <c r="E44" s="160">
        <v>0</v>
      </c>
    </row>
    <row r="45" spans="3:5">
      <c r="C45" s="161" t="s">
        <v>859</v>
      </c>
      <c r="D45" s="160">
        <v>65275889</v>
      </c>
      <c r="E45" s="160">
        <v>88793062.989999995</v>
      </c>
    </row>
    <row r="46" spans="3:5">
      <c r="C46" s="161" t="s">
        <v>564</v>
      </c>
      <c r="D46" s="160">
        <v>12862214</v>
      </c>
      <c r="E46" s="160">
        <v>507682214</v>
      </c>
    </row>
    <row r="47" spans="3:5">
      <c r="C47" s="161" t="s">
        <v>860</v>
      </c>
      <c r="D47" s="160">
        <v>50413002</v>
      </c>
      <c r="E47" s="160">
        <v>0</v>
      </c>
    </row>
    <row r="48" spans="3:5">
      <c r="C48" s="161" t="s">
        <v>509</v>
      </c>
      <c r="D48" s="160">
        <v>262219700</v>
      </c>
      <c r="E48" s="160">
        <v>121765205.42</v>
      </c>
    </row>
    <row r="49" spans="3:5">
      <c r="C49" s="161" t="s">
        <v>793</v>
      </c>
      <c r="D49" s="160">
        <v>7527313</v>
      </c>
      <c r="E49" s="160">
        <v>0</v>
      </c>
    </row>
    <row r="50" spans="3:5">
      <c r="C50" s="161" t="s">
        <v>861</v>
      </c>
      <c r="D50" s="160">
        <v>80000000</v>
      </c>
      <c r="E50" s="160">
        <v>0</v>
      </c>
    </row>
    <row r="51" spans="3:5">
      <c r="C51" s="161" t="s">
        <v>567</v>
      </c>
      <c r="D51" s="160">
        <v>692180519</v>
      </c>
      <c r="E51" s="160">
        <v>706824970.98000002</v>
      </c>
    </row>
    <row r="52" spans="3:5">
      <c r="C52" s="161" t="s">
        <v>2088</v>
      </c>
      <c r="D52" s="160">
        <v>44308027</v>
      </c>
      <c r="E52" s="160">
        <v>0</v>
      </c>
    </row>
    <row r="53" spans="3:5">
      <c r="C53" s="161" t="s">
        <v>862</v>
      </c>
      <c r="D53" s="160">
        <v>9730024</v>
      </c>
      <c r="E53" s="160">
        <v>0</v>
      </c>
    </row>
    <row r="54" spans="3:5">
      <c r="C54" s="161" t="s">
        <v>590</v>
      </c>
      <c r="D54" s="160">
        <v>296302682</v>
      </c>
      <c r="E54" s="160">
        <v>168818417.63999999</v>
      </c>
    </row>
    <row r="55" spans="3:5">
      <c r="C55" s="161" t="s">
        <v>2137</v>
      </c>
      <c r="D55" s="160">
        <v>0</v>
      </c>
      <c r="E55" s="160">
        <v>0</v>
      </c>
    </row>
    <row r="56" spans="3:5">
      <c r="C56" s="161" t="s">
        <v>863</v>
      </c>
      <c r="D56" s="160">
        <v>1000000</v>
      </c>
      <c r="E56" s="160">
        <v>0</v>
      </c>
    </row>
    <row r="57" spans="3:5">
      <c r="C57" s="161" t="s">
        <v>864</v>
      </c>
      <c r="D57" s="160">
        <v>0</v>
      </c>
      <c r="E57" s="160">
        <v>278836372.24000001</v>
      </c>
    </row>
    <row r="58" spans="3:5">
      <c r="C58" s="161" t="s">
        <v>2138</v>
      </c>
      <c r="D58" s="160">
        <v>0</v>
      </c>
      <c r="E58" s="160">
        <v>0</v>
      </c>
    </row>
    <row r="59" spans="3:5">
      <c r="C59" s="161" t="s">
        <v>865</v>
      </c>
      <c r="D59" s="160">
        <v>0</v>
      </c>
      <c r="E59" s="160">
        <v>145261340</v>
      </c>
    </row>
    <row r="60" spans="3:5">
      <c r="C60" s="161" t="s">
        <v>866</v>
      </c>
      <c r="D60" s="160">
        <v>12842317</v>
      </c>
      <c r="E60" s="160">
        <v>0</v>
      </c>
    </row>
    <row r="61" spans="3:5">
      <c r="C61" s="161" t="s">
        <v>867</v>
      </c>
      <c r="D61" s="160">
        <v>0</v>
      </c>
      <c r="E61" s="160">
        <v>2912280</v>
      </c>
    </row>
    <row r="62" spans="3:5">
      <c r="C62" s="161" t="s">
        <v>624</v>
      </c>
      <c r="D62" s="160">
        <v>9334540</v>
      </c>
      <c r="E62" s="160">
        <v>0</v>
      </c>
    </row>
    <row r="63" spans="3:5">
      <c r="C63" s="161" t="s">
        <v>625</v>
      </c>
      <c r="D63" s="160">
        <v>15197105</v>
      </c>
      <c r="E63" s="160">
        <v>0</v>
      </c>
    </row>
    <row r="64" spans="3:5">
      <c r="C64" s="161" t="s">
        <v>443</v>
      </c>
      <c r="D64" s="160">
        <v>4298065</v>
      </c>
      <c r="E64" s="160">
        <v>11935200.060000001</v>
      </c>
    </row>
    <row r="65" spans="3:5">
      <c r="C65" s="161" t="s">
        <v>626</v>
      </c>
      <c r="D65" s="160">
        <v>9125326</v>
      </c>
      <c r="E65" s="160">
        <v>0</v>
      </c>
    </row>
    <row r="66" spans="3:5">
      <c r="C66" s="161" t="s">
        <v>627</v>
      </c>
      <c r="D66" s="160">
        <v>8116071</v>
      </c>
      <c r="E66" s="160">
        <v>0</v>
      </c>
    </row>
    <row r="67" spans="3:5">
      <c r="C67" s="161" t="s">
        <v>628</v>
      </c>
      <c r="D67" s="160">
        <v>365000353</v>
      </c>
      <c r="E67" s="160">
        <v>130030293.59999999</v>
      </c>
    </row>
    <row r="68" spans="3:5">
      <c r="C68" s="161" t="s">
        <v>629</v>
      </c>
      <c r="D68" s="160">
        <v>6000000</v>
      </c>
      <c r="E68" s="160">
        <v>80958440.010000005</v>
      </c>
    </row>
    <row r="69" spans="3:5">
      <c r="C69" s="161" t="s">
        <v>868</v>
      </c>
      <c r="D69" s="160">
        <v>73761343</v>
      </c>
      <c r="E69" s="160">
        <v>23296837.73</v>
      </c>
    </row>
    <row r="70" spans="3:5">
      <c r="C70" s="161" t="s">
        <v>559</v>
      </c>
      <c r="D70" s="160">
        <v>550727334</v>
      </c>
      <c r="E70" s="160">
        <v>425977091.47000003</v>
      </c>
    </row>
    <row r="71" spans="3:5">
      <c r="C71" s="161" t="s">
        <v>563</v>
      </c>
      <c r="D71" s="160">
        <v>12252984</v>
      </c>
      <c r="E71" s="160">
        <v>10166643.33</v>
      </c>
    </row>
    <row r="72" spans="3:5">
      <c r="C72" s="161" t="s">
        <v>869</v>
      </c>
      <c r="D72" s="160">
        <v>19017301</v>
      </c>
      <c r="E72" s="160">
        <v>0</v>
      </c>
    </row>
    <row r="73" spans="3:5">
      <c r="C73" s="161" t="s">
        <v>870</v>
      </c>
      <c r="D73" s="160">
        <v>4629558</v>
      </c>
      <c r="E73" s="160">
        <v>28156643.5</v>
      </c>
    </row>
    <row r="74" spans="3:5">
      <c r="C74" s="161" t="s">
        <v>871</v>
      </c>
      <c r="D74" s="160">
        <v>4358515</v>
      </c>
      <c r="E74" s="160">
        <v>4358515</v>
      </c>
    </row>
    <row r="75" spans="3:5">
      <c r="C75" s="161" t="s">
        <v>794</v>
      </c>
      <c r="D75" s="160">
        <v>113318935</v>
      </c>
      <c r="E75" s="160">
        <v>0</v>
      </c>
    </row>
    <row r="76" spans="3:5">
      <c r="C76" s="161" t="s">
        <v>872</v>
      </c>
      <c r="D76" s="160">
        <v>100000</v>
      </c>
      <c r="E76" s="160">
        <v>104987023.80000001</v>
      </c>
    </row>
    <row r="77" spans="3:5">
      <c r="C77" s="161" t="s">
        <v>795</v>
      </c>
      <c r="D77" s="160">
        <v>83908702</v>
      </c>
      <c r="E77" s="160">
        <v>49808082.809999995</v>
      </c>
    </row>
    <row r="78" spans="3:5">
      <c r="C78" s="161" t="s">
        <v>873</v>
      </c>
      <c r="D78" s="160">
        <v>165478160</v>
      </c>
      <c r="E78" s="160">
        <v>0</v>
      </c>
    </row>
    <row r="79" spans="3:5">
      <c r="C79" s="161" t="s">
        <v>874</v>
      </c>
      <c r="D79" s="160">
        <v>45109788</v>
      </c>
      <c r="E79" s="160">
        <v>0</v>
      </c>
    </row>
    <row r="80" spans="3:5">
      <c r="C80" s="161" t="s">
        <v>2174</v>
      </c>
      <c r="D80" s="160">
        <v>0</v>
      </c>
      <c r="E80" s="160">
        <v>125873817.29000001</v>
      </c>
    </row>
    <row r="81" spans="3:5">
      <c r="C81" s="161" t="s">
        <v>875</v>
      </c>
      <c r="D81" s="160">
        <v>0</v>
      </c>
      <c r="E81" s="160">
        <v>0</v>
      </c>
    </row>
    <row r="82" spans="3:5">
      <c r="C82" s="161" t="s">
        <v>876</v>
      </c>
      <c r="D82" s="160">
        <v>2945047</v>
      </c>
      <c r="E82" s="160">
        <v>0</v>
      </c>
    </row>
    <row r="83" spans="3:5">
      <c r="C83" s="161" t="s">
        <v>877</v>
      </c>
      <c r="D83" s="160">
        <v>5585530</v>
      </c>
      <c r="E83" s="160">
        <v>636950.11</v>
      </c>
    </row>
    <row r="84" spans="3:5">
      <c r="C84" s="161" t="s">
        <v>878</v>
      </c>
      <c r="D84" s="160">
        <v>181782167</v>
      </c>
      <c r="E84" s="160">
        <v>66696557.75</v>
      </c>
    </row>
    <row r="85" spans="3:5">
      <c r="C85" s="161" t="s">
        <v>258</v>
      </c>
      <c r="D85" s="160">
        <v>149999990</v>
      </c>
      <c r="E85" s="160">
        <v>55047777.020000003</v>
      </c>
    </row>
    <row r="86" spans="3:5">
      <c r="C86" s="161" t="s">
        <v>2177</v>
      </c>
      <c r="D86" s="160">
        <v>0</v>
      </c>
      <c r="E86" s="160">
        <v>0</v>
      </c>
    </row>
    <row r="87" spans="3:5">
      <c r="C87" s="161" t="s">
        <v>796</v>
      </c>
      <c r="D87" s="160">
        <v>587130926</v>
      </c>
      <c r="E87" s="160">
        <v>16675319.57</v>
      </c>
    </row>
    <row r="88" spans="3:5">
      <c r="C88" s="161" t="s">
        <v>879</v>
      </c>
      <c r="D88" s="160">
        <v>1510244</v>
      </c>
      <c r="E88" s="160">
        <v>0</v>
      </c>
    </row>
    <row r="89" spans="3:5">
      <c r="C89" s="161" t="s">
        <v>880</v>
      </c>
      <c r="D89" s="160">
        <v>8913591</v>
      </c>
      <c r="E89" s="160">
        <v>0</v>
      </c>
    </row>
    <row r="90" spans="3:5">
      <c r="C90" s="161" t="s">
        <v>562</v>
      </c>
      <c r="D90" s="160">
        <v>225001054</v>
      </c>
      <c r="E90" s="160">
        <v>224401414.19999999</v>
      </c>
    </row>
    <row r="91" spans="3:5">
      <c r="C91" s="161" t="s">
        <v>350</v>
      </c>
      <c r="D91" s="160">
        <v>1751736</v>
      </c>
      <c r="E91" s="160">
        <v>0</v>
      </c>
    </row>
    <row r="92" spans="3:5">
      <c r="C92" s="161" t="s">
        <v>881</v>
      </c>
      <c r="D92" s="160">
        <v>9721548</v>
      </c>
      <c r="E92" s="160">
        <v>0</v>
      </c>
    </row>
    <row r="93" spans="3:5">
      <c r="C93" s="161" t="s">
        <v>561</v>
      </c>
      <c r="D93" s="160">
        <v>1751736</v>
      </c>
      <c r="E93" s="160">
        <v>0</v>
      </c>
    </row>
    <row r="94" spans="3:5">
      <c r="C94" s="161" t="s">
        <v>882</v>
      </c>
      <c r="D94" s="160">
        <v>7166189</v>
      </c>
      <c r="E94" s="160">
        <v>0</v>
      </c>
    </row>
    <row r="95" spans="3:5">
      <c r="C95" s="161" t="s">
        <v>883</v>
      </c>
      <c r="D95" s="160">
        <v>1823763</v>
      </c>
      <c r="E95" s="160">
        <v>0</v>
      </c>
    </row>
    <row r="96" spans="3:5">
      <c r="C96" s="161" t="s">
        <v>430</v>
      </c>
      <c r="D96" s="160">
        <v>636815744</v>
      </c>
      <c r="E96" s="160">
        <v>115111817.41999999</v>
      </c>
    </row>
    <row r="97" spans="3:5">
      <c r="C97" s="161" t="s">
        <v>2196</v>
      </c>
      <c r="D97" s="160">
        <v>0</v>
      </c>
      <c r="E97" s="160">
        <v>0</v>
      </c>
    </row>
    <row r="98" spans="3:5">
      <c r="C98" s="161" t="s">
        <v>2197</v>
      </c>
      <c r="D98" s="160">
        <v>0</v>
      </c>
      <c r="E98" s="160">
        <v>0</v>
      </c>
    </row>
    <row r="99" spans="3:5">
      <c r="C99" s="161" t="s">
        <v>2198</v>
      </c>
      <c r="D99" s="160">
        <v>0</v>
      </c>
      <c r="E99" s="160">
        <v>0</v>
      </c>
    </row>
    <row r="100" spans="3:5">
      <c r="C100" s="159" t="s">
        <v>242</v>
      </c>
      <c r="D100" s="160">
        <v>388060363</v>
      </c>
      <c r="E100" s="160">
        <v>14036374.030000001</v>
      </c>
    </row>
    <row r="101" spans="3:5">
      <c r="C101" s="161" t="s">
        <v>630</v>
      </c>
      <c r="D101" s="160">
        <v>4617718</v>
      </c>
      <c r="E101" s="160">
        <v>8869686.1400000006</v>
      </c>
    </row>
    <row r="102" spans="3:5">
      <c r="C102" s="161" t="s">
        <v>560</v>
      </c>
      <c r="D102" s="160">
        <v>364907209</v>
      </c>
      <c r="E102" s="160">
        <v>0</v>
      </c>
    </row>
    <row r="103" spans="3:5">
      <c r="C103" s="161" t="s">
        <v>631</v>
      </c>
      <c r="D103" s="160">
        <v>18535436</v>
      </c>
      <c r="E103" s="160">
        <v>5166687.8900000006</v>
      </c>
    </row>
    <row r="104" spans="3:5">
      <c r="C104" s="161" t="s">
        <v>779</v>
      </c>
      <c r="D104" s="160">
        <v>0</v>
      </c>
      <c r="E104" s="160">
        <v>0</v>
      </c>
    </row>
    <row r="105" spans="3:5">
      <c r="C105" s="161" t="s">
        <v>2242</v>
      </c>
      <c r="D105" s="160">
        <v>0</v>
      </c>
      <c r="E105" s="160">
        <v>0</v>
      </c>
    </row>
    <row r="106" spans="3:5">
      <c r="C106" s="159" t="s">
        <v>243</v>
      </c>
      <c r="D106" s="160">
        <v>3622575476</v>
      </c>
      <c r="E106" s="160">
        <v>1439228649.0500002</v>
      </c>
    </row>
    <row r="107" spans="3:5">
      <c r="C107" s="161" t="s">
        <v>259</v>
      </c>
      <c r="D107" s="160">
        <v>875699815</v>
      </c>
      <c r="E107" s="160">
        <v>164901646.86000001</v>
      </c>
    </row>
    <row r="108" spans="3:5">
      <c r="C108" s="161" t="s">
        <v>864</v>
      </c>
      <c r="D108" s="160">
        <v>2746875661</v>
      </c>
      <c r="E108" s="160">
        <v>1274327002.1900001</v>
      </c>
    </row>
    <row r="109" spans="3:5">
      <c r="C109" s="157" t="s">
        <v>260</v>
      </c>
      <c r="D109" s="158">
        <v>2556203508</v>
      </c>
      <c r="E109" s="158">
        <v>1237641743.23</v>
      </c>
    </row>
    <row r="110" spans="3:5">
      <c r="C110" s="159" t="s">
        <v>240</v>
      </c>
      <c r="D110" s="160">
        <v>1091905086</v>
      </c>
      <c r="E110" s="160">
        <v>621471802.03999996</v>
      </c>
    </row>
    <row r="111" spans="3:5">
      <c r="C111" s="161" t="s">
        <v>884</v>
      </c>
      <c r="D111" s="160">
        <v>20000000</v>
      </c>
      <c r="E111" s="160">
        <v>0</v>
      </c>
    </row>
    <row r="112" spans="3:5">
      <c r="C112" s="161" t="s">
        <v>885</v>
      </c>
      <c r="D112" s="160">
        <v>27300136</v>
      </c>
      <c r="E112" s="160">
        <v>27396216.57</v>
      </c>
    </row>
    <row r="113" spans="3:5">
      <c r="C113" s="161" t="s">
        <v>788</v>
      </c>
      <c r="D113" s="160">
        <v>10029688</v>
      </c>
      <c r="E113" s="160">
        <v>0</v>
      </c>
    </row>
    <row r="114" spans="3:5">
      <c r="C114" s="161" t="s">
        <v>886</v>
      </c>
      <c r="D114" s="160">
        <v>3977039</v>
      </c>
      <c r="E114" s="160">
        <v>1118434.6499999999</v>
      </c>
    </row>
    <row r="115" spans="3:5">
      <c r="C115" s="161" t="s">
        <v>558</v>
      </c>
      <c r="D115" s="160">
        <v>15662710</v>
      </c>
      <c r="E115" s="160">
        <v>690674.89</v>
      </c>
    </row>
    <row r="116" spans="3:5">
      <c r="C116" s="161" t="s">
        <v>887</v>
      </c>
      <c r="D116" s="160">
        <v>17228026</v>
      </c>
      <c r="E116" s="160">
        <v>0</v>
      </c>
    </row>
    <row r="117" spans="3:5">
      <c r="C117" s="161" t="s">
        <v>888</v>
      </c>
      <c r="D117" s="160">
        <v>6758426</v>
      </c>
      <c r="E117" s="160">
        <v>0</v>
      </c>
    </row>
    <row r="118" spans="3:5">
      <c r="C118" s="161" t="s">
        <v>2089</v>
      </c>
      <c r="D118" s="160">
        <v>12609788</v>
      </c>
      <c r="E118" s="160">
        <v>0</v>
      </c>
    </row>
    <row r="119" spans="3:5">
      <c r="C119" s="161" t="s">
        <v>379</v>
      </c>
      <c r="D119" s="160">
        <v>1148800</v>
      </c>
      <c r="E119" s="160">
        <v>0</v>
      </c>
    </row>
    <row r="120" spans="3:5">
      <c r="C120" s="161" t="s">
        <v>889</v>
      </c>
      <c r="D120" s="160">
        <v>12609788</v>
      </c>
      <c r="E120" s="160">
        <v>0</v>
      </c>
    </row>
    <row r="121" spans="3:5">
      <c r="C121" s="161" t="s">
        <v>890</v>
      </c>
      <c r="D121" s="160">
        <v>7572995</v>
      </c>
      <c r="E121" s="160">
        <v>0</v>
      </c>
    </row>
    <row r="122" spans="3:5">
      <c r="C122" s="161" t="s">
        <v>891</v>
      </c>
      <c r="D122" s="160">
        <v>1514599</v>
      </c>
      <c r="E122" s="160">
        <v>0</v>
      </c>
    </row>
    <row r="123" spans="3:5">
      <c r="C123" s="161" t="s">
        <v>892</v>
      </c>
      <c r="D123" s="160">
        <v>1128036</v>
      </c>
      <c r="E123" s="160">
        <v>0</v>
      </c>
    </row>
    <row r="124" spans="3:5">
      <c r="C124" s="161" t="s">
        <v>893</v>
      </c>
      <c r="D124" s="160">
        <v>12501268</v>
      </c>
      <c r="E124" s="160">
        <v>0</v>
      </c>
    </row>
    <row r="125" spans="3:5">
      <c r="C125" s="161" t="s">
        <v>2139</v>
      </c>
      <c r="D125" s="160">
        <v>0</v>
      </c>
      <c r="E125" s="160">
        <v>0</v>
      </c>
    </row>
    <row r="126" spans="3:5">
      <c r="C126" s="161" t="s">
        <v>894</v>
      </c>
      <c r="D126" s="160">
        <v>2552835</v>
      </c>
      <c r="E126" s="160">
        <v>0</v>
      </c>
    </row>
    <row r="127" spans="3:5">
      <c r="C127" s="161" t="s">
        <v>895</v>
      </c>
      <c r="D127" s="160">
        <v>13752270</v>
      </c>
      <c r="E127" s="160">
        <v>0</v>
      </c>
    </row>
    <row r="128" spans="3:5">
      <c r="C128" s="161" t="s">
        <v>896</v>
      </c>
      <c r="D128" s="160">
        <v>2552835</v>
      </c>
      <c r="E128" s="160">
        <v>0</v>
      </c>
    </row>
    <row r="129" spans="3:5">
      <c r="C129" s="161" t="s">
        <v>897</v>
      </c>
      <c r="D129" s="160">
        <v>1511940</v>
      </c>
      <c r="E129" s="160">
        <v>0</v>
      </c>
    </row>
    <row r="130" spans="3:5">
      <c r="C130" s="161" t="s">
        <v>898</v>
      </c>
      <c r="D130" s="160">
        <v>7572993</v>
      </c>
      <c r="E130" s="160">
        <v>0</v>
      </c>
    </row>
    <row r="131" spans="3:5">
      <c r="C131" s="161" t="s">
        <v>899</v>
      </c>
      <c r="D131" s="160">
        <v>2521958</v>
      </c>
      <c r="E131" s="160">
        <v>3072138.07</v>
      </c>
    </row>
    <row r="132" spans="3:5">
      <c r="C132" s="161" t="s">
        <v>900</v>
      </c>
      <c r="D132" s="160">
        <v>7572992</v>
      </c>
      <c r="E132" s="160">
        <v>1256459.98</v>
      </c>
    </row>
    <row r="133" spans="3:5">
      <c r="C133" s="161" t="s">
        <v>901</v>
      </c>
      <c r="D133" s="160">
        <v>12609788</v>
      </c>
      <c r="E133" s="160">
        <v>1893255.62</v>
      </c>
    </row>
    <row r="134" spans="3:5">
      <c r="C134" s="161" t="s">
        <v>902</v>
      </c>
      <c r="D134" s="160">
        <v>2207595</v>
      </c>
      <c r="E134" s="160">
        <v>319557.46000000002</v>
      </c>
    </row>
    <row r="135" spans="3:5">
      <c r="C135" s="161" t="s">
        <v>903</v>
      </c>
      <c r="D135" s="160">
        <v>3539457</v>
      </c>
      <c r="E135" s="160">
        <v>0</v>
      </c>
    </row>
    <row r="136" spans="3:5">
      <c r="C136" s="161" t="s">
        <v>904</v>
      </c>
      <c r="D136" s="160">
        <v>310431326</v>
      </c>
      <c r="E136" s="160">
        <v>0</v>
      </c>
    </row>
    <row r="137" spans="3:5">
      <c r="C137" s="161" t="s">
        <v>905</v>
      </c>
      <c r="D137" s="160">
        <v>2438632</v>
      </c>
      <c r="E137" s="160">
        <v>0</v>
      </c>
    </row>
    <row r="138" spans="3:5">
      <c r="C138" s="161" t="s">
        <v>906</v>
      </c>
      <c r="D138" s="160">
        <v>1513028</v>
      </c>
      <c r="E138" s="160">
        <v>0</v>
      </c>
    </row>
    <row r="139" spans="3:5">
      <c r="C139" s="161" t="s">
        <v>907</v>
      </c>
      <c r="D139" s="160">
        <v>2554706</v>
      </c>
      <c r="E139" s="160">
        <v>0</v>
      </c>
    </row>
    <row r="140" spans="3:5">
      <c r="C140" s="161" t="s">
        <v>908</v>
      </c>
      <c r="D140" s="160">
        <v>8652964</v>
      </c>
      <c r="E140" s="160">
        <v>31629545.82</v>
      </c>
    </row>
    <row r="141" spans="3:5">
      <c r="C141" s="161" t="s">
        <v>433</v>
      </c>
      <c r="D141" s="160">
        <v>75001372</v>
      </c>
      <c r="E141" s="160">
        <v>58683914.480000004</v>
      </c>
    </row>
    <row r="142" spans="3:5">
      <c r="C142" s="161" t="s">
        <v>909</v>
      </c>
      <c r="D142" s="160">
        <v>7800000</v>
      </c>
      <c r="E142" s="160">
        <v>0</v>
      </c>
    </row>
    <row r="143" spans="3:5">
      <c r="C143" s="161" t="s">
        <v>2140</v>
      </c>
      <c r="D143" s="160">
        <v>0</v>
      </c>
      <c r="E143" s="160">
        <v>0</v>
      </c>
    </row>
    <row r="144" spans="3:5">
      <c r="C144" s="161" t="s">
        <v>910</v>
      </c>
      <c r="D144" s="160">
        <v>22539134</v>
      </c>
      <c r="E144" s="160">
        <v>18000000</v>
      </c>
    </row>
    <row r="145" spans="3:5">
      <c r="C145" s="161" t="s">
        <v>591</v>
      </c>
      <c r="D145" s="160">
        <v>1000000</v>
      </c>
      <c r="E145" s="160">
        <v>0</v>
      </c>
    </row>
    <row r="146" spans="3:5">
      <c r="C146" s="161" t="s">
        <v>911</v>
      </c>
      <c r="D146" s="160">
        <v>37500001</v>
      </c>
      <c r="E146" s="160">
        <v>30000000</v>
      </c>
    </row>
    <row r="147" spans="3:5">
      <c r="C147" s="161" t="s">
        <v>912</v>
      </c>
      <c r="D147" s="160">
        <v>3955517</v>
      </c>
      <c r="E147" s="160">
        <v>0</v>
      </c>
    </row>
    <row r="148" spans="3:5">
      <c r="C148" s="161" t="s">
        <v>913</v>
      </c>
      <c r="D148" s="160">
        <v>0</v>
      </c>
      <c r="E148" s="160">
        <v>165592767.88</v>
      </c>
    </row>
    <row r="149" spans="3:5">
      <c r="C149" s="161" t="s">
        <v>914</v>
      </c>
      <c r="D149" s="160">
        <v>15112947</v>
      </c>
      <c r="E149" s="160">
        <v>12000000</v>
      </c>
    </row>
    <row r="150" spans="3:5">
      <c r="C150" s="161" t="s">
        <v>915</v>
      </c>
      <c r="D150" s="160">
        <v>30000000</v>
      </c>
      <c r="E150" s="160">
        <v>24000000</v>
      </c>
    </row>
    <row r="151" spans="3:5">
      <c r="C151" s="161" t="s">
        <v>916</v>
      </c>
      <c r="D151" s="160">
        <v>37500001</v>
      </c>
      <c r="E151" s="160">
        <v>29246799.850000001</v>
      </c>
    </row>
    <row r="152" spans="3:5">
      <c r="C152" s="161" t="s">
        <v>557</v>
      </c>
      <c r="D152" s="160">
        <v>18939334</v>
      </c>
      <c r="E152" s="160">
        <v>0</v>
      </c>
    </row>
    <row r="153" spans="3:5">
      <c r="C153" s="161" t="s">
        <v>917</v>
      </c>
      <c r="D153" s="160">
        <v>1824625</v>
      </c>
      <c r="E153" s="160">
        <v>0</v>
      </c>
    </row>
    <row r="154" spans="3:5">
      <c r="C154" s="161" t="s">
        <v>735</v>
      </c>
      <c r="D154" s="160">
        <v>0</v>
      </c>
      <c r="E154" s="160">
        <v>0</v>
      </c>
    </row>
    <row r="155" spans="3:5">
      <c r="C155" s="161" t="s">
        <v>736</v>
      </c>
      <c r="D155" s="160">
        <v>0</v>
      </c>
      <c r="E155" s="160">
        <v>0</v>
      </c>
    </row>
    <row r="156" spans="3:5">
      <c r="C156" s="161" t="s">
        <v>737</v>
      </c>
      <c r="D156" s="160">
        <v>0</v>
      </c>
      <c r="E156" s="160">
        <v>0</v>
      </c>
    </row>
    <row r="157" spans="3:5">
      <c r="C157" s="161" t="s">
        <v>918</v>
      </c>
      <c r="D157" s="160">
        <v>0</v>
      </c>
      <c r="E157" s="160">
        <v>0</v>
      </c>
    </row>
    <row r="158" spans="3:5">
      <c r="C158" s="161" t="s">
        <v>738</v>
      </c>
      <c r="D158" s="160">
        <v>0</v>
      </c>
      <c r="E158" s="160">
        <v>0</v>
      </c>
    </row>
    <row r="159" spans="3:5">
      <c r="C159" s="161" t="s">
        <v>261</v>
      </c>
      <c r="D159" s="160">
        <v>112500117</v>
      </c>
      <c r="E159" s="160">
        <v>85788533.460000008</v>
      </c>
    </row>
    <row r="160" spans="3:5">
      <c r="C160" s="161" t="s">
        <v>739</v>
      </c>
      <c r="D160" s="160">
        <v>0</v>
      </c>
      <c r="E160" s="160">
        <v>0</v>
      </c>
    </row>
    <row r="161" spans="3:5">
      <c r="C161" s="161" t="s">
        <v>262</v>
      </c>
      <c r="D161" s="160">
        <v>112500000</v>
      </c>
      <c r="E161" s="160">
        <v>66379863.280000001</v>
      </c>
    </row>
    <row r="162" spans="3:5">
      <c r="C162" s="161" t="s">
        <v>919</v>
      </c>
      <c r="D162" s="160">
        <v>1204728</v>
      </c>
      <c r="E162" s="160">
        <v>4403640.03</v>
      </c>
    </row>
    <row r="163" spans="3:5">
      <c r="C163" s="161" t="s">
        <v>920</v>
      </c>
      <c r="D163" s="160">
        <v>7500002</v>
      </c>
      <c r="E163" s="160">
        <v>0</v>
      </c>
    </row>
    <row r="164" spans="3:5">
      <c r="C164" s="161" t="s">
        <v>352</v>
      </c>
      <c r="D164" s="160">
        <v>75000690</v>
      </c>
      <c r="E164" s="160">
        <v>60000000</v>
      </c>
    </row>
    <row r="165" spans="3:5">
      <c r="C165" s="159" t="s">
        <v>242</v>
      </c>
      <c r="D165" s="160">
        <v>0</v>
      </c>
      <c r="E165" s="160">
        <v>7353992.9900000012</v>
      </c>
    </row>
    <row r="166" spans="3:5">
      <c r="C166" s="161" t="s">
        <v>740</v>
      </c>
      <c r="D166" s="160">
        <v>0</v>
      </c>
      <c r="E166" s="160">
        <v>7353992.9900000012</v>
      </c>
    </row>
    <row r="167" spans="3:5">
      <c r="C167" s="161" t="s">
        <v>780</v>
      </c>
      <c r="D167" s="160">
        <v>0</v>
      </c>
      <c r="E167" s="160">
        <v>0</v>
      </c>
    </row>
    <row r="168" spans="3:5">
      <c r="C168" s="159" t="s">
        <v>243</v>
      </c>
      <c r="D168" s="160">
        <v>1464298422</v>
      </c>
      <c r="E168" s="160">
        <v>608815948.20000017</v>
      </c>
    </row>
    <row r="169" spans="3:5">
      <c r="C169" s="161" t="s">
        <v>263</v>
      </c>
      <c r="D169" s="160">
        <v>958524574</v>
      </c>
      <c r="E169" s="160">
        <v>265654255.84000015</v>
      </c>
    </row>
    <row r="170" spans="3:5">
      <c r="C170" s="161" t="s">
        <v>921</v>
      </c>
      <c r="D170" s="160">
        <v>505773848</v>
      </c>
      <c r="E170" s="160">
        <v>343161692.36000001</v>
      </c>
    </row>
    <row r="171" spans="3:5">
      <c r="C171" s="157" t="s">
        <v>264</v>
      </c>
      <c r="D171" s="158">
        <v>629260886</v>
      </c>
      <c r="E171" s="158">
        <v>156267920.34</v>
      </c>
    </row>
    <row r="172" spans="3:5">
      <c r="C172" s="159" t="s">
        <v>240</v>
      </c>
      <c r="D172" s="160">
        <v>613907623</v>
      </c>
      <c r="E172" s="160">
        <v>141890247.40000001</v>
      </c>
    </row>
    <row r="173" spans="3:5">
      <c r="C173" s="161" t="s">
        <v>922</v>
      </c>
      <c r="D173" s="160">
        <v>1157222</v>
      </c>
      <c r="E173" s="160">
        <v>0</v>
      </c>
    </row>
    <row r="174" spans="3:5">
      <c r="C174" s="161" t="s">
        <v>923</v>
      </c>
      <c r="D174" s="160">
        <v>29890837</v>
      </c>
      <c r="E174" s="160">
        <v>6193832.7300000004</v>
      </c>
    </row>
    <row r="175" spans="3:5">
      <c r="C175" s="161" t="s">
        <v>924</v>
      </c>
      <c r="D175" s="160">
        <v>1157222</v>
      </c>
      <c r="E175" s="160">
        <v>967193.24</v>
      </c>
    </row>
    <row r="176" spans="3:5">
      <c r="C176" s="161" t="s">
        <v>925</v>
      </c>
      <c r="D176" s="160">
        <v>1226851</v>
      </c>
      <c r="E176" s="160">
        <v>0</v>
      </c>
    </row>
    <row r="177" spans="3:5">
      <c r="C177" s="161" t="s">
        <v>926</v>
      </c>
      <c r="D177" s="160">
        <v>3507580</v>
      </c>
      <c r="E177" s="160">
        <v>0</v>
      </c>
    </row>
    <row r="178" spans="3:5">
      <c r="C178" s="161" t="s">
        <v>556</v>
      </c>
      <c r="D178" s="160">
        <v>30000017</v>
      </c>
      <c r="E178" s="160">
        <v>14011219.73</v>
      </c>
    </row>
    <row r="179" spans="3:5">
      <c r="C179" s="161" t="s">
        <v>927</v>
      </c>
      <c r="D179" s="160">
        <v>8222423</v>
      </c>
      <c r="E179" s="160">
        <v>2150270.0299999998</v>
      </c>
    </row>
    <row r="180" spans="3:5">
      <c r="C180" s="161" t="s">
        <v>928</v>
      </c>
      <c r="D180" s="160">
        <v>30000000</v>
      </c>
      <c r="E180" s="160">
        <v>0</v>
      </c>
    </row>
    <row r="181" spans="3:5">
      <c r="C181" s="161" t="s">
        <v>929</v>
      </c>
      <c r="D181" s="160">
        <v>21004245</v>
      </c>
      <c r="E181" s="160">
        <v>16424424.73</v>
      </c>
    </row>
    <row r="182" spans="3:5">
      <c r="C182" s="161" t="s">
        <v>2141</v>
      </c>
      <c r="D182" s="160">
        <v>0</v>
      </c>
      <c r="E182" s="160">
        <v>0</v>
      </c>
    </row>
    <row r="183" spans="3:5">
      <c r="C183" s="161" t="s">
        <v>930</v>
      </c>
      <c r="D183" s="160">
        <v>1136823</v>
      </c>
      <c r="E183" s="160">
        <v>5684116.5199999996</v>
      </c>
    </row>
    <row r="184" spans="3:5">
      <c r="C184" s="161" t="s">
        <v>2142</v>
      </c>
      <c r="D184" s="160">
        <v>0</v>
      </c>
      <c r="E184" s="160">
        <v>0</v>
      </c>
    </row>
    <row r="185" spans="3:5">
      <c r="C185" s="161" t="s">
        <v>931</v>
      </c>
      <c r="D185" s="160">
        <v>2822494</v>
      </c>
      <c r="E185" s="160">
        <v>2822494</v>
      </c>
    </row>
    <row r="186" spans="3:5">
      <c r="C186" s="161" t="s">
        <v>932</v>
      </c>
      <c r="D186" s="160">
        <v>1066744</v>
      </c>
      <c r="E186" s="160">
        <v>1066744</v>
      </c>
    </row>
    <row r="187" spans="3:5">
      <c r="C187" s="161" t="s">
        <v>933</v>
      </c>
      <c r="D187" s="160">
        <v>4964252</v>
      </c>
      <c r="E187" s="160">
        <v>4964252</v>
      </c>
    </row>
    <row r="188" spans="3:5">
      <c r="C188" s="161" t="s">
        <v>2143</v>
      </c>
      <c r="D188" s="160">
        <v>0</v>
      </c>
      <c r="E188" s="160">
        <v>0</v>
      </c>
    </row>
    <row r="189" spans="3:5">
      <c r="C189" s="161" t="s">
        <v>934</v>
      </c>
      <c r="D189" s="160">
        <v>4881403</v>
      </c>
      <c r="E189" s="160">
        <v>0</v>
      </c>
    </row>
    <row r="190" spans="3:5">
      <c r="C190" s="161" t="s">
        <v>935</v>
      </c>
      <c r="D190" s="160">
        <v>1147210</v>
      </c>
      <c r="E190" s="160">
        <v>0</v>
      </c>
    </row>
    <row r="191" spans="3:5">
      <c r="C191" s="161" t="s">
        <v>936</v>
      </c>
      <c r="D191" s="160">
        <v>2520504</v>
      </c>
      <c r="E191" s="160">
        <v>0</v>
      </c>
    </row>
    <row r="192" spans="3:5">
      <c r="C192" s="161" t="s">
        <v>937</v>
      </c>
      <c r="D192" s="160">
        <v>24466094</v>
      </c>
      <c r="E192" s="160">
        <v>1658519.17</v>
      </c>
    </row>
    <row r="193" spans="3:5">
      <c r="C193" s="161" t="s">
        <v>938</v>
      </c>
      <c r="D193" s="160">
        <v>9005866</v>
      </c>
      <c r="E193" s="160">
        <v>0</v>
      </c>
    </row>
    <row r="194" spans="3:5">
      <c r="C194" s="161" t="s">
        <v>939</v>
      </c>
      <c r="D194" s="160">
        <v>0</v>
      </c>
      <c r="E194" s="160">
        <v>67105896.770000003</v>
      </c>
    </row>
    <row r="195" spans="3:5">
      <c r="C195" s="161" t="s">
        <v>265</v>
      </c>
      <c r="D195" s="160">
        <v>97357823</v>
      </c>
      <c r="E195" s="160">
        <v>0</v>
      </c>
    </row>
    <row r="196" spans="3:5">
      <c r="C196" s="161" t="s">
        <v>940</v>
      </c>
      <c r="D196" s="160">
        <v>3140743</v>
      </c>
      <c r="E196" s="160">
        <v>317890.46000000002</v>
      </c>
    </row>
    <row r="197" spans="3:5">
      <c r="C197" s="161" t="s">
        <v>941</v>
      </c>
      <c r="D197" s="160">
        <v>2779218</v>
      </c>
      <c r="E197" s="160">
        <v>0</v>
      </c>
    </row>
    <row r="198" spans="3:5">
      <c r="C198" s="161" t="s">
        <v>741</v>
      </c>
      <c r="D198" s="160">
        <v>0</v>
      </c>
      <c r="E198" s="160">
        <v>0</v>
      </c>
    </row>
    <row r="199" spans="3:5">
      <c r="C199" s="161" t="s">
        <v>942</v>
      </c>
      <c r="D199" s="160">
        <v>7245649</v>
      </c>
      <c r="E199" s="160">
        <v>0</v>
      </c>
    </row>
    <row r="200" spans="3:5">
      <c r="C200" s="161" t="s">
        <v>943</v>
      </c>
      <c r="D200" s="160">
        <v>34836443</v>
      </c>
      <c r="E200" s="160">
        <v>0</v>
      </c>
    </row>
    <row r="201" spans="3:5">
      <c r="C201" s="161" t="s">
        <v>944</v>
      </c>
      <c r="D201" s="160">
        <v>10338573</v>
      </c>
      <c r="E201" s="160">
        <v>0</v>
      </c>
    </row>
    <row r="202" spans="3:5">
      <c r="C202" s="161" t="s">
        <v>945</v>
      </c>
      <c r="D202" s="160">
        <v>0</v>
      </c>
      <c r="E202" s="160">
        <v>4721992.09</v>
      </c>
    </row>
    <row r="203" spans="3:5">
      <c r="C203" s="161" t="s">
        <v>946</v>
      </c>
      <c r="D203" s="160">
        <v>56757953</v>
      </c>
      <c r="E203" s="160">
        <v>0</v>
      </c>
    </row>
    <row r="204" spans="3:5">
      <c r="C204" s="161" t="s">
        <v>947</v>
      </c>
      <c r="D204" s="160">
        <v>5882044</v>
      </c>
      <c r="E204" s="160">
        <v>3247235.33</v>
      </c>
    </row>
    <row r="205" spans="3:5">
      <c r="C205" s="161" t="s">
        <v>632</v>
      </c>
      <c r="D205" s="160">
        <v>42518868</v>
      </c>
      <c r="E205" s="160">
        <v>2034358.88</v>
      </c>
    </row>
    <row r="206" spans="3:5">
      <c r="C206" s="161" t="s">
        <v>948</v>
      </c>
      <c r="D206" s="160">
        <v>37532576</v>
      </c>
      <c r="E206" s="160">
        <v>0</v>
      </c>
    </row>
    <row r="207" spans="3:5">
      <c r="C207" s="161" t="s">
        <v>949</v>
      </c>
      <c r="D207" s="160">
        <v>22500001</v>
      </c>
      <c r="E207" s="160">
        <v>0</v>
      </c>
    </row>
    <row r="208" spans="3:5">
      <c r="C208" s="161" t="s">
        <v>2199</v>
      </c>
      <c r="D208" s="160">
        <v>0</v>
      </c>
      <c r="E208" s="160">
        <v>0</v>
      </c>
    </row>
    <row r="209" spans="3:5">
      <c r="C209" s="161" t="s">
        <v>353</v>
      </c>
      <c r="D209" s="160">
        <v>30001015</v>
      </c>
      <c r="E209" s="160">
        <v>0</v>
      </c>
    </row>
    <row r="210" spans="3:5">
      <c r="C210" s="161" t="s">
        <v>950</v>
      </c>
      <c r="D210" s="160">
        <v>77963381</v>
      </c>
      <c r="E210" s="160">
        <v>0</v>
      </c>
    </row>
    <row r="211" spans="3:5">
      <c r="C211" s="161" t="s">
        <v>592</v>
      </c>
      <c r="D211" s="160">
        <v>6875549</v>
      </c>
      <c r="E211" s="160">
        <v>8519807.7199999988</v>
      </c>
    </row>
    <row r="212" spans="3:5">
      <c r="C212" s="159" t="s">
        <v>242</v>
      </c>
      <c r="D212" s="160">
        <v>15353263</v>
      </c>
      <c r="E212" s="160">
        <v>14377672.939999999</v>
      </c>
    </row>
    <row r="213" spans="3:5">
      <c r="C213" s="161" t="s">
        <v>742</v>
      </c>
      <c r="D213" s="160">
        <v>0</v>
      </c>
      <c r="E213" s="160">
        <v>14377672.939999999</v>
      </c>
    </row>
    <row r="214" spans="3:5">
      <c r="C214" s="161" t="s">
        <v>950</v>
      </c>
      <c r="D214" s="160">
        <v>15353263</v>
      </c>
      <c r="E214" s="160">
        <v>0</v>
      </c>
    </row>
    <row r="215" spans="3:5">
      <c r="C215" s="159" t="s">
        <v>243</v>
      </c>
      <c r="D215" s="160">
        <v>0</v>
      </c>
      <c r="E215" s="160">
        <v>0</v>
      </c>
    </row>
    <row r="216" spans="3:5">
      <c r="C216" s="161" t="s">
        <v>939</v>
      </c>
      <c r="D216" s="160">
        <v>0</v>
      </c>
      <c r="E216" s="160">
        <v>0</v>
      </c>
    </row>
    <row r="217" spans="3:5">
      <c r="C217" s="157" t="s">
        <v>245</v>
      </c>
      <c r="D217" s="158">
        <v>2154789967</v>
      </c>
      <c r="E217" s="158">
        <v>441246976.89999998</v>
      </c>
    </row>
    <row r="218" spans="3:5">
      <c r="C218" s="159" t="s">
        <v>240</v>
      </c>
      <c r="D218" s="160">
        <v>1812383704</v>
      </c>
      <c r="E218" s="160">
        <v>427503495.34999996</v>
      </c>
    </row>
    <row r="219" spans="3:5">
      <c r="C219" s="161" t="s">
        <v>951</v>
      </c>
      <c r="D219" s="160">
        <v>70729961</v>
      </c>
      <c r="E219" s="160">
        <v>19561727.859999999</v>
      </c>
    </row>
    <row r="220" spans="3:5">
      <c r="C220" s="161" t="s">
        <v>952</v>
      </c>
      <c r="D220" s="160">
        <v>80027982</v>
      </c>
      <c r="E220" s="160">
        <v>24585196.870000001</v>
      </c>
    </row>
    <row r="221" spans="3:5">
      <c r="C221" s="161" t="s">
        <v>953</v>
      </c>
      <c r="D221" s="160">
        <v>7500000</v>
      </c>
      <c r="E221" s="160">
        <v>0</v>
      </c>
    </row>
    <row r="222" spans="3:5">
      <c r="C222" s="161" t="s">
        <v>954</v>
      </c>
      <c r="D222" s="160">
        <v>5990582</v>
      </c>
      <c r="E222" s="160">
        <v>1817715.79</v>
      </c>
    </row>
    <row r="223" spans="3:5">
      <c r="C223" s="161" t="s">
        <v>555</v>
      </c>
      <c r="D223" s="160">
        <v>106500000</v>
      </c>
      <c r="E223" s="160">
        <v>60477495.300000004</v>
      </c>
    </row>
    <row r="224" spans="3:5">
      <c r="C224" s="161" t="s">
        <v>955</v>
      </c>
      <c r="D224" s="160">
        <v>82480910</v>
      </c>
      <c r="E224" s="160">
        <v>18414783.439999998</v>
      </c>
    </row>
    <row r="225" spans="3:5">
      <c r="C225" s="161" t="s">
        <v>444</v>
      </c>
      <c r="D225" s="160">
        <v>25009724</v>
      </c>
      <c r="E225" s="160">
        <v>0</v>
      </c>
    </row>
    <row r="226" spans="3:5">
      <c r="C226" s="161" t="s">
        <v>956</v>
      </c>
      <c r="D226" s="160">
        <v>36826601</v>
      </c>
      <c r="E226" s="160">
        <v>0</v>
      </c>
    </row>
    <row r="227" spans="3:5">
      <c r="C227" s="161" t="s">
        <v>957</v>
      </c>
      <c r="D227" s="160">
        <v>15604233</v>
      </c>
      <c r="E227" s="160">
        <v>0</v>
      </c>
    </row>
    <row r="228" spans="3:5">
      <c r="C228" s="161" t="s">
        <v>958</v>
      </c>
      <c r="D228" s="160">
        <v>6846774</v>
      </c>
      <c r="E228" s="160">
        <v>1128785.95</v>
      </c>
    </row>
    <row r="229" spans="3:5">
      <c r="C229" s="161" t="s">
        <v>959</v>
      </c>
      <c r="D229" s="160">
        <v>2779045</v>
      </c>
      <c r="E229" s="160">
        <v>0</v>
      </c>
    </row>
    <row r="230" spans="3:5">
      <c r="C230" s="161" t="s">
        <v>960</v>
      </c>
      <c r="D230" s="160">
        <v>2779045</v>
      </c>
      <c r="E230" s="160">
        <v>0</v>
      </c>
    </row>
    <row r="231" spans="3:5">
      <c r="C231" s="161" t="s">
        <v>961</v>
      </c>
      <c r="D231" s="160">
        <v>2779043</v>
      </c>
      <c r="E231" s="160">
        <v>0</v>
      </c>
    </row>
    <row r="232" spans="3:5">
      <c r="C232" s="161" t="s">
        <v>962</v>
      </c>
      <c r="D232" s="160">
        <v>6487327</v>
      </c>
      <c r="E232" s="160">
        <v>3390770.5</v>
      </c>
    </row>
    <row r="233" spans="3:5">
      <c r="C233" s="161" t="s">
        <v>963</v>
      </c>
      <c r="D233" s="160">
        <v>1390220</v>
      </c>
      <c r="E233" s="160">
        <v>0</v>
      </c>
    </row>
    <row r="234" spans="3:5">
      <c r="C234" s="161" t="s">
        <v>964</v>
      </c>
      <c r="D234" s="160">
        <v>3475551</v>
      </c>
      <c r="E234" s="160">
        <v>1825748.23</v>
      </c>
    </row>
    <row r="235" spans="3:5">
      <c r="C235" s="161" t="s">
        <v>965</v>
      </c>
      <c r="D235" s="160">
        <v>1266283</v>
      </c>
      <c r="E235" s="160">
        <v>0</v>
      </c>
    </row>
    <row r="236" spans="3:5">
      <c r="C236" s="161" t="s">
        <v>966</v>
      </c>
      <c r="D236" s="160">
        <v>5490542</v>
      </c>
      <c r="E236" s="160">
        <v>0</v>
      </c>
    </row>
    <row r="237" spans="3:5">
      <c r="C237" s="161" t="s">
        <v>967</v>
      </c>
      <c r="D237" s="160">
        <v>1539962</v>
      </c>
      <c r="E237" s="160">
        <v>0</v>
      </c>
    </row>
    <row r="238" spans="3:5">
      <c r="C238" s="161" t="s">
        <v>968</v>
      </c>
      <c r="D238" s="160">
        <v>12410285</v>
      </c>
      <c r="E238" s="160">
        <v>0</v>
      </c>
    </row>
    <row r="239" spans="3:5">
      <c r="C239" s="161" t="s">
        <v>266</v>
      </c>
      <c r="D239" s="160">
        <v>3001000</v>
      </c>
      <c r="E239" s="160">
        <v>0</v>
      </c>
    </row>
    <row r="240" spans="3:5">
      <c r="C240" s="161" t="s">
        <v>969</v>
      </c>
      <c r="D240" s="160">
        <v>1778073</v>
      </c>
      <c r="E240" s="160">
        <v>0</v>
      </c>
    </row>
    <row r="241" spans="3:5">
      <c r="C241" s="161" t="s">
        <v>970</v>
      </c>
      <c r="D241" s="160">
        <v>2540104</v>
      </c>
      <c r="E241" s="160">
        <v>0</v>
      </c>
    </row>
    <row r="242" spans="3:5">
      <c r="C242" s="161" t="s">
        <v>267</v>
      </c>
      <c r="D242" s="160">
        <v>4500000</v>
      </c>
      <c r="E242" s="160">
        <v>0</v>
      </c>
    </row>
    <row r="243" spans="3:5">
      <c r="C243" s="161" t="s">
        <v>387</v>
      </c>
      <c r="D243" s="160">
        <v>2540104</v>
      </c>
      <c r="E243" s="160">
        <v>0</v>
      </c>
    </row>
    <row r="244" spans="3:5">
      <c r="C244" s="161" t="s">
        <v>388</v>
      </c>
      <c r="D244" s="160">
        <v>2540104</v>
      </c>
      <c r="E244" s="160">
        <v>0</v>
      </c>
    </row>
    <row r="245" spans="3:5">
      <c r="C245" s="161" t="s">
        <v>971</v>
      </c>
      <c r="D245" s="160">
        <v>1087290</v>
      </c>
      <c r="E245" s="160">
        <v>0</v>
      </c>
    </row>
    <row r="246" spans="3:5">
      <c r="C246" s="161" t="s">
        <v>268</v>
      </c>
      <c r="D246" s="160">
        <v>9096288</v>
      </c>
      <c r="E246" s="160">
        <v>0</v>
      </c>
    </row>
    <row r="247" spans="3:5">
      <c r="C247" s="161" t="s">
        <v>972</v>
      </c>
      <c r="D247" s="160">
        <v>6219972</v>
      </c>
      <c r="E247" s="160">
        <v>0</v>
      </c>
    </row>
    <row r="248" spans="3:5">
      <c r="C248" s="161" t="s">
        <v>554</v>
      </c>
      <c r="D248" s="160">
        <v>1294237</v>
      </c>
      <c r="E248" s="160">
        <v>0</v>
      </c>
    </row>
    <row r="249" spans="3:5">
      <c r="C249" s="161" t="s">
        <v>973</v>
      </c>
      <c r="D249" s="160">
        <v>1697132</v>
      </c>
      <c r="E249" s="160">
        <v>0</v>
      </c>
    </row>
    <row r="250" spans="3:5">
      <c r="C250" s="161" t="s">
        <v>553</v>
      </c>
      <c r="D250" s="160">
        <v>4348252</v>
      </c>
      <c r="E250" s="160">
        <v>0</v>
      </c>
    </row>
    <row r="251" spans="3:5">
      <c r="C251" s="161" t="s">
        <v>974</v>
      </c>
      <c r="D251" s="160">
        <v>1000000</v>
      </c>
      <c r="E251" s="160">
        <v>14345615.52</v>
      </c>
    </row>
    <row r="252" spans="3:5">
      <c r="C252" s="161" t="s">
        <v>389</v>
      </c>
      <c r="D252" s="160">
        <v>2209319</v>
      </c>
      <c r="E252" s="160">
        <v>0</v>
      </c>
    </row>
    <row r="253" spans="3:5">
      <c r="C253" s="161" t="s">
        <v>975</v>
      </c>
      <c r="D253" s="160">
        <v>0</v>
      </c>
      <c r="E253" s="160">
        <v>185037170.34999999</v>
      </c>
    </row>
    <row r="254" spans="3:5">
      <c r="C254" s="161" t="s">
        <v>2243</v>
      </c>
      <c r="D254" s="160">
        <v>0</v>
      </c>
      <c r="E254" s="160">
        <v>0</v>
      </c>
    </row>
    <row r="255" spans="3:5">
      <c r="C255" s="161" t="s">
        <v>2244</v>
      </c>
      <c r="D255" s="160">
        <v>0</v>
      </c>
      <c r="E255" s="160">
        <v>0</v>
      </c>
    </row>
    <row r="256" spans="3:5">
      <c r="C256" s="161" t="s">
        <v>976</v>
      </c>
      <c r="D256" s="160">
        <v>150000000</v>
      </c>
      <c r="E256" s="160">
        <v>93985534.579999998</v>
      </c>
    </row>
    <row r="257" spans="3:5">
      <c r="C257" s="161" t="s">
        <v>977</v>
      </c>
      <c r="D257" s="160">
        <v>56087877</v>
      </c>
      <c r="E257" s="160">
        <v>0</v>
      </c>
    </row>
    <row r="258" spans="3:5">
      <c r="C258" s="161" t="s">
        <v>978</v>
      </c>
      <c r="D258" s="160">
        <v>450068</v>
      </c>
      <c r="E258" s="160">
        <v>0</v>
      </c>
    </row>
    <row r="259" spans="3:5">
      <c r="C259" s="161" t="s">
        <v>743</v>
      </c>
      <c r="D259" s="160">
        <v>0</v>
      </c>
      <c r="E259" s="160">
        <v>0</v>
      </c>
    </row>
    <row r="260" spans="3:5">
      <c r="C260" s="161" t="s">
        <v>269</v>
      </c>
      <c r="D260" s="160">
        <v>985000000</v>
      </c>
      <c r="E260" s="160">
        <v>0</v>
      </c>
    </row>
    <row r="261" spans="3:5">
      <c r="C261" s="161" t="s">
        <v>979</v>
      </c>
      <c r="D261" s="160">
        <v>3000000</v>
      </c>
      <c r="E261" s="160">
        <v>0</v>
      </c>
    </row>
    <row r="262" spans="3:5">
      <c r="C262" s="161" t="s">
        <v>798</v>
      </c>
      <c r="D262" s="160">
        <v>18131803</v>
      </c>
      <c r="E262" s="160">
        <v>0</v>
      </c>
    </row>
    <row r="263" spans="3:5">
      <c r="C263" s="161" t="s">
        <v>980</v>
      </c>
      <c r="D263" s="160">
        <v>4114300</v>
      </c>
      <c r="E263" s="160">
        <v>2932950.96</v>
      </c>
    </row>
    <row r="264" spans="3:5">
      <c r="C264" s="161" t="s">
        <v>744</v>
      </c>
      <c r="D264" s="160">
        <v>0</v>
      </c>
      <c r="E264" s="160">
        <v>0</v>
      </c>
    </row>
    <row r="265" spans="3:5">
      <c r="C265" s="161" t="s">
        <v>981</v>
      </c>
      <c r="D265" s="160">
        <v>4500000</v>
      </c>
      <c r="E265" s="160">
        <v>0</v>
      </c>
    </row>
    <row r="266" spans="3:5">
      <c r="C266" s="161" t="s">
        <v>982</v>
      </c>
      <c r="D266" s="160">
        <v>5000000</v>
      </c>
      <c r="E266" s="160">
        <v>0</v>
      </c>
    </row>
    <row r="267" spans="3:5">
      <c r="C267" s="161" t="s">
        <v>983</v>
      </c>
      <c r="D267" s="160">
        <v>16842797</v>
      </c>
      <c r="E267" s="160">
        <v>0</v>
      </c>
    </row>
    <row r="268" spans="3:5">
      <c r="C268" s="161" t="s">
        <v>984</v>
      </c>
      <c r="D268" s="160">
        <v>20594048</v>
      </c>
      <c r="E268" s="160">
        <v>0</v>
      </c>
    </row>
    <row r="269" spans="3:5">
      <c r="C269" s="161" t="s">
        <v>270</v>
      </c>
      <c r="D269" s="160">
        <v>7500000</v>
      </c>
      <c r="E269" s="160">
        <v>0</v>
      </c>
    </row>
    <row r="270" spans="3:5">
      <c r="C270" s="161" t="s">
        <v>745</v>
      </c>
      <c r="D270" s="160">
        <v>0</v>
      </c>
      <c r="E270" s="160">
        <v>0</v>
      </c>
    </row>
    <row r="271" spans="3:5">
      <c r="C271" s="161" t="s">
        <v>271</v>
      </c>
      <c r="D271" s="160">
        <v>3000000</v>
      </c>
      <c r="E271" s="160">
        <v>0</v>
      </c>
    </row>
    <row r="272" spans="3:5">
      <c r="C272" s="161" t="s">
        <v>354</v>
      </c>
      <c r="D272" s="160">
        <v>7500000</v>
      </c>
      <c r="E272" s="160">
        <v>0</v>
      </c>
    </row>
    <row r="273" spans="3:5">
      <c r="C273" s="161" t="s">
        <v>985</v>
      </c>
      <c r="D273" s="160">
        <v>5109366</v>
      </c>
      <c r="E273" s="160">
        <v>0</v>
      </c>
    </row>
    <row r="274" spans="3:5">
      <c r="C274" s="161" t="s">
        <v>2200</v>
      </c>
      <c r="D274" s="160">
        <v>0</v>
      </c>
      <c r="E274" s="160">
        <v>0</v>
      </c>
    </row>
    <row r="275" spans="3:5">
      <c r="C275" s="161" t="s">
        <v>919</v>
      </c>
      <c r="D275" s="160">
        <v>3787500</v>
      </c>
      <c r="E275" s="160">
        <v>0</v>
      </c>
    </row>
    <row r="276" spans="3:5">
      <c r="C276" s="161" t="s">
        <v>2201</v>
      </c>
      <c r="D276" s="160">
        <v>0</v>
      </c>
      <c r="E276" s="160">
        <v>0</v>
      </c>
    </row>
    <row r="277" spans="3:5">
      <c r="C277" s="159" t="s">
        <v>242</v>
      </c>
      <c r="D277" s="160">
        <v>342406263</v>
      </c>
      <c r="E277" s="160">
        <v>13743481.550000001</v>
      </c>
    </row>
    <row r="278" spans="3:5">
      <c r="C278" s="161" t="s">
        <v>269</v>
      </c>
      <c r="D278" s="160">
        <v>15000000</v>
      </c>
      <c r="E278" s="160">
        <v>0</v>
      </c>
    </row>
    <row r="279" spans="3:5">
      <c r="C279" s="161" t="s">
        <v>487</v>
      </c>
      <c r="D279" s="160">
        <v>327406263</v>
      </c>
      <c r="E279" s="160">
        <v>13743481.550000001</v>
      </c>
    </row>
    <row r="280" spans="3:5">
      <c r="C280" s="161" t="s">
        <v>746</v>
      </c>
      <c r="D280" s="160">
        <v>0</v>
      </c>
      <c r="E280" s="160">
        <v>0</v>
      </c>
    </row>
    <row r="281" spans="3:5">
      <c r="C281" s="159" t="s">
        <v>243</v>
      </c>
      <c r="D281" s="160">
        <v>0</v>
      </c>
      <c r="E281" s="160">
        <v>0</v>
      </c>
    </row>
    <row r="282" spans="3:5">
      <c r="C282" s="161" t="s">
        <v>975</v>
      </c>
      <c r="D282" s="160">
        <v>0</v>
      </c>
      <c r="E282" s="160">
        <v>0</v>
      </c>
    </row>
    <row r="283" spans="3:5">
      <c r="C283" s="157" t="s">
        <v>272</v>
      </c>
      <c r="D283" s="158">
        <v>3238249486</v>
      </c>
      <c r="E283" s="158">
        <v>338685826.73000002</v>
      </c>
    </row>
    <row r="284" spans="3:5">
      <c r="C284" s="159" t="s">
        <v>240</v>
      </c>
      <c r="D284" s="160">
        <v>2962249486</v>
      </c>
      <c r="E284" s="160">
        <v>338685826.73000002</v>
      </c>
    </row>
    <row r="285" spans="3:5">
      <c r="C285" s="161" t="s">
        <v>593</v>
      </c>
      <c r="D285" s="160">
        <v>1214590</v>
      </c>
      <c r="E285" s="160">
        <v>0</v>
      </c>
    </row>
    <row r="286" spans="3:5">
      <c r="C286" s="161" t="s">
        <v>445</v>
      </c>
      <c r="D286" s="160">
        <v>1500000000</v>
      </c>
      <c r="E286" s="160">
        <v>204715636.69</v>
      </c>
    </row>
    <row r="287" spans="3:5">
      <c r="C287" s="161" t="s">
        <v>633</v>
      </c>
      <c r="D287" s="160">
        <v>20487441</v>
      </c>
      <c r="E287" s="160">
        <v>19668426.199999999</v>
      </c>
    </row>
    <row r="288" spans="3:5">
      <c r="C288" s="161" t="s">
        <v>341</v>
      </c>
      <c r="D288" s="160">
        <v>1100000000</v>
      </c>
      <c r="E288" s="160">
        <v>0</v>
      </c>
    </row>
    <row r="289" spans="3:5">
      <c r="C289" s="161" t="s">
        <v>986</v>
      </c>
      <c r="D289" s="160">
        <v>44763887</v>
      </c>
      <c r="E289" s="160">
        <v>45574077.479999997</v>
      </c>
    </row>
    <row r="290" spans="3:5">
      <c r="C290" s="161" t="s">
        <v>987</v>
      </c>
      <c r="D290" s="160">
        <v>0</v>
      </c>
      <c r="E290" s="160">
        <v>0</v>
      </c>
    </row>
    <row r="291" spans="3:5">
      <c r="C291" s="161" t="s">
        <v>988</v>
      </c>
      <c r="D291" s="160">
        <v>30000000</v>
      </c>
      <c r="E291" s="160">
        <v>0</v>
      </c>
    </row>
    <row r="292" spans="3:5">
      <c r="C292" s="161" t="s">
        <v>989</v>
      </c>
      <c r="D292" s="160">
        <v>0</v>
      </c>
      <c r="E292" s="160">
        <v>2837659.06</v>
      </c>
    </row>
    <row r="293" spans="3:5">
      <c r="C293" s="161" t="s">
        <v>990</v>
      </c>
      <c r="D293" s="160">
        <v>3337895</v>
      </c>
      <c r="E293" s="160">
        <v>2586995.63</v>
      </c>
    </row>
    <row r="294" spans="3:5">
      <c r="C294" s="161" t="s">
        <v>552</v>
      </c>
      <c r="D294" s="160">
        <v>52500001</v>
      </c>
      <c r="E294" s="160">
        <v>20000000</v>
      </c>
    </row>
    <row r="295" spans="3:5">
      <c r="C295" s="161" t="s">
        <v>991</v>
      </c>
      <c r="D295" s="160">
        <v>1200000</v>
      </c>
      <c r="E295" s="160">
        <v>0</v>
      </c>
    </row>
    <row r="296" spans="3:5">
      <c r="C296" s="161" t="s">
        <v>992</v>
      </c>
      <c r="D296" s="160">
        <v>3779637</v>
      </c>
      <c r="E296" s="160">
        <v>0</v>
      </c>
    </row>
    <row r="297" spans="3:5">
      <c r="C297" s="161" t="s">
        <v>993</v>
      </c>
      <c r="D297" s="160">
        <v>15021140</v>
      </c>
      <c r="E297" s="160">
        <v>0</v>
      </c>
    </row>
    <row r="298" spans="3:5">
      <c r="C298" s="161" t="s">
        <v>994</v>
      </c>
      <c r="D298" s="160">
        <v>22515376</v>
      </c>
      <c r="E298" s="160">
        <v>0</v>
      </c>
    </row>
    <row r="299" spans="3:5">
      <c r="C299" s="161" t="s">
        <v>995</v>
      </c>
      <c r="D299" s="160">
        <v>0</v>
      </c>
      <c r="E299" s="160">
        <v>1849650.85</v>
      </c>
    </row>
    <row r="300" spans="3:5">
      <c r="C300" s="161" t="s">
        <v>704</v>
      </c>
      <c r="D300" s="160">
        <v>0</v>
      </c>
      <c r="E300" s="160">
        <v>1434471.87</v>
      </c>
    </row>
    <row r="301" spans="3:5">
      <c r="C301" s="161" t="s">
        <v>705</v>
      </c>
      <c r="D301" s="160">
        <v>0</v>
      </c>
      <c r="E301" s="160">
        <v>1575284.42</v>
      </c>
    </row>
    <row r="302" spans="3:5">
      <c r="C302" s="161" t="s">
        <v>996</v>
      </c>
      <c r="D302" s="160">
        <v>5568297</v>
      </c>
      <c r="E302" s="160">
        <v>0</v>
      </c>
    </row>
    <row r="303" spans="3:5">
      <c r="C303" s="161" t="s">
        <v>799</v>
      </c>
      <c r="D303" s="160">
        <v>0</v>
      </c>
      <c r="E303" s="160">
        <v>1740034.41</v>
      </c>
    </row>
    <row r="304" spans="3:5">
      <c r="C304" s="161" t="s">
        <v>997</v>
      </c>
      <c r="D304" s="160">
        <v>5054925</v>
      </c>
      <c r="E304" s="160">
        <v>0</v>
      </c>
    </row>
    <row r="305" spans="3:5">
      <c r="C305" s="161" t="s">
        <v>2245</v>
      </c>
      <c r="D305" s="160">
        <v>0</v>
      </c>
      <c r="E305" s="160">
        <v>421987.5</v>
      </c>
    </row>
    <row r="306" spans="3:5">
      <c r="C306" s="161" t="s">
        <v>747</v>
      </c>
      <c r="D306" s="160">
        <v>0</v>
      </c>
      <c r="E306" s="160">
        <v>0</v>
      </c>
    </row>
    <row r="307" spans="3:5">
      <c r="C307" s="161" t="s">
        <v>998</v>
      </c>
      <c r="D307" s="160">
        <v>4228542</v>
      </c>
      <c r="E307" s="160">
        <v>0</v>
      </c>
    </row>
    <row r="308" spans="3:5">
      <c r="C308" s="161" t="s">
        <v>999</v>
      </c>
      <c r="D308" s="160">
        <v>10259585</v>
      </c>
      <c r="E308" s="160">
        <v>0</v>
      </c>
    </row>
    <row r="309" spans="3:5">
      <c r="C309" s="161" t="s">
        <v>1000</v>
      </c>
      <c r="D309" s="160">
        <v>4017656</v>
      </c>
      <c r="E309" s="160">
        <v>0</v>
      </c>
    </row>
    <row r="310" spans="3:5">
      <c r="C310" s="161" t="s">
        <v>1001</v>
      </c>
      <c r="D310" s="160">
        <v>2844650</v>
      </c>
      <c r="E310" s="160">
        <v>0</v>
      </c>
    </row>
    <row r="311" spans="3:5">
      <c r="C311" s="161" t="s">
        <v>1002</v>
      </c>
      <c r="D311" s="160">
        <v>1095012</v>
      </c>
      <c r="E311" s="160">
        <v>0</v>
      </c>
    </row>
    <row r="312" spans="3:5">
      <c r="C312" s="161" t="s">
        <v>1003</v>
      </c>
      <c r="D312" s="160">
        <v>39493497</v>
      </c>
      <c r="E312" s="160">
        <v>0</v>
      </c>
    </row>
    <row r="313" spans="3:5">
      <c r="C313" s="161" t="s">
        <v>470</v>
      </c>
      <c r="D313" s="160">
        <v>12480334</v>
      </c>
      <c r="E313" s="160">
        <v>12227177.779999999</v>
      </c>
    </row>
    <row r="314" spans="3:5">
      <c r="C314" s="161" t="s">
        <v>355</v>
      </c>
      <c r="D314" s="160">
        <v>29773058</v>
      </c>
      <c r="E314" s="160">
        <v>22000000</v>
      </c>
    </row>
    <row r="315" spans="3:5">
      <c r="C315" s="161" t="s">
        <v>273</v>
      </c>
      <c r="D315" s="160">
        <v>52613963</v>
      </c>
      <c r="E315" s="160">
        <v>2054424.84</v>
      </c>
    </row>
    <row r="316" spans="3:5">
      <c r="C316" s="159" t="s">
        <v>243</v>
      </c>
      <c r="D316" s="160">
        <v>276000000</v>
      </c>
      <c r="E316" s="160">
        <v>0</v>
      </c>
    </row>
    <row r="317" spans="3:5">
      <c r="C317" s="161" t="s">
        <v>921</v>
      </c>
      <c r="D317" s="160">
        <v>276000000</v>
      </c>
      <c r="E317" s="160">
        <v>0</v>
      </c>
    </row>
    <row r="318" spans="3:5">
      <c r="C318" s="157" t="s">
        <v>246</v>
      </c>
      <c r="D318" s="158">
        <v>3319558086</v>
      </c>
      <c r="E318" s="158">
        <v>972152823.23000002</v>
      </c>
    </row>
    <row r="319" spans="3:5">
      <c r="C319" s="159" t="s">
        <v>240</v>
      </c>
      <c r="D319" s="160">
        <v>2270614511</v>
      </c>
      <c r="E319" s="160">
        <v>972152823.23000002</v>
      </c>
    </row>
    <row r="320" spans="3:5">
      <c r="C320" s="161" t="s">
        <v>1004</v>
      </c>
      <c r="D320" s="160">
        <v>5740696</v>
      </c>
      <c r="E320" s="160">
        <v>0</v>
      </c>
    </row>
    <row r="321" spans="3:5">
      <c r="C321" s="161" t="s">
        <v>634</v>
      </c>
      <c r="D321" s="160">
        <v>2725489</v>
      </c>
      <c r="E321" s="160">
        <v>0</v>
      </c>
    </row>
    <row r="322" spans="3:5">
      <c r="C322" s="161" t="s">
        <v>1005</v>
      </c>
      <c r="D322" s="160">
        <v>25006973</v>
      </c>
      <c r="E322" s="160">
        <v>17872324.219999999</v>
      </c>
    </row>
    <row r="323" spans="3:5">
      <c r="C323" s="161" t="s">
        <v>1006</v>
      </c>
      <c r="D323" s="160">
        <v>1931173</v>
      </c>
      <c r="E323" s="160">
        <v>0</v>
      </c>
    </row>
    <row r="324" spans="3:5">
      <c r="C324" s="161" t="s">
        <v>1007</v>
      </c>
      <c r="D324" s="160">
        <v>10945349</v>
      </c>
      <c r="E324" s="160">
        <v>26519880.740000002</v>
      </c>
    </row>
    <row r="325" spans="3:5">
      <c r="C325" s="161" t="s">
        <v>1008</v>
      </c>
      <c r="D325" s="160">
        <v>5744000</v>
      </c>
      <c r="E325" s="160">
        <v>0</v>
      </c>
    </row>
    <row r="326" spans="3:5">
      <c r="C326" s="161" t="s">
        <v>1009</v>
      </c>
      <c r="D326" s="160">
        <v>12640275</v>
      </c>
      <c r="E326" s="160">
        <v>0</v>
      </c>
    </row>
    <row r="327" spans="3:5">
      <c r="C327" s="161" t="s">
        <v>1075</v>
      </c>
      <c r="D327" s="160">
        <v>0</v>
      </c>
      <c r="E327" s="160">
        <v>143651500.18000001</v>
      </c>
    </row>
    <row r="328" spans="3:5">
      <c r="C328" s="161" t="s">
        <v>446</v>
      </c>
      <c r="D328" s="160">
        <v>29237609</v>
      </c>
      <c r="E328" s="160">
        <v>0</v>
      </c>
    </row>
    <row r="329" spans="3:5">
      <c r="C329" s="161" t="s">
        <v>1010</v>
      </c>
      <c r="D329" s="160">
        <v>0</v>
      </c>
      <c r="E329" s="160">
        <v>2146185.3199999998</v>
      </c>
    </row>
    <row r="330" spans="3:5">
      <c r="C330" s="161" t="s">
        <v>1011</v>
      </c>
      <c r="D330" s="160">
        <v>33077394</v>
      </c>
      <c r="E330" s="160">
        <v>0</v>
      </c>
    </row>
    <row r="331" spans="3:5">
      <c r="C331" s="161" t="s">
        <v>2144</v>
      </c>
      <c r="D331" s="160">
        <v>0</v>
      </c>
      <c r="E331" s="160">
        <v>6193646.5700000003</v>
      </c>
    </row>
    <row r="332" spans="3:5">
      <c r="C332" s="161" t="s">
        <v>1012</v>
      </c>
      <c r="D332" s="160">
        <v>21462414</v>
      </c>
      <c r="E332" s="160">
        <v>0</v>
      </c>
    </row>
    <row r="333" spans="3:5">
      <c r="C333" s="161" t="s">
        <v>724</v>
      </c>
      <c r="D333" s="160">
        <v>0</v>
      </c>
      <c r="E333" s="160">
        <v>0</v>
      </c>
    </row>
    <row r="334" spans="3:5">
      <c r="C334" s="161" t="s">
        <v>1013</v>
      </c>
      <c r="D334" s="160">
        <v>37510000</v>
      </c>
      <c r="E334" s="160">
        <v>29888531.140000001</v>
      </c>
    </row>
    <row r="335" spans="3:5">
      <c r="C335" s="161" t="s">
        <v>2090</v>
      </c>
      <c r="D335" s="160">
        <v>3700000</v>
      </c>
      <c r="E335" s="160">
        <v>0</v>
      </c>
    </row>
    <row r="336" spans="3:5">
      <c r="C336" s="161" t="s">
        <v>1014</v>
      </c>
      <c r="D336" s="160">
        <v>37500029</v>
      </c>
      <c r="E336" s="160">
        <v>29883672.190000001</v>
      </c>
    </row>
    <row r="337" spans="3:5">
      <c r="C337" s="161" t="s">
        <v>1015</v>
      </c>
      <c r="D337" s="160">
        <v>7596315</v>
      </c>
      <c r="E337" s="160">
        <v>2584156.96</v>
      </c>
    </row>
    <row r="338" spans="3:5">
      <c r="C338" s="161" t="s">
        <v>1016</v>
      </c>
      <c r="D338" s="160">
        <v>5645883</v>
      </c>
      <c r="E338" s="160">
        <v>0</v>
      </c>
    </row>
    <row r="339" spans="3:5">
      <c r="C339" s="161" t="s">
        <v>1017</v>
      </c>
      <c r="D339" s="160">
        <v>7656660</v>
      </c>
      <c r="E339" s="160">
        <v>4399886.91</v>
      </c>
    </row>
    <row r="340" spans="3:5">
      <c r="C340" s="161" t="s">
        <v>1018</v>
      </c>
      <c r="D340" s="160">
        <v>6917773</v>
      </c>
      <c r="E340" s="160">
        <v>3816060.73</v>
      </c>
    </row>
    <row r="341" spans="3:5">
      <c r="C341" s="161" t="s">
        <v>1019</v>
      </c>
      <c r="D341" s="160">
        <v>26204967</v>
      </c>
      <c r="E341" s="160">
        <v>12405900.880000001</v>
      </c>
    </row>
    <row r="342" spans="3:5">
      <c r="C342" s="161" t="s">
        <v>1020</v>
      </c>
      <c r="D342" s="160">
        <v>8273439</v>
      </c>
      <c r="E342" s="160">
        <v>0</v>
      </c>
    </row>
    <row r="343" spans="3:5">
      <c r="C343" s="161" t="s">
        <v>1021</v>
      </c>
      <c r="D343" s="160">
        <v>4516773</v>
      </c>
      <c r="E343" s="160">
        <v>0</v>
      </c>
    </row>
    <row r="344" spans="3:5">
      <c r="C344" s="161" t="s">
        <v>1022</v>
      </c>
      <c r="D344" s="160">
        <v>1088833</v>
      </c>
      <c r="E344" s="160">
        <v>0</v>
      </c>
    </row>
    <row r="345" spans="3:5">
      <c r="C345" s="161" t="s">
        <v>1023</v>
      </c>
      <c r="D345" s="160">
        <v>1088833</v>
      </c>
      <c r="E345" s="160">
        <v>0</v>
      </c>
    </row>
    <row r="346" spans="3:5">
      <c r="C346" s="161" t="s">
        <v>1024</v>
      </c>
      <c r="D346" s="160">
        <v>2506068</v>
      </c>
      <c r="E346" s="160">
        <v>0</v>
      </c>
    </row>
    <row r="347" spans="3:5">
      <c r="C347" s="161" t="s">
        <v>1025</v>
      </c>
      <c r="D347" s="160">
        <v>6902575</v>
      </c>
      <c r="E347" s="160">
        <v>6504683.3700000001</v>
      </c>
    </row>
    <row r="348" spans="3:5">
      <c r="C348" s="161" t="s">
        <v>1026</v>
      </c>
      <c r="D348" s="160">
        <v>2506068</v>
      </c>
      <c r="E348" s="160">
        <v>0</v>
      </c>
    </row>
    <row r="349" spans="3:5">
      <c r="C349" s="161" t="s">
        <v>1027</v>
      </c>
      <c r="D349" s="160">
        <v>1519414</v>
      </c>
      <c r="E349" s="160">
        <v>0</v>
      </c>
    </row>
    <row r="350" spans="3:5">
      <c r="C350" s="161" t="s">
        <v>1028</v>
      </c>
      <c r="D350" s="160">
        <v>7597070</v>
      </c>
      <c r="E350" s="160">
        <v>0</v>
      </c>
    </row>
    <row r="351" spans="3:5">
      <c r="C351" s="161" t="s">
        <v>342</v>
      </c>
      <c r="D351" s="160">
        <v>196433820</v>
      </c>
      <c r="E351" s="160">
        <v>19435201.289999999</v>
      </c>
    </row>
    <row r="352" spans="3:5">
      <c r="C352" s="161" t="s">
        <v>2091</v>
      </c>
      <c r="D352" s="160">
        <v>2884427</v>
      </c>
      <c r="E352" s="160">
        <v>0</v>
      </c>
    </row>
    <row r="353" spans="3:5">
      <c r="C353" s="161" t="s">
        <v>1029</v>
      </c>
      <c r="D353" s="160">
        <v>1310000</v>
      </c>
      <c r="E353" s="160">
        <v>0</v>
      </c>
    </row>
    <row r="354" spans="3:5">
      <c r="C354" s="161" t="s">
        <v>2145</v>
      </c>
      <c r="D354" s="160">
        <v>0</v>
      </c>
      <c r="E354" s="160">
        <v>0</v>
      </c>
    </row>
    <row r="355" spans="3:5">
      <c r="C355" s="161" t="s">
        <v>1030</v>
      </c>
      <c r="D355" s="160">
        <v>2437449</v>
      </c>
      <c r="E355" s="160">
        <v>0</v>
      </c>
    </row>
    <row r="356" spans="3:5">
      <c r="C356" s="161" t="s">
        <v>2146</v>
      </c>
      <c r="D356" s="160">
        <v>0</v>
      </c>
      <c r="E356" s="160">
        <v>0</v>
      </c>
    </row>
    <row r="357" spans="3:5">
      <c r="C357" s="161" t="s">
        <v>1031</v>
      </c>
      <c r="D357" s="160">
        <v>1596112</v>
      </c>
      <c r="E357" s="160">
        <v>0</v>
      </c>
    </row>
    <row r="358" spans="3:5">
      <c r="C358" s="161" t="s">
        <v>1032</v>
      </c>
      <c r="D358" s="160">
        <v>3754097</v>
      </c>
      <c r="E358" s="160">
        <v>0</v>
      </c>
    </row>
    <row r="359" spans="3:5">
      <c r="C359" s="161" t="s">
        <v>1033</v>
      </c>
      <c r="D359" s="160">
        <v>1595760</v>
      </c>
      <c r="E359" s="160">
        <v>0</v>
      </c>
    </row>
    <row r="360" spans="3:5">
      <c r="C360" s="161" t="s">
        <v>1034</v>
      </c>
      <c r="D360" s="160">
        <v>1117032</v>
      </c>
      <c r="E360" s="160">
        <v>0</v>
      </c>
    </row>
    <row r="361" spans="3:5">
      <c r="C361" s="161" t="s">
        <v>343</v>
      </c>
      <c r="D361" s="160">
        <v>10850043</v>
      </c>
      <c r="E361" s="160">
        <v>0</v>
      </c>
    </row>
    <row r="362" spans="3:5">
      <c r="C362" s="161" t="s">
        <v>1035</v>
      </c>
      <c r="D362" s="160">
        <v>3401093</v>
      </c>
      <c r="E362" s="160">
        <v>0</v>
      </c>
    </row>
    <row r="363" spans="3:5">
      <c r="C363" s="161" t="s">
        <v>1036</v>
      </c>
      <c r="D363" s="160">
        <v>3059076</v>
      </c>
      <c r="E363" s="160">
        <v>0</v>
      </c>
    </row>
    <row r="364" spans="3:5">
      <c r="C364" s="161" t="s">
        <v>1037</v>
      </c>
      <c r="D364" s="160">
        <v>44901865</v>
      </c>
      <c r="E364" s="160">
        <v>0</v>
      </c>
    </row>
    <row r="365" spans="3:5">
      <c r="C365" s="161" t="s">
        <v>1038</v>
      </c>
      <c r="D365" s="160">
        <v>1559024</v>
      </c>
      <c r="E365" s="160">
        <v>0</v>
      </c>
    </row>
    <row r="366" spans="3:5">
      <c r="C366" s="161" t="s">
        <v>1039</v>
      </c>
      <c r="D366" s="160">
        <v>16509137</v>
      </c>
      <c r="E366" s="160">
        <v>0</v>
      </c>
    </row>
    <row r="367" spans="3:5">
      <c r="C367" s="161" t="s">
        <v>1040</v>
      </c>
      <c r="D367" s="160">
        <v>1559024</v>
      </c>
      <c r="E367" s="160">
        <v>0</v>
      </c>
    </row>
    <row r="368" spans="3:5">
      <c r="C368" s="161" t="s">
        <v>1041</v>
      </c>
      <c r="D368" s="160">
        <v>1989693</v>
      </c>
      <c r="E368" s="160">
        <v>0</v>
      </c>
    </row>
    <row r="369" spans="3:5">
      <c r="C369" s="161" t="s">
        <v>1042</v>
      </c>
      <c r="D369" s="160">
        <v>50121296</v>
      </c>
      <c r="E369" s="160">
        <v>0</v>
      </c>
    </row>
    <row r="370" spans="3:5">
      <c r="C370" s="161" t="s">
        <v>1043</v>
      </c>
      <c r="D370" s="160">
        <v>5295987</v>
      </c>
      <c r="E370" s="160">
        <v>0</v>
      </c>
    </row>
    <row r="371" spans="3:5">
      <c r="C371" s="161" t="s">
        <v>1044</v>
      </c>
      <c r="D371" s="160">
        <v>1072941</v>
      </c>
      <c r="E371" s="160">
        <v>0</v>
      </c>
    </row>
    <row r="372" spans="3:5">
      <c r="C372" s="161" t="s">
        <v>1045</v>
      </c>
      <c r="D372" s="160">
        <v>11597000</v>
      </c>
      <c r="E372" s="160">
        <v>0</v>
      </c>
    </row>
    <row r="373" spans="3:5">
      <c r="C373" s="161" t="s">
        <v>748</v>
      </c>
      <c r="D373" s="160">
        <v>0</v>
      </c>
      <c r="E373" s="160">
        <v>0</v>
      </c>
    </row>
    <row r="374" spans="3:5">
      <c r="C374" s="161" t="s">
        <v>1046</v>
      </c>
      <c r="D374" s="160">
        <v>1514599</v>
      </c>
      <c r="E374" s="160">
        <v>0</v>
      </c>
    </row>
    <row r="375" spans="3:5">
      <c r="C375" s="161" t="s">
        <v>1047</v>
      </c>
      <c r="D375" s="160">
        <v>1514599</v>
      </c>
      <c r="E375" s="160">
        <v>0</v>
      </c>
    </row>
    <row r="376" spans="3:5">
      <c r="C376" s="161" t="s">
        <v>1048</v>
      </c>
      <c r="D376" s="160">
        <v>0</v>
      </c>
      <c r="E376" s="160">
        <v>0</v>
      </c>
    </row>
    <row r="377" spans="3:5">
      <c r="C377" s="161" t="s">
        <v>1049</v>
      </c>
      <c r="D377" s="160">
        <v>1516038</v>
      </c>
      <c r="E377" s="160">
        <v>0</v>
      </c>
    </row>
    <row r="378" spans="3:5">
      <c r="C378" s="161" t="s">
        <v>1050</v>
      </c>
      <c r="D378" s="160">
        <v>1516038</v>
      </c>
      <c r="E378" s="160">
        <v>0</v>
      </c>
    </row>
    <row r="379" spans="3:5">
      <c r="C379" s="161" t="s">
        <v>1051</v>
      </c>
      <c r="D379" s="160">
        <v>5222496</v>
      </c>
      <c r="E379" s="160">
        <v>0</v>
      </c>
    </row>
    <row r="380" spans="3:5">
      <c r="C380" s="161" t="s">
        <v>1052</v>
      </c>
      <c r="D380" s="160">
        <v>1516038</v>
      </c>
      <c r="E380" s="160">
        <v>0</v>
      </c>
    </row>
    <row r="381" spans="3:5">
      <c r="C381" s="161" t="s">
        <v>1053</v>
      </c>
      <c r="D381" s="160">
        <v>8388626</v>
      </c>
      <c r="E381" s="160">
        <v>0</v>
      </c>
    </row>
    <row r="382" spans="3:5">
      <c r="C382" s="161" t="s">
        <v>1054</v>
      </c>
      <c r="D382" s="160">
        <v>2489491</v>
      </c>
      <c r="E382" s="160">
        <v>0</v>
      </c>
    </row>
    <row r="383" spans="3:5">
      <c r="C383" s="161" t="s">
        <v>1055</v>
      </c>
      <c r="D383" s="160">
        <v>5000000</v>
      </c>
      <c r="E383" s="160">
        <v>0</v>
      </c>
    </row>
    <row r="384" spans="3:5">
      <c r="C384" s="161" t="s">
        <v>1056</v>
      </c>
      <c r="D384" s="160">
        <v>2489491</v>
      </c>
      <c r="E384" s="160">
        <v>0</v>
      </c>
    </row>
    <row r="385" spans="3:5">
      <c r="C385" s="161" t="s">
        <v>1057</v>
      </c>
      <c r="D385" s="160">
        <v>2489491</v>
      </c>
      <c r="E385" s="160">
        <v>0</v>
      </c>
    </row>
    <row r="386" spans="3:5">
      <c r="C386" s="161" t="s">
        <v>1058</v>
      </c>
      <c r="D386" s="160">
        <v>1077476</v>
      </c>
      <c r="E386" s="160">
        <v>24883.84</v>
      </c>
    </row>
    <row r="387" spans="3:5">
      <c r="C387" s="161" t="s">
        <v>1059</v>
      </c>
      <c r="D387" s="160">
        <v>28060354</v>
      </c>
      <c r="E387" s="160">
        <v>0</v>
      </c>
    </row>
    <row r="388" spans="3:5">
      <c r="C388" s="161" t="s">
        <v>1060</v>
      </c>
      <c r="D388" s="160">
        <v>1077476</v>
      </c>
      <c r="E388" s="160">
        <v>24883.84</v>
      </c>
    </row>
    <row r="389" spans="3:5">
      <c r="C389" s="161" t="s">
        <v>1061</v>
      </c>
      <c r="D389" s="160">
        <v>1508467</v>
      </c>
      <c r="E389" s="160">
        <v>2475683.7200000002</v>
      </c>
    </row>
    <row r="390" spans="3:5">
      <c r="C390" s="161" t="s">
        <v>800</v>
      </c>
      <c r="D390" s="160">
        <v>755258653</v>
      </c>
      <c r="E390" s="160">
        <v>420658576.36000001</v>
      </c>
    </row>
    <row r="391" spans="3:5">
      <c r="C391" s="161" t="s">
        <v>1062</v>
      </c>
      <c r="D391" s="160">
        <v>42431165</v>
      </c>
      <c r="E391" s="160">
        <v>0</v>
      </c>
    </row>
    <row r="392" spans="3:5">
      <c r="C392" s="161" t="s">
        <v>635</v>
      </c>
      <c r="D392" s="160">
        <v>1466207</v>
      </c>
      <c r="E392" s="160">
        <v>0</v>
      </c>
    </row>
    <row r="393" spans="3:5">
      <c r="C393" s="161" t="s">
        <v>2092</v>
      </c>
      <c r="D393" s="160">
        <v>96907025</v>
      </c>
      <c r="E393" s="160">
        <v>0</v>
      </c>
    </row>
    <row r="394" spans="3:5">
      <c r="C394" s="161" t="s">
        <v>1063</v>
      </c>
      <c r="D394" s="160">
        <v>15000031</v>
      </c>
      <c r="E394" s="160">
        <v>12000031</v>
      </c>
    </row>
    <row r="395" spans="3:5">
      <c r="C395" s="161" t="s">
        <v>1064</v>
      </c>
      <c r="D395" s="160">
        <v>75000000</v>
      </c>
      <c r="E395" s="160">
        <v>66279877.890000001</v>
      </c>
    </row>
    <row r="396" spans="3:5">
      <c r="C396" s="161" t="s">
        <v>1065</v>
      </c>
      <c r="D396" s="160">
        <v>1514599</v>
      </c>
      <c r="E396" s="160">
        <v>0</v>
      </c>
    </row>
    <row r="397" spans="3:5">
      <c r="C397" s="161" t="s">
        <v>1066</v>
      </c>
      <c r="D397" s="160">
        <v>112920651</v>
      </c>
      <c r="E397" s="160">
        <v>90420651</v>
      </c>
    </row>
    <row r="398" spans="3:5">
      <c r="C398" s="161" t="s">
        <v>1067</v>
      </c>
      <c r="D398" s="160">
        <v>10356939</v>
      </c>
      <c r="E398" s="160">
        <v>0</v>
      </c>
    </row>
    <row r="399" spans="3:5">
      <c r="C399" s="161" t="s">
        <v>1068</v>
      </c>
      <c r="D399" s="160">
        <v>38372329</v>
      </c>
      <c r="E399" s="160">
        <v>0</v>
      </c>
    </row>
    <row r="400" spans="3:5">
      <c r="C400" s="161" t="s">
        <v>1069</v>
      </c>
      <c r="D400" s="160">
        <v>46052778</v>
      </c>
      <c r="E400" s="160">
        <v>0</v>
      </c>
    </row>
    <row r="401" spans="3:5">
      <c r="C401" s="161" t="s">
        <v>1070</v>
      </c>
      <c r="D401" s="160">
        <v>12246282</v>
      </c>
      <c r="E401" s="160">
        <v>0</v>
      </c>
    </row>
    <row r="402" spans="3:5">
      <c r="C402" s="161" t="s">
        <v>2093</v>
      </c>
      <c r="D402" s="160">
        <v>35000000</v>
      </c>
      <c r="E402" s="160">
        <v>0</v>
      </c>
    </row>
    <row r="403" spans="3:5">
      <c r="C403" s="161" t="s">
        <v>1071</v>
      </c>
      <c r="D403" s="160">
        <v>59360662</v>
      </c>
      <c r="E403" s="160">
        <v>0</v>
      </c>
    </row>
    <row r="404" spans="3:5">
      <c r="C404" s="161" t="s">
        <v>1072</v>
      </c>
      <c r="D404" s="160">
        <v>125547191</v>
      </c>
      <c r="E404" s="160">
        <v>0</v>
      </c>
    </row>
    <row r="405" spans="3:5">
      <c r="C405" s="161" t="s">
        <v>1073</v>
      </c>
      <c r="D405" s="160">
        <v>97512371</v>
      </c>
      <c r="E405" s="160">
        <v>74966605.079999998</v>
      </c>
    </row>
    <row r="406" spans="3:5">
      <c r="C406" s="159" t="s">
        <v>242</v>
      </c>
      <c r="D406" s="160">
        <v>8757016</v>
      </c>
      <c r="E406" s="160">
        <v>0</v>
      </c>
    </row>
    <row r="407" spans="3:5">
      <c r="C407" s="161" t="s">
        <v>2094</v>
      </c>
      <c r="D407" s="160">
        <v>6599199</v>
      </c>
      <c r="E407" s="160">
        <v>0</v>
      </c>
    </row>
    <row r="408" spans="3:5">
      <c r="C408" s="161" t="s">
        <v>1074</v>
      </c>
      <c r="D408" s="160">
        <v>2157817</v>
      </c>
      <c r="E408" s="160">
        <v>0</v>
      </c>
    </row>
    <row r="409" spans="3:5">
      <c r="C409" s="159" t="s">
        <v>243</v>
      </c>
      <c r="D409" s="160">
        <v>550959819</v>
      </c>
      <c r="E409" s="160">
        <v>0</v>
      </c>
    </row>
    <row r="410" spans="3:5">
      <c r="C410" s="161" t="s">
        <v>636</v>
      </c>
      <c r="D410" s="160">
        <v>127829819</v>
      </c>
      <c r="E410" s="160">
        <v>0</v>
      </c>
    </row>
    <row r="411" spans="3:5">
      <c r="C411" s="161" t="s">
        <v>1075</v>
      </c>
      <c r="D411" s="160">
        <v>423130000</v>
      </c>
      <c r="E411" s="160">
        <v>0</v>
      </c>
    </row>
    <row r="412" spans="3:5">
      <c r="C412" s="159" t="s">
        <v>244</v>
      </c>
      <c r="D412" s="160">
        <v>489226740</v>
      </c>
      <c r="E412" s="160">
        <v>0</v>
      </c>
    </row>
    <row r="413" spans="3:5">
      <c r="C413" s="161" t="s">
        <v>274</v>
      </c>
      <c r="D413" s="160">
        <v>96929844</v>
      </c>
      <c r="E413" s="160">
        <v>0</v>
      </c>
    </row>
    <row r="414" spans="3:5">
      <c r="C414" s="161" t="s">
        <v>1075</v>
      </c>
      <c r="D414" s="160">
        <v>392296896</v>
      </c>
      <c r="E414" s="160">
        <v>0</v>
      </c>
    </row>
    <row r="415" spans="3:5">
      <c r="C415" s="157" t="s">
        <v>275</v>
      </c>
      <c r="D415" s="158">
        <v>1125980738</v>
      </c>
      <c r="E415" s="158">
        <v>443840456.36000001</v>
      </c>
    </row>
    <row r="416" spans="3:5">
      <c r="C416" s="159" t="s">
        <v>240</v>
      </c>
      <c r="D416" s="160">
        <v>1109087269</v>
      </c>
      <c r="E416" s="160">
        <v>443840456.36000001</v>
      </c>
    </row>
    <row r="417" spans="3:5">
      <c r="C417" s="161" t="s">
        <v>637</v>
      </c>
      <c r="D417" s="160">
        <v>5765056</v>
      </c>
      <c r="E417" s="160">
        <v>0</v>
      </c>
    </row>
    <row r="418" spans="3:5">
      <c r="C418" s="161" t="s">
        <v>1076</v>
      </c>
      <c r="D418" s="160">
        <v>15000000</v>
      </c>
      <c r="E418" s="160">
        <v>6948028.25</v>
      </c>
    </row>
    <row r="419" spans="3:5">
      <c r="C419" s="161" t="s">
        <v>1077</v>
      </c>
      <c r="D419" s="160">
        <v>4966671</v>
      </c>
      <c r="E419" s="160">
        <v>6660678.7300000004</v>
      </c>
    </row>
    <row r="420" spans="3:5">
      <c r="C420" s="161" t="s">
        <v>1078</v>
      </c>
      <c r="D420" s="160">
        <v>0</v>
      </c>
      <c r="E420" s="160">
        <v>2324662.3299999996</v>
      </c>
    </row>
    <row r="421" spans="3:5">
      <c r="C421" s="161" t="s">
        <v>1079</v>
      </c>
      <c r="D421" s="160">
        <v>15038680</v>
      </c>
      <c r="E421" s="160">
        <v>6924367.0599999996</v>
      </c>
    </row>
    <row r="422" spans="3:5">
      <c r="C422" s="161" t="s">
        <v>1080</v>
      </c>
      <c r="D422" s="160">
        <v>0</v>
      </c>
      <c r="E422" s="160">
        <v>2179574.4500000002</v>
      </c>
    </row>
    <row r="423" spans="3:5">
      <c r="C423" s="161" t="s">
        <v>1081</v>
      </c>
      <c r="D423" s="160">
        <v>0</v>
      </c>
      <c r="E423" s="160">
        <v>1671365.71</v>
      </c>
    </row>
    <row r="424" spans="3:5">
      <c r="C424" s="161" t="s">
        <v>1082</v>
      </c>
      <c r="D424" s="160">
        <v>1077369</v>
      </c>
      <c r="E424" s="160">
        <v>0</v>
      </c>
    </row>
    <row r="425" spans="3:5">
      <c r="C425" s="161" t="s">
        <v>1083</v>
      </c>
      <c r="D425" s="160">
        <v>1539099</v>
      </c>
      <c r="E425" s="160">
        <v>0</v>
      </c>
    </row>
    <row r="426" spans="3:5">
      <c r="C426" s="161" t="s">
        <v>1084</v>
      </c>
      <c r="D426" s="160">
        <v>5417029</v>
      </c>
      <c r="E426" s="160">
        <v>0</v>
      </c>
    </row>
    <row r="427" spans="3:5">
      <c r="C427" s="161" t="s">
        <v>1085</v>
      </c>
      <c r="D427" s="160">
        <v>1494129</v>
      </c>
      <c r="E427" s="160">
        <v>0</v>
      </c>
    </row>
    <row r="428" spans="3:5">
      <c r="C428" s="161" t="s">
        <v>706</v>
      </c>
      <c r="D428" s="160">
        <v>0</v>
      </c>
      <c r="E428" s="160">
        <v>509604.06</v>
      </c>
    </row>
    <row r="429" spans="3:5">
      <c r="C429" s="161" t="s">
        <v>1086</v>
      </c>
      <c r="D429" s="160">
        <v>1063369</v>
      </c>
      <c r="E429" s="160">
        <v>0</v>
      </c>
    </row>
    <row r="430" spans="3:5">
      <c r="C430" s="161" t="s">
        <v>1087</v>
      </c>
      <c r="D430" s="160">
        <v>1632035</v>
      </c>
      <c r="E430" s="160">
        <v>0</v>
      </c>
    </row>
    <row r="431" spans="3:5">
      <c r="C431" s="161" t="s">
        <v>1088</v>
      </c>
      <c r="D431" s="160">
        <v>1750953</v>
      </c>
      <c r="E431" s="160">
        <v>0</v>
      </c>
    </row>
    <row r="432" spans="3:5">
      <c r="C432" s="161" t="s">
        <v>707</v>
      </c>
      <c r="D432" s="160">
        <v>0</v>
      </c>
      <c r="E432" s="160">
        <v>543107.55000000005</v>
      </c>
    </row>
    <row r="433" spans="3:5">
      <c r="C433" s="161" t="s">
        <v>1089</v>
      </c>
      <c r="D433" s="160">
        <v>1750953</v>
      </c>
      <c r="E433" s="160">
        <v>0</v>
      </c>
    </row>
    <row r="434" spans="3:5">
      <c r="C434" s="161" t="s">
        <v>1090</v>
      </c>
      <c r="D434" s="160">
        <v>1750953</v>
      </c>
      <c r="E434" s="160">
        <v>0</v>
      </c>
    </row>
    <row r="435" spans="3:5">
      <c r="C435" s="161" t="s">
        <v>708</v>
      </c>
      <c r="D435" s="160">
        <v>0</v>
      </c>
      <c r="E435" s="160">
        <v>2159858.9700000002</v>
      </c>
    </row>
    <row r="436" spans="3:5">
      <c r="C436" s="161" t="s">
        <v>1091</v>
      </c>
      <c r="D436" s="160">
        <v>1510897</v>
      </c>
      <c r="E436" s="160">
        <v>0</v>
      </c>
    </row>
    <row r="437" spans="3:5">
      <c r="C437" s="161" t="s">
        <v>709</v>
      </c>
      <c r="D437" s="160">
        <v>0</v>
      </c>
      <c r="E437" s="160">
        <v>3415044.81</v>
      </c>
    </row>
    <row r="438" spans="3:5">
      <c r="C438" s="161" t="s">
        <v>710</v>
      </c>
      <c r="D438" s="160">
        <v>0</v>
      </c>
      <c r="E438" s="160">
        <v>2174825.85</v>
      </c>
    </row>
    <row r="439" spans="3:5">
      <c r="C439" s="161" t="s">
        <v>1092</v>
      </c>
      <c r="D439" s="160">
        <v>0</v>
      </c>
      <c r="E439" s="160">
        <v>7903334.1400000006</v>
      </c>
    </row>
    <row r="440" spans="3:5">
      <c r="C440" s="161" t="s">
        <v>2246</v>
      </c>
      <c r="D440" s="160">
        <v>0</v>
      </c>
      <c r="E440" s="160">
        <v>0</v>
      </c>
    </row>
    <row r="441" spans="3:5">
      <c r="C441" s="161" t="s">
        <v>2247</v>
      </c>
      <c r="D441" s="160">
        <v>0</v>
      </c>
      <c r="E441" s="160">
        <v>0</v>
      </c>
    </row>
    <row r="442" spans="3:5">
      <c r="C442" s="161" t="s">
        <v>1093</v>
      </c>
      <c r="D442" s="160">
        <v>4907476</v>
      </c>
      <c r="E442" s="160">
        <v>8954414.25</v>
      </c>
    </row>
    <row r="443" spans="3:5">
      <c r="C443" s="161" t="s">
        <v>2147</v>
      </c>
      <c r="D443" s="160">
        <v>0</v>
      </c>
      <c r="E443" s="160">
        <v>0</v>
      </c>
    </row>
    <row r="444" spans="3:5">
      <c r="C444" s="161" t="s">
        <v>1094</v>
      </c>
      <c r="D444" s="160">
        <v>700000000</v>
      </c>
      <c r="E444" s="160">
        <v>96473158.959999993</v>
      </c>
    </row>
    <row r="445" spans="3:5">
      <c r="C445" s="161" t="s">
        <v>276</v>
      </c>
      <c r="D445" s="160">
        <v>155926163</v>
      </c>
      <c r="E445" s="160">
        <v>16572399.539999999</v>
      </c>
    </row>
    <row r="446" spans="3:5">
      <c r="C446" s="161" t="s">
        <v>1095</v>
      </c>
      <c r="D446" s="160">
        <v>8856691</v>
      </c>
      <c r="E446" s="160">
        <v>0</v>
      </c>
    </row>
    <row r="447" spans="3:5">
      <c r="C447" s="161" t="s">
        <v>749</v>
      </c>
      <c r="D447" s="160">
        <v>0</v>
      </c>
      <c r="E447" s="160">
        <v>0</v>
      </c>
    </row>
    <row r="448" spans="3:5">
      <c r="C448" s="161" t="s">
        <v>750</v>
      </c>
      <c r="D448" s="160">
        <v>0</v>
      </c>
      <c r="E448" s="160">
        <v>0</v>
      </c>
    </row>
    <row r="449" spans="3:5">
      <c r="C449" s="161" t="s">
        <v>638</v>
      </c>
      <c r="D449" s="160">
        <v>1075882</v>
      </c>
      <c r="E449" s="160">
        <v>0</v>
      </c>
    </row>
    <row r="450" spans="3:5">
      <c r="C450" s="161" t="s">
        <v>390</v>
      </c>
      <c r="D450" s="160">
        <v>1543101</v>
      </c>
      <c r="E450" s="160">
        <v>0</v>
      </c>
    </row>
    <row r="451" spans="3:5">
      <c r="C451" s="161" t="s">
        <v>1096</v>
      </c>
      <c r="D451" s="160">
        <v>108520676</v>
      </c>
      <c r="E451" s="160">
        <v>0</v>
      </c>
    </row>
    <row r="452" spans="3:5">
      <c r="C452" s="161" t="s">
        <v>1097</v>
      </c>
      <c r="D452" s="160">
        <v>15000020</v>
      </c>
      <c r="E452" s="160">
        <v>12000000</v>
      </c>
    </row>
    <row r="453" spans="3:5">
      <c r="C453" s="161" t="s">
        <v>751</v>
      </c>
      <c r="D453" s="160">
        <v>0</v>
      </c>
      <c r="E453" s="160">
        <v>0</v>
      </c>
    </row>
    <row r="454" spans="3:5">
      <c r="C454" s="161" t="s">
        <v>1098</v>
      </c>
      <c r="D454" s="160">
        <v>15000000</v>
      </c>
      <c r="E454" s="160">
        <v>12000000</v>
      </c>
    </row>
    <row r="455" spans="3:5">
      <c r="C455" s="161" t="s">
        <v>1099</v>
      </c>
      <c r="D455" s="160">
        <v>15000008</v>
      </c>
      <c r="E455" s="160">
        <v>0</v>
      </c>
    </row>
    <row r="456" spans="3:5">
      <c r="C456" s="161" t="s">
        <v>356</v>
      </c>
      <c r="D456" s="160">
        <v>22500059</v>
      </c>
      <c r="E456" s="160">
        <v>12393840.68</v>
      </c>
    </row>
    <row r="457" spans="3:5">
      <c r="C457" s="161" t="s">
        <v>277</v>
      </c>
      <c r="D457" s="160">
        <v>1000000</v>
      </c>
      <c r="E457" s="160">
        <v>242032191.02000001</v>
      </c>
    </row>
    <row r="458" spans="3:5">
      <c r="C458" s="159" t="s">
        <v>242</v>
      </c>
      <c r="D458" s="160">
        <v>1288795</v>
      </c>
      <c r="E458" s="160">
        <v>0</v>
      </c>
    </row>
    <row r="459" spans="3:5">
      <c r="C459" s="161" t="s">
        <v>804</v>
      </c>
      <c r="D459" s="160">
        <v>1288795</v>
      </c>
      <c r="E459" s="160">
        <v>0</v>
      </c>
    </row>
    <row r="460" spans="3:5">
      <c r="C460" s="159" t="s">
        <v>244</v>
      </c>
      <c r="D460" s="160">
        <v>15604674</v>
      </c>
      <c r="E460" s="160">
        <v>0</v>
      </c>
    </row>
    <row r="461" spans="3:5">
      <c r="C461" s="161" t="s">
        <v>805</v>
      </c>
      <c r="D461" s="160">
        <v>15604674</v>
      </c>
      <c r="E461" s="160">
        <v>0</v>
      </c>
    </row>
    <row r="462" spans="3:5">
      <c r="C462" s="157" t="s">
        <v>247</v>
      </c>
      <c r="D462" s="158">
        <v>1499067987</v>
      </c>
      <c r="E462" s="158">
        <v>513948078.90999997</v>
      </c>
    </row>
    <row r="463" spans="3:5">
      <c r="C463" s="159" t="s">
        <v>240</v>
      </c>
      <c r="D463" s="160">
        <v>1226801580</v>
      </c>
      <c r="E463" s="160">
        <v>481128280.19999999</v>
      </c>
    </row>
    <row r="464" spans="3:5">
      <c r="C464" s="161" t="s">
        <v>1100</v>
      </c>
      <c r="D464" s="160">
        <v>89766549</v>
      </c>
      <c r="E464" s="160">
        <v>0</v>
      </c>
    </row>
    <row r="465" spans="3:5">
      <c r="C465" s="161" t="s">
        <v>1101</v>
      </c>
      <c r="D465" s="160">
        <v>43243245</v>
      </c>
      <c r="E465" s="160">
        <v>16452236.99</v>
      </c>
    </row>
    <row r="466" spans="3:5">
      <c r="C466" s="161" t="s">
        <v>1102</v>
      </c>
      <c r="D466" s="160">
        <v>27085583</v>
      </c>
      <c r="E466" s="160">
        <v>0</v>
      </c>
    </row>
    <row r="467" spans="3:5">
      <c r="C467" s="161" t="s">
        <v>1103</v>
      </c>
      <c r="D467" s="160">
        <v>1341855</v>
      </c>
      <c r="E467" s="160">
        <v>0</v>
      </c>
    </row>
    <row r="468" spans="3:5">
      <c r="C468" s="161" t="s">
        <v>1104</v>
      </c>
      <c r="D468" s="160">
        <v>49432876</v>
      </c>
      <c r="E468" s="160">
        <v>0</v>
      </c>
    </row>
    <row r="469" spans="3:5">
      <c r="C469" s="161" t="s">
        <v>594</v>
      </c>
      <c r="D469" s="160">
        <v>30000000</v>
      </c>
      <c r="E469" s="160">
        <v>28256515.800000001</v>
      </c>
    </row>
    <row r="470" spans="3:5">
      <c r="C470" s="161" t="s">
        <v>1105</v>
      </c>
      <c r="D470" s="160">
        <v>78000000</v>
      </c>
      <c r="E470" s="160">
        <v>0</v>
      </c>
    </row>
    <row r="471" spans="3:5">
      <c r="C471" s="161" t="s">
        <v>1106</v>
      </c>
      <c r="D471" s="160">
        <v>39000000</v>
      </c>
      <c r="E471" s="160">
        <v>39000000</v>
      </c>
    </row>
    <row r="472" spans="3:5">
      <c r="C472" s="161" t="s">
        <v>711</v>
      </c>
      <c r="D472" s="160">
        <v>0</v>
      </c>
      <c r="E472" s="160">
        <v>3641029.54</v>
      </c>
    </row>
    <row r="473" spans="3:5">
      <c r="C473" s="161" t="s">
        <v>1107</v>
      </c>
      <c r="D473" s="160">
        <v>36157505</v>
      </c>
      <c r="E473" s="160">
        <v>0</v>
      </c>
    </row>
    <row r="474" spans="3:5">
      <c r="C474" s="161" t="s">
        <v>1108</v>
      </c>
      <c r="D474" s="160">
        <v>102553368</v>
      </c>
      <c r="E474" s="160">
        <v>4146248.72</v>
      </c>
    </row>
    <row r="475" spans="3:5">
      <c r="C475" s="161" t="s">
        <v>381</v>
      </c>
      <c r="D475" s="160">
        <v>10932847</v>
      </c>
      <c r="E475" s="160">
        <v>4147127.83</v>
      </c>
    </row>
    <row r="476" spans="3:5">
      <c r="C476" s="161" t="s">
        <v>639</v>
      </c>
      <c r="D476" s="160">
        <v>4120981</v>
      </c>
      <c r="E476" s="160">
        <v>1338655.31</v>
      </c>
    </row>
    <row r="477" spans="3:5">
      <c r="C477" s="161" t="s">
        <v>1109</v>
      </c>
      <c r="D477" s="160">
        <v>0</v>
      </c>
      <c r="E477" s="160">
        <v>1056776.08</v>
      </c>
    </row>
    <row r="478" spans="3:5">
      <c r="C478" s="161" t="s">
        <v>752</v>
      </c>
      <c r="D478" s="160">
        <v>0</v>
      </c>
      <c r="E478" s="160">
        <v>483191.5</v>
      </c>
    </row>
    <row r="479" spans="3:5">
      <c r="C479" s="161" t="s">
        <v>1110</v>
      </c>
      <c r="D479" s="160">
        <v>5765056</v>
      </c>
      <c r="E479" s="160">
        <v>0</v>
      </c>
    </row>
    <row r="480" spans="3:5">
      <c r="C480" s="161" t="s">
        <v>382</v>
      </c>
      <c r="D480" s="160">
        <v>5081906</v>
      </c>
      <c r="E480" s="160">
        <v>0</v>
      </c>
    </row>
    <row r="481" spans="3:5">
      <c r="C481" s="161" t="s">
        <v>640</v>
      </c>
      <c r="D481" s="160">
        <v>3268867</v>
      </c>
      <c r="E481" s="160">
        <v>0</v>
      </c>
    </row>
    <row r="482" spans="3:5">
      <c r="C482" s="161" t="s">
        <v>1111</v>
      </c>
      <c r="D482" s="160">
        <v>10564353</v>
      </c>
      <c r="E482" s="160">
        <v>0</v>
      </c>
    </row>
    <row r="483" spans="3:5">
      <c r="C483" s="161" t="s">
        <v>383</v>
      </c>
      <c r="D483" s="160">
        <v>1938252</v>
      </c>
      <c r="E483" s="160">
        <v>0</v>
      </c>
    </row>
    <row r="484" spans="3:5">
      <c r="C484" s="161" t="s">
        <v>1112</v>
      </c>
      <c r="D484" s="160">
        <v>1193330</v>
      </c>
      <c r="E484" s="160">
        <v>0</v>
      </c>
    </row>
    <row r="485" spans="3:5">
      <c r="C485" s="161" t="s">
        <v>1113</v>
      </c>
      <c r="D485" s="160">
        <v>1516906</v>
      </c>
      <c r="E485" s="160">
        <v>0</v>
      </c>
    </row>
    <row r="486" spans="3:5">
      <c r="C486" s="161" t="s">
        <v>1114</v>
      </c>
      <c r="D486" s="160">
        <v>1067870</v>
      </c>
      <c r="E486" s="160">
        <v>0</v>
      </c>
    </row>
    <row r="487" spans="3:5">
      <c r="C487" s="161" t="s">
        <v>725</v>
      </c>
      <c r="D487" s="160">
        <v>0</v>
      </c>
      <c r="E487" s="160">
        <v>218595328.11000001</v>
      </c>
    </row>
    <row r="488" spans="3:5">
      <c r="C488" s="161" t="s">
        <v>1115</v>
      </c>
      <c r="D488" s="160">
        <v>3027128</v>
      </c>
      <c r="E488" s="160">
        <v>0</v>
      </c>
    </row>
    <row r="489" spans="3:5">
      <c r="C489" s="161" t="s">
        <v>1116</v>
      </c>
      <c r="D489" s="160">
        <v>2557771</v>
      </c>
      <c r="E489" s="160">
        <v>0</v>
      </c>
    </row>
    <row r="490" spans="3:5">
      <c r="C490" s="161" t="s">
        <v>1117</v>
      </c>
      <c r="D490" s="160">
        <v>92391513</v>
      </c>
      <c r="E490" s="160">
        <v>0</v>
      </c>
    </row>
    <row r="491" spans="3:5">
      <c r="C491" s="161" t="s">
        <v>1118</v>
      </c>
      <c r="D491" s="160">
        <v>1310000</v>
      </c>
      <c r="E491" s="160">
        <v>0</v>
      </c>
    </row>
    <row r="492" spans="3:5">
      <c r="C492" s="161" t="s">
        <v>1119</v>
      </c>
      <c r="D492" s="160">
        <v>19500000</v>
      </c>
      <c r="E492" s="160">
        <v>0</v>
      </c>
    </row>
    <row r="493" spans="3:5">
      <c r="C493" s="161" t="s">
        <v>1120</v>
      </c>
      <c r="D493" s="160">
        <v>23400000</v>
      </c>
      <c r="E493" s="160">
        <v>0</v>
      </c>
    </row>
    <row r="494" spans="3:5">
      <c r="C494" s="161" t="s">
        <v>1121</v>
      </c>
      <c r="D494" s="160">
        <v>23400000</v>
      </c>
      <c r="E494" s="160">
        <v>0</v>
      </c>
    </row>
    <row r="495" spans="3:5">
      <c r="C495" s="161" t="s">
        <v>1122</v>
      </c>
      <c r="D495" s="160">
        <v>15612348</v>
      </c>
      <c r="E495" s="160">
        <v>9378813.4700000007</v>
      </c>
    </row>
    <row r="496" spans="3:5">
      <c r="C496" s="161" t="s">
        <v>344</v>
      </c>
      <c r="D496" s="160">
        <v>55658568</v>
      </c>
      <c r="E496" s="160">
        <v>7675353.7699999996</v>
      </c>
    </row>
    <row r="497" spans="3:5">
      <c r="C497" s="161" t="s">
        <v>1123</v>
      </c>
      <c r="D497" s="160">
        <v>105000000</v>
      </c>
      <c r="E497" s="160">
        <v>102949653.68000001</v>
      </c>
    </row>
    <row r="498" spans="3:5">
      <c r="C498" s="161" t="s">
        <v>1124</v>
      </c>
      <c r="D498" s="160">
        <v>15856374</v>
      </c>
      <c r="E498" s="160">
        <v>7856374</v>
      </c>
    </row>
    <row r="499" spans="3:5">
      <c r="C499" s="161" t="s">
        <v>1125</v>
      </c>
      <c r="D499" s="160">
        <v>50600000</v>
      </c>
      <c r="E499" s="160">
        <v>0</v>
      </c>
    </row>
    <row r="500" spans="3:5">
      <c r="C500" s="161" t="s">
        <v>1126</v>
      </c>
      <c r="D500" s="160">
        <v>48322864</v>
      </c>
      <c r="E500" s="160">
        <v>0</v>
      </c>
    </row>
    <row r="501" spans="3:5">
      <c r="C501" s="161" t="s">
        <v>1127</v>
      </c>
      <c r="D501" s="160">
        <v>3003940</v>
      </c>
      <c r="E501" s="160">
        <v>0</v>
      </c>
    </row>
    <row r="502" spans="3:5">
      <c r="C502" s="161" t="s">
        <v>1128</v>
      </c>
      <c r="D502" s="160">
        <v>16503395</v>
      </c>
      <c r="E502" s="160">
        <v>11661687</v>
      </c>
    </row>
    <row r="503" spans="3:5">
      <c r="C503" s="161" t="s">
        <v>1129</v>
      </c>
      <c r="D503" s="160">
        <v>67851384</v>
      </c>
      <c r="E503" s="160">
        <v>22262939.940000001</v>
      </c>
    </row>
    <row r="504" spans="3:5">
      <c r="C504" s="161" t="s">
        <v>1130</v>
      </c>
      <c r="D504" s="160">
        <v>54574367</v>
      </c>
      <c r="E504" s="160">
        <v>0</v>
      </c>
    </row>
    <row r="505" spans="3:5">
      <c r="C505" s="161" t="s">
        <v>1131</v>
      </c>
      <c r="D505" s="160">
        <v>11661687</v>
      </c>
      <c r="E505" s="160">
        <v>0</v>
      </c>
    </row>
    <row r="506" spans="3:5">
      <c r="C506" s="161" t="s">
        <v>1132</v>
      </c>
      <c r="D506" s="160">
        <v>23879729</v>
      </c>
      <c r="E506" s="160">
        <v>0</v>
      </c>
    </row>
    <row r="507" spans="3:5">
      <c r="C507" s="161" t="s">
        <v>278</v>
      </c>
      <c r="D507" s="160">
        <v>50659163</v>
      </c>
      <c r="E507" s="160">
        <v>2226348.46</v>
      </c>
    </row>
    <row r="508" spans="3:5">
      <c r="C508" s="159" t="s">
        <v>242</v>
      </c>
      <c r="D508" s="160">
        <v>39715907</v>
      </c>
      <c r="E508" s="160">
        <v>32819798.710000001</v>
      </c>
    </row>
    <row r="509" spans="3:5">
      <c r="C509" s="161" t="s">
        <v>551</v>
      </c>
      <c r="D509" s="160">
        <v>19720001</v>
      </c>
      <c r="E509" s="160">
        <v>12876567.710000001</v>
      </c>
    </row>
    <row r="510" spans="3:5">
      <c r="C510" s="161" t="s">
        <v>806</v>
      </c>
      <c r="D510" s="160">
        <v>19995906</v>
      </c>
      <c r="E510" s="160">
        <v>19943231</v>
      </c>
    </row>
    <row r="511" spans="3:5">
      <c r="C511" s="159" t="s">
        <v>243</v>
      </c>
      <c r="D511" s="160">
        <v>232550500</v>
      </c>
      <c r="E511" s="160">
        <v>0</v>
      </c>
    </row>
    <row r="512" spans="3:5">
      <c r="C512" s="161" t="s">
        <v>921</v>
      </c>
      <c r="D512" s="160">
        <v>232550500</v>
      </c>
      <c r="E512" s="160">
        <v>0</v>
      </c>
    </row>
    <row r="513" spans="3:5">
      <c r="C513" s="161" t="s">
        <v>725</v>
      </c>
      <c r="D513" s="160">
        <v>0</v>
      </c>
      <c r="E513" s="160">
        <v>0</v>
      </c>
    </row>
    <row r="514" spans="3:5">
      <c r="C514" s="157" t="s">
        <v>279</v>
      </c>
      <c r="D514" s="158">
        <v>1728965020</v>
      </c>
      <c r="E514" s="158">
        <v>414173848.62</v>
      </c>
    </row>
    <row r="515" spans="3:5">
      <c r="C515" s="159" t="s">
        <v>240</v>
      </c>
      <c r="D515" s="160">
        <v>1728965020</v>
      </c>
      <c r="E515" s="160">
        <v>414173848.62</v>
      </c>
    </row>
    <row r="516" spans="3:5">
      <c r="C516" s="161" t="s">
        <v>1133</v>
      </c>
      <c r="D516" s="160">
        <v>8772492</v>
      </c>
      <c r="E516" s="160">
        <v>5910553.7300000004</v>
      </c>
    </row>
    <row r="517" spans="3:5">
      <c r="C517" s="161" t="s">
        <v>1134</v>
      </c>
      <c r="D517" s="160">
        <v>64305821</v>
      </c>
      <c r="E517" s="160">
        <v>21251474.27</v>
      </c>
    </row>
    <row r="518" spans="3:5">
      <c r="C518" s="161" t="s">
        <v>1135</v>
      </c>
      <c r="D518" s="160">
        <v>1712376</v>
      </c>
      <c r="E518" s="160">
        <v>909769.28</v>
      </c>
    </row>
    <row r="519" spans="3:5">
      <c r="C519" s="161" t="s">
        <v>1136</v>
      </c>
      <c r="D519" s="160">
        <v>8197657</v>
      </c>
      <c r="E519" s="160">
        <v>1369518.75</v>
      </c>
    </row>
    <row r="520" spans="3:5">
      <c r="C520" s="161" t="s">
        <v>1137</v>
      </c>
      <c r="D520" s="160">
        <v>137311858</v>
      </c>
      <c r="E520" s="160">
        <v>15599286.859999999</v>
      </c>
    </row>
    <row r="521" spans="3:5">
      <c r="C521" s="161" t="s">
        <v>1138</v>
      </c>
      <c r="D521" s="160">
        <v>2940444</v>
      </c>
      <c r="E521" s="160">
        <v>0</v>
      </c>
    </row>
    <row r="522" spans="3:5">
      <c r="C522" s="161" t="s">
        <v>1139</v>
      </c>
      <c r="D522" s="160">
        <v>1148800</v>
      </c>
      <c r="E522" s="160">
        <v>0</v>
      </c>
    </row>
    <row r="523" spans="3:5">
      <c r="C523" s="161" t="s">
        <v>1140</v>
      </c>
      <c r="D523" s="160">
        <v>1148800</v>
      </c>
      <c r="E523" s="160">
        <v>0</v>
      </c>
    </row>
    <row r="524" spans="3:5">
      <c r="C524" s="161" t="s">
        <v>1141</v>
      </c>
      <c r="D524" s="160">
        <v>2154855</v>
      </c>
      <c r="E524" s="160">
        <v>2477862.7999999998</v>
      </c>
    </row>
    <row r="525" spans="3:5">
      <c r="C525" s="161" t="s">
        <v>1142</v>
      </c>
      <c r="D525" s="160">
        <v>7492480</v>
      </c>
      <c r="E525" s="160">
        <v>3255292.4</v>
      </c>
    </row>
    <row r="526" spans="3:5">
      <c r="C526" s="161" t="s">
        <v>1143</v>
      </c>
      <c r="D526" s="160">
        <v>0</v>
      </c>
      <c r="E526" s="160">
        <v>536010.93999999994</v>
      </c>
    </row>
    <row r="527" spans="3:5">
      <c r="C527" s="161" t="s">
        <v>1144</v>
      </c>
      <c r="D527" s="160">
        <v>5524318</v>
      </c>
      <c r="E527" s="160">
        <v>0</v>
      </c>
    </row>
    <row r="528" spans="3:5">
      <c r="C528" s="161" t="s">
        <v>1145</v>
      </c>
      <c r="D528" s="160">
        <v>268235</v>
      </c>
      <c r="E528" s="160">
        <v>0</v>
      </c>
    </row>
    <row r="529" spans="3:5">
      <c r="C529" s="161" t="s">
        <v>1146</v>
      </c>
      <c r="D529" s="160">
        <v>3895164</v>
      </c>
      <c r="E529" s="160">
        <v>0</v>
      </c>
    </row>
    <row r="530" spans="3:5">
      <c r="C530" s="161" t="s">
        <v>1147</v>
      </c>
      <c r="D530" s="160">
        <v>1072941</v>
      </c>
      <c r="E530" s="160">
        <v>0</v>
      </c>
    </row>
    <row r="531" spans="3:5">
      <c r="C531" s="161" t="s">
        <v>1148</v>
      </c>
      <c r="D531" s="160">
        <v>1390181</v>
      </c>
      <c r="E531" s="160">
        <v>0</v>
      </c>
    </row>
    <row r="532" spans="3:5">
      <c r="C532" s="161" t="s">
        <v>1149</v>
      </c>
      <c r="D532" s="160">
        <v>1103829</v>
      </c>
      <c r="E532" s="160">
        <v>0</v>
      </c>
    </row>
    <row r="533" spans="3:5">
      <c r="C533" s="161" t="s">
        <v>1150</v>
      </c>
      <c r="D533" s="160">
        <v>5203875</v>
      </c>
      <c r="E533" s="160">
        <v>0</v>
      </c>
    </row>
    <row r="534" spans="3:5">
      <c r="C534" s="161" t="s">
        <v>1151</v>
      </c>
      <c r="D534" s="160">
        <v>1103829</v>
      </c>
      <c r="E534" s="160">
        <v>0</v>
      </c>
    </row>
    <row r="535" spans="3:5">
      <c r="C535" s="161" t="s">
        <v>1152</v>
      </c>
      <c r="D535" s="160">
        <v>29947984</v>
      </c>
      <c r="E535" s="160">
        <v>0</v>
      </c>
    </row>
    <row r="536" spans="3:5">
      <c r="C536" s="161" t="s">
        <v>1153</v>
      </c>
      <c r="D536" s="160">
        <v>6107332</v>
      </c>
      <c r="E536" s="160">
        <v>489908.56</v>
      </c>
    </row>
    <row r="537" spans="3:5">
      <c r="C537" s="161" t="s">
        <v>1154</v>
      </c>
      <c r="D537" s="160">
        <v>12690749</v>
      </c>
      <c r="E537" s="160">
        <v>34090.720000000001</v>
      </c>
    </row>
    <row r="538" spans="3:5">
      <c r="C538" s="161" t="s">
        <v>550</v>
      </c>
      <c r="D538" s="160">
        <v>75009959</v>
      </c>
      <c r="E538" s="160">
        <v>53736197.269999996</v>
      </c>
    </row>
    <row r="539" spans="3:5">
      <c r="C539" s="161" t="s">
        <v>1155</v>
      </c>
      <c r="D539" s="160">
        <v>1816559</v>
      </c>
      <c r="E539" s="160">
        <v>0</v>
      </c>
    </row>
    <row r="540" spans="3:5">
      <c r="C540" s="161" t="s">
        <v>1156</v>
      </c>
      <c r="D540" s="160">
        <v>105000032</v>
      </c>
      <c r="E540" s="160">
        <v>27058217.439999998</v>
      </c>
    </row>
    <row r="541" spans="3:5">
      <c r="C541" s="161" t="s">
        <v>1157</v>
      </c>
      <c r="D541" s="160">
        <v>8165286</v>
      </c>
      <c r="E541" s="160">
        <v>5971028.5099999998</v>
      </c>
    </row>
    <row r="542" spans="3:5">
      <c r="C542" s="161" t="s">
        <v>1158</v>
      </c>
      <c r="D542" s="160">
        <v>19621021</v>
      </c>
      <c r="E542" s="160">
        <v>0</v>
      </c>
    </row>
    <row r="543" spans="3:5">
      <c r="C543" s="161" t="s">
        <v>1159</v>
      </c>
      <c r="D543" s="160">
        <v>4357440</v>
      </c>
      <c r="E543" s="160">
        <v>0</v>
      </c>
    </row>
    <row r="544" spans="3:5">
      <c r="C544" s="161" t="s">
        <v>1160</v>
      </c>
      <c r="D544" s="160">
        <v>28670626</v>
      </c>
      <c r="E544" s="160">
        <v>8410012.3499999996</v>
      </c>
    </row>
    <row r="545" spans="3:5">
      <c r="C545" s="161" t="s">
        <v>1161</v>
      </c>
      <c r="D545" s="160">
        <v>43866429</v>
      </c>
      <c r="E545" s="160">
        <v>0</v>
      </c>
    </row>
    <row r="546" spans="3:5">
      <c r="C546" s="161" t="s">
        <v>753</v>
      </c>
      <c r="D546" s="160">
        <v>0</v>
      </c>
      <c r="E546" s="160">
        <v>0</v>
      </c>
    </row>
    <row r="547" spans="3:5">
      <c r="C547" s="161" t="s">
        <v>280</v>
      </c>
      <c r="D547" s="160">
        <v>90000000</v>
      </c>
      <c r="E547" s="160">
        <v>0</v>
      </c>
    </row>
    <row r="548" spans="3:5">
      <c r="C548" s="161" t="s">
        <v>754</v>
      </c>
      <c r="D548" s="160">
        <v>0</v>
      </c>
      <c r="E548" s="160">
        <v>0</v>
      </c>
    </row>
    <row r="549" spans="3:5">
      <c r="C549" s="161" t="s">
        <v>808</v>
      </c>
      <c r="D549" s="160">
        <v>0</v>
      </c>
      <c r="E549" s="160">
        <v>0</v>
      </c>
    </row>
    <row r="550" spans="3:5">
      <c r="C550" s="161" t="s">
        <v>1162</v>
      </c>
      <c r="D550" s="160">
        <v>1430268</v>
      </c>
      <c r="E550" s="160">
        <v>0</v>
      </c>
    </row>
    <row r="551" spans="3:5">
      <c r="C551" s="161" t="s">
        <v>1163</v>
      </c>
      <c r="D551" s="160">
        <v>52500000</v>
      </c>
      <c r="E551" s="160">
        <v>27863632.020000003</v>
      </c>
    </row>
    <row r="552" spans="3:5">
      <c r="C552" s="161" t="s">
        <v>2248</v>
      </c>
      <c r="D552" s="160">
        <v>0</v>
      </c>
      <c r="E552" s="160">
        <v>0</v>
      </c>
    </row>
    <row r="553" spans="3:5">
      <c r="C553" s="161" t="s">
        <v>1164</v>
      </c>
      <c r="D553" s="160">
        <v>88963550</v>
      </c>
      <c r="E553" s="160">
        <v>68164140</v>
      </c>
    </row>
    <row r="554" spans="3:5">
      <c r="C554" s="161" t="s">
        <v>489</v>
      </c>
      <c r="D554" s="160">
        <v>6069830</v>
      </c>
      <c r="E554" s="160">
        <v>2165062.0700000003</v>
      </c>
    </row>
    <row r="555" spans="3:5">
      <c r="C555" s="161" t="s">
        <v>1165</v>
      </c>
      <c r="D555" s="160">
        <v>900000000</v>
      </c>
      <c r="E555" s="160">
        <v>168971790.65000001</v>
      </c>
    </row>
    <row r="556" spans="3:5">
      <c r="C556" s="157" t="s">
        <v>248</v>
      </c>
      <c r="D556" s="158">
        <v>347739571</v>
      </c>
      <c r="E556" s="158">
        <v>200464639.99999994</v>
      </c>
    </row>
    <row r="557" spans="3:5">
      <c r="C557" s="159" t="s">
        <v>240</v>
      </c>
      <c r="D557" s="160">
        <v>347739571</v>
      </c>
      <c r="E557" s="160">
        <v>200464639.99999994</v>
      </c>
    </row>
    <row r="558" spans="3:5">
      <c r="C558" s="161" t="s">
        <v>2202</v>
      </c>
      <c r="D558" s="160">
        <v>0</v>
      </c>
      <c r="E558" s="160">
        <v>0</v>
      </c>
    </row>
    <row r="559" spans="3:5">
      <c r="C559" s="161" t="s">
        <v>1166</v>
      </c>
      <c r="D559" s="160">
        <v>1605717</v>
      </c>
      <c r="E559" s="160">
        <v>0</v>
      </c>
    </row>
    <row r="560" spans="3:5">
      <c r="C560" s="161" t="s">
        <v>384</v>
      </c>
      <c r="D560" s="160">
        <v>5276700</v>
      </c>
      <c r="E560" s="160">
        <v>0</v>
      </c>
    </row>
    <row r="561" spans="3:5">
      <c r="C561" s="161" t="s">
        <v>1167</v>
      </c>
      <c r="D561" s="160">
        <v>1651551</v>
      </c>
      <c r="E561" s="160">
        <v>0</v>
      </c>
    </row>
    <row r="562" spans="3:5">
      <c r="C562" s="161" t="s">
        <v>2148</v>
      </c>
      <c r="D562" s="160">
        <v>0</v>
      </c>
      <c r="E562" s="160">
        <v>0</v>
      </c>
    </row>
    <row r="563" spans="3:5">
      <c r="C563" s="161" t="s">
        <v>1168</v>
      </c>
      <c r="D563" s="160">
        <v>0</v>
      </c>
      <c r="E563" s="160">
        <v>4111202.68</v>
      </c>
    </row>
    <row r="564" spans="3:5">
      <c r="C564" s="161" t="s">
        <v>712</v>
      </c>
      <c r="D564" s="160">
        <v>0</v>
      </c>
      <c r="E564" s="160">
        <v>996873.49</v>
      </c>
    </row>
    <row r="565" spans="3:5">
      <c r="C565" s="161" t="s">
        <v>1169</v>
      </c>
      <c r="D565" s="160">
        <v>0</v>
      </c>
      <c r="E565" s="160">
        <v>52763761.759999998</v>
      </c>
    </row>
    <row r="566" spans="3:5">
      <c r="C566" s="161" t="s">
        <v>1170</v>
      </c>
      <c r="D566" s="160">
        <v>0</v>
      </c>
      <c r="E566" s="160">
        <v>0</v>
      </c>
    </row>
    <row r="567" spans="3:5">
      <c r="C567" s="161" t="s">
        <v>713</v>
      </c>
      <c r="D567" s="160">
        <v>0</v>
      </c>
      <c r="E567" s="160">
        <v>2131800.9900000002</v>
      </c>
    </row>
    <row r="568" spans="3:5">
      <c r="C568" s="161" t="s">
        <v>434</v>
      </c>
      <c r="D568" s="160">
        <v>15000000</v>
      </c>
      <c r="E568" s="160">
        <v>12000000</v>
      </c>
    </row>
    <row r="569" spans="3:5">
      <c r="C569" s="161" t="s">
        <v>2249</v>
      </c>
      <c r="D569" s="160">
        <v>0</v>
      </c>
      <c r="E569" s="160">
        <v>0</v>
      </c>
    </row>
    <row r="570" spans="3:5">
      <c r="C570" s="161" t="s">
        <v>1171</v>
      </c>
      <c r="D570" s="160">
        <v>0</v>
      </c>
      <c r="E570" s="160">
        <v>4738359.7300000004</v>
      </c>
    </row>
    <row r="571" spans="3:5">
      <c r="C571" s="161" t="s">
        <v>2250</v>
      </c>
      <c r="D571" s="160">
        <v>0</v>
      </c>
      <c r="E571" s="160">
        <v>0</v>
      </c>
    </row>
    <row r="572" spans="3:5">
      <c r="C572" s="161" t="s">
        <v>1172</v>
      </c>
      <c r="D572" s="160">
        <v>101349917</v>
      </c>
      <c r="E572" s="160">
        <v>59370641.299999997</v>
      </c>
    </row>
    <row r="573" spans="3:5">
      <c r="C573" s="161" t="s">
        <v>1173</v>
      </c>
      <c r="D573" s="160">
        <v>2829816</v>
      </c>
      <c r="E573" s="160">
        <v>0</v>
      </c>
    </row>
    <row r="574" spans="3:5">
      <c r="C574" s="161" t="s">
        <v>1174</v>
      </c>
      <c r="D574" s="160">
        <v>23693954</v>
      </c>
      <c r="E574" s="160">
        <v>5776514.5999999996</v>
      </c>
    </row>
    <row r="575" spans="3:5">
      <c r="C575" s="161" t="s">
        <v>1175</v>
      </c>
      <c r="D575" s="160">
        <v>1446529</v>
      </c>
      <c r="E575" s="160">
        <v>1768452.86</v>
      </c>
    </row>
    <row r="576" spans="3:5">
      <c r="C576" s="161" t="s">
        <v>1176</v>
      </c>
      <c r="D576" s="160">
        <v>4164146</v>
      </c>
      <c r="E576" s="160">
        <v>1584741.89</v>
      </c>
    </row>
    <row r="577" spans="3:5">
      <c r="C577" s="161" t="s">
        <v>1177</v>
      </c>
      <c r="D577" s="160">
        <v>4982491</v>
      </c>
      <c r="E577" s="160">
        <v>1089109.8899999999</v>
      </c>
    </row>
    <row r="578" spans="3:5">
      <c r="C578" s="161" t="s">
        <v>1178</v>
      </c>
      <c r="D578" s="160">
        <v>2829816</v>
      </c>
      <c r="E578" s="160">
        <v>0</v>
      </c>
    </row>
    <row r="579" spans="3:5">
      <c r="C579" s="161" t="s">
        <v>1179</v>
      </c>
      <c r="D579" s="160">
        <v>1780595</v>
      </c>
      <c r="E579" s="160">
        <v>0</v>
      </c>
    </row>
    <row r="580" spans="3:5">
      <c r="C580" s="161" t="s">
        <v>1180</v>
      </c>
      <c r="D580" s="160">
        <v>8766131</v>
      </c>
      <c r="E580" s="160">
        <v>1644330.85</v>
      </c>
    </row>
    <row r="581" spans="3:5">
      <c r="C581" s="161" t="s">
        <v>1181</v>
      </c>
      <c r="D581" s="160">
        <v>1512666</v>
      </c>
      <c r="E581" s="160">
        <v>2745806.35</v>
      </c>
    </row>
    <row r="582" spans="3:5">
      <c r="C582" s="161" t="s">
        <v>755</v>
      </c>
      <c r="D582" s="160">
        <v>0</v>
      </c>
      <c r="E582" s="160">
        <v>0</v>
      </c>
    </row>
    <row r="583" spans="3:5">
      <c r="C583" s="161" t="s">
        <v>1182</v>
      </c>
      <c r="D583" s="160">
        <v>4928521</v>
      </c>
      <c r="E583" s="160">
        <v>0</v>
      </c>
    </row>
    <row r="584" spans="3:5">
      <c r="C584" s="161" t="s">
        <v>756</v>
      </c>
      <c r="D584" s="160">
        <v>0</v>
      </c>
      <c r="E584" s="160">
        <v>0</v>
      </c>
    </row>
    <row r="585" spans="3:5">
      <c r="C585" s="161" t="s">
        <v>1183</v>
      </c>
      <c r="D585" s="160">
        <v>44525856</v>
      </c>
      <c r="E585" s="160">
        <v>0</v>
      </c>
    </row>
    <row r="586" spans="3:5">
      <c r="C586" s="161" t="s">
        <v>797</v>
      </c>
      <c r="D586" s="160">
        <v>1293193</v>
      </c>
      <c r="E586" s="160">
        <v>0</v>
      </c>
    </row>
    <row r="587" spans="3:5">
      <c r="C587" s="161" t="s">
        <v>1184</v>
      </c>
      <c r="D587" s="160">
        <v>22500000</v>
      </c>
      <c r="E587" s="160">
        <v>13969955.699999999</v>
      </c>
    </row>
    <row r="588" spans="3:5">
      <c r="C588" s="161" t="s">
        <v>357</v>
      </c>
      <c r="D588" s="160">
        <v>60101972</v>
      </c>
      <c r="E588" s="160">
        <v>35773087.909999996</v>
      </c>
    </row>
    <row r="589" spans="3:5">
      <c r="C589" s="161" t="s">
        <v>1185</v>
      </c>
      <c r="D589" s="160">
        <v>37500000</v>
      </c>
      <c r="E589" s="160">
        <v>0</v>
      </c>
    </row>
    <row r="590" spans="3:5">
      <c r="C590" s="157" t="s">
        <v>249</v>
      </c>
      <c r="D590" s="158">
        <v>2658987011</v>
      </c>
      <c r="E590" s="158">
        <v>718684262.31999993</v>
      </c>
    </row>
    <row r="591" spans="3:5">
      <c r="C591" s="159" t="s">
        <v>240</v>
      </c>
      <c r="D591" s="160">
        <v>2451534484</v>
      </c>
      <c r="E591" s="160">
        <v>567714816.51999998</v>
      </c>
    </row>
    <row r="592" spans="3:5">
      <c r="C592" s="161" t="s">
        <v>1186</v>
      </c>
      <c r="D592" s="160">
        <v>1598529</v>
      </c>
      <c r="E592" s="160">
        <v>0</v>
      </c>
    </row>
    <row r="593" spans="3:5">
      <c r="C593" s="161" t="s">
        <v>1187</v>
      </c>
      <c r="D593" s="160">
        <v>736699</v>
      </c>
      <c r="E593" s="160">
        <v>0</v>
      </c>
    </row>
    <row r="594" spans="3:5">
      <c r="C594" s="161" t="s">
        <v>1188</v>
      </c>
      <c r="D594" s="160">
        <v>1073335</v>
      </c>
      <c r="E594" s="160">
        <v>0</v>
      </c>
    </row>
    <row r="595" spans="3:5">
      <c r="C595" s="161" t="s">
        <v>1189</v>
      </c>
      <c r="D595" s="160">
        <v>278808</v>
      </c>
      <c r="E595" s="160">
        <v>0</v>
      </c>
    </row>
    <row r="596" spans="3:5">
      <c r="C596" s="161" t="s">
        <v>1190</v>
      </c>
      <c r="D596" s="160">
        <v>1645541</v>
      </c>
      <c r="E596" s="160">
        <v>0</v>
      </c>
    </row>
    <row r="597" spans="3:5">
      <c r="C597" s="161" t="s">
        <v>810</v>
      </c>
      <c r="D597" s="160">
        <v>26419072</v>
      </c>
      <c r="E597" s="160">
        <v>14864197.66</v>
      </c>
    </row>
    <row r="598" spans="3:5">
      <c r="C598" s="161" t="s">
        <v>1191</v>
      </c>
      <c r="D598" s="160">
        <v>1873679</v>
      </c>
      <c r="E598" s="160">
        <v>0</v>
      </c>
    </row>
    <row r="599" spans="3:5">
      <c r="C599" s="161" t="s">
        <v>1192</v>
      </c>
      <c r="D599" s="160">
        <v>596092630</v>
      </c>
      <c r="E599" s="160">
        <v>52839984.530000001</v>
      </c>
    </row>
    <row r="600" spans="3:5">
      <c r="C600" s="161" t="s">
        <v>1193</v>
      </c>
      <c r="D600" s="160">
        <v>1153011</v>
      </c>
      <c r="E600" s="160">
        <v>1409915.9</v>
      </c>
    </row>
    <row r="601" spans="3:5">
      <c r="C601" s="161" t="s">
        <v>1194</v>
      </c>
      <c r="D601" s="160">
        <v>145445</v>
      </c>
      <c r="E601" s="160">
        <v>0</v>
      </c>
    </row>
    <row r="602" spans="3:5">
      <c r="C602" s="161" t="s">
        <v>1195</v>
      </c>
      <c r="D602" s="160">
        <v>29336</v>
      </c>
      <c r="E602" s="160">
        <v>0</v>
      </c>
    </row>
    <row r="603" spans="3:5">
      <c r="C603" s="161" t="s">
        <v>1196</v>
      </c>
      <c r="D603" s="160">
        <v>77963381</v>
      </c>
      <c r="E603" s="160">
        <v>0</v>
      </c>
    </row>
    <row r="604" spans="3:5">
      <c r="C604" s="161" t="s">
        <v>811</v>
      </c>
      <c r="D604" s="160">
        <v>32077889</v>
      </c>
      <c r="E604" s="160">
        <v>0</v>
      </c>
    </row>
    <row r="605" spans="3:5">
      <c r="C605" s="161" t="s">
        <v>2095</v>
      </c>
      <c r="D605" s="160">
        <v>3488681</v>
      </c>
      <c r="E605" s="160">
        <v>0</v>
      </c>
    </row>
    <row r="606" spans="3:5">
      <c r="C606" s="161" t="s">
        <v>1197</v>
      </c>
      <c r="D606" s="160">
        <v>4096176</v>
      </c>
      <c r="E606" s="160">
        <v>0</v>
      </c>
    </row>
    <row r="607" spans="3:5">
      <c r="C607" s="161" t="s">
        <v>1198</v>
      </c>
      <c r="D607" s="160">
        <v>91053295</v>
      </c>
      <c r="E607" s="160">
        <v>43225217.490000002</v>
      </c>
    </row>
    <row r="608" spans="3:5">
      <c r="C608" s="161" t="s">
        <v>1199</v>
      </c>
      <c r="D608" s="160">
        <v>1153011</v>
      </c>
      <c r="E608" s="160">
        <v>0</v>
      </c>
    </row>
    <row r="609" spans="3:5">
      <c r="C609" s="161" t="s">
        <v>1200</v>
      </c>
      <c r="D609" s="160">
        <v>38330024</v>
      </c>
      <c r="E609" s="160">
        <v>20745812.07</v>
      </c>
    </row>
    <row r="610" spans="3:5">
      <c r="C610" s="161" t="s">
        <v>549</v>
      </c>
      <c r="D610" s="160">
        <v>24764983</v>
      </c>
      <c r="E610" s="160">
        <v>4448573.37</v>
      </c>
    </row>
    <row r="611" spans="3:5">
      <c r="C611" s="161" t="s">
        <v>1201</v>
      </c>
      <c r="D611" s="160">
        <v>38981691</v>
      </c>
      <c r="E611" s="160">
        <v>0</v>
      </c>
    </row>
    <row r="612" spans="3:5">
      <c r="C612" s="161" t="s">
        <v>1202</v>
      </c>
      <c r="D612" s="160">
        <v>1567033</v>
      </c>
      <c r="E612" s="160">
        <v>0</v>
      </c>
    </row>
    <row r="613" spans="3:5">
      <c r="C613" s="161" t="s">
        <v>1203</v>
      </c>
      <c r="D613" s="160">
        <v>27000000</v>
      </c>
      <c r="E613" s="160">
        <v>0</v>
      </c>
    </row>
    <row r="614" spans="3:5">
      <c r="C614" s="161" t="s">
        <v>1204</v>
      </c>
      <c r="D614" s="160">
        <v>1645541</v>
      </c>
      <c r="E614" s="160">
        <v>0</v>
      </c>
    </row>
    <row r="615" spans="3:5">
      <c r="C615" s="161" t="s">
        <v>1205</v>
      </c>
      <c r="D615" s="160">
        <v>36635288</v>
      </c>
      <c r="E615" s="160">
        <v>0</v>
      </c>
    </row>
    <row r="616" spans="3:5">
      <c r="C616" s="161" t="s">
        <v>641</v>
      </c>
      <c r="D616" s="160">
        <v>1214621</v>
      </c>
      <c r="E616" s="160">
        <v>0</v>
      </c>
    </row>
    <row r="617" spans="3:5">
      <c r="C617" s="161" t="s">
        <v>1206</v>
      </c>
      <c r="D617" s="160">
        <v>108432711</v>
      </c>
      <c r="E617" s="160">
        <v>0</v>
      </c>
    </row>
    <row r="618" spans="3:5">
      <c r="C618" s="161" t="s">
        <v>1207</v>
      </c>
      <c r="D618" s="160">
        <v>117351080</v>
      </c>
      <c r="E618" s="160">
        <v>0</v>
      </c>
    </row>
    <row r="619" spans="3:5">
      <c r="C619" s="161" t="s">
        <v>1208</v>
      </c>
      <c r="D619" s="160">
        <v>6799536</v>
      </c>
      <c r="E619" s="160">
        <v>9319385.7100000009</v>
      </c>
    </row>
    <row r="620" spans="3:5">
      <c r="C620" s="161" t="s">
        <v>1209</v>
      </c>
      <c r="D620" s="160">
        <v>3266605</v>
      </c>
      <c r="E620" s="160">
        <v>911041.23</v>
      </c>
    </row>
    <row r="621" spans="3:5">
      <c r="C621" s="161" t="s">
        <v>1210</v>
      </c>
      <c r="D621" s="160">
        <v>29017934</v>
      </c>
      <c r="E621" s="160">
        <v>0</v>
      </c>
    </row>
    <row r="622" spans="3:5">
      <c r="C622" s="161" t="s">
        <v>1211</v>
      </c>
      <c r="D622" s="160">
        <v>571540169</v>
      </c>
      <c r="E622" s="160">
        <v>0</v>
      </c>
    </row>
    <row r="623" spans="3:5">
      <c r="C623" s="161" t="s">
        <v>1212</v>
      </c>
      <c r="D623" s="160">
        <v>27275430</v>
      </c>
      <c r="E623" s="160">
        <v>27275091.829999998</v>
      </c>
    </row>
    <row r="624" spans="3:5">
      <c r="C624" s="161" t="s">
        <v>1213</v>
      </c>
      <c r="D624" s="160">
        <v>22527651</v>
      </c>
      <c r="E624" s="160">
        <v>0</v>
      </c>
    </row>
    <row r="625" spans="3:5">
      <c r="C625" s="161" t="s">
        <v>1214</v>
      </c>
      <c r="D625" s="160">
        <v>0</v>
      </c>
      <c r="E625" s="160">
        <v>10369473.720000001</v>
      </c>
    </row>
    <row r="626" spans="3:5">
      <c r="C626" s="161" t="s">
        <v>1215</v>
      </c>
      <c r="D626" s="160">
        <v>14181836</v>
      </c>
      <c r="E626" s="160">
        <v>0</v>
      </c>
    </row>
    <row r="627" spans="3:5">
      <c r="C627" s="161" t="s">
        <v>1216</v>
      </c>
      <c r="D627" s="160">
        <v>22401178</v>
      </c>
      <c r="E627" s="160">
        <v>0</v>
      </c>
    </row>
    <row r="628" spans="3:5">
      <c r="C628" s="161" t="s">
        <v>1217</v>
      </c>
      <c r="D628" s="160">
        <v>20000000</v>
      </c>
      <c r="E628" s="160">
        <v>17934445.109999999</v>
      </c>
    </row>
    <row r="629" spans="3:5">
      <c r="C629" s="161" t="s">
        <v>1218</v>
      </c>
      <c r="D629" s="160">
        <v>47149424</v>
      </c>
      <c r="E629" s="160">
        <v>8932597.5099999998</v>
      </c>
    </row>
    <row r="630" spans="3:5">
      <c r="C630" s="161" t="s">
        <v>2251</v>
      </c>
      <c r="D630" s="160">
        <v>0</v>
      </c>
      <c r="E630" s="160">
        <v>0</v>
      </c>
    </row>
    <row r="631" spans="3:5">
      <c r="C631" s="161" t="s">
        <v>281</v>
      </c>
      <c r="D631" s="160">
        <v>135624299</v>
      </c>
      <c r="E631" s="160">
        <v>23416694.240000002</v>
      </c>
    </row>
    <row r="632" spans="3:5">
      <c r="C632" s="161" t="s">
        <v>1219</v>
      </c>
      <c r="D632" s="160">
        <v>75094907</v>
      </c>
      <c r="E632" s="160">
        <v>59746186.629999995</v>
      </c>
    </row>
    <row r="633" spans="3:5">
      <c r="C633" s="161" t="s">
        <v>1220</v>
      </c>
      <c r="D633" s="160">
        <v>19500000</v>
      </c>
      <c r="E633" s="160">
        <v>14349025.640000001</v>
      </c>
    </row>
    <row r="634" spans="3:5">
      <c r="C634" s="161" t="s">
        <v>1221</v>
      </c>
      <c r="D634" s="160">
        <v>7851038</v>
      </c>
      <c r="E634" s="160">
        <v>0</v>
      </c>
    </row>
    <row r="635" spans="3:5">
      <c r="C635" s="161" t="s">
        <v>1222</v>
      </c>
      <c r="D635" s="160">
        <v>75000000</v>
      </c>
      <c r="E635" s="160">
        <v>59209624.520000003</v>
      </c>
    </row>
    <row r="636" spans="3:5">
      <c r="C636" s="161" t="s">
        <v>1223</v>
      </c>
      <c r="D636" s="160">
        <v>7210700</v>
      </c>
      <c r="E636" s="160">
        <v>0</v>
      </c>
    </row>
    <row r="637" spans="3:5">
      <c r="C637" s="161" t="s">
        <v>1224</v>
      </c>
      <c r="D637" s="160">
        <v>15000000</v>
      </c>
      <c r="E637" s="160">
        <v>0</v>
      </c>
    </row>
    <row r="638" spans="3:5">
      <c r="C638" s="161" t="s">
        <v>488</v>
      </c>
      <c r="D638" s="160">
        <v>11214818</v>
      </c>
      <c r="E638" s="160">
        <v>2165062.0700000003</v>
      </c>
    </row>
    <row r="639" spans="3:5">
      <c r="C639" s="161" t="s">
        <v>1225</v>
      </c>
      <c r="D639" s="160">
        <v>19490000</v>
      </c>
      <c r="E639" s="160">
        <v>0</v>
      </c>
    </row>
    <row r="640" spans="3:5">
      <c r="C640" s="161" t="s">
        <v>1226</v>
      </c>
      <c r="D640" s="160">
        <v>20048421</v>
      </c>
      <c r="E640" s="160">
        <v>157552834.54000002</v>
      </c>
    </row>
    <row r="641" spans="3:5">
      <c r="C641" s="161" t="s">
        <v>1227</v>
      </c>
      <c r="D641" s="160">
        <v>16776034</v>
      </c>
      <c r="E641" s="160">
        <v>0</v>
      </c>
    </row>
    <row r="642" spans="3:5">
      <c r="C642" s="161" t="s">
        <v>1228</v>
      </c>
      <c r="D642" s="160">
        <v>8763014</v>
      </c>
      <c r="E642" s="160">
        <v>0</v>
      </c>
    </row>
    <row r="643" spans="3:5">
      <c r="C643" s="161" t="s">
        <v>1229</v>
      </c>
      <c r="D643" s="160">
        <v>39000000</v>
      </c>
      <c r="E643" s="160">
        <v>38999652.75</v>
      </c>
    </row>
    <row r="644" spans="3:5">
      <c r="C644" s="159" t="s">
        <v>242</v>
      </c>
      <c r="D644" s="160">
        <v>53126209</v>
      </c>
      <c r="E644" s="160">
        <v>150969445.79999998</v>
      </c>
    </row>
    <row r="645" spans="3:5">
      <c r="C645" s="161" t="s">
        <v>548</v>
      </c>
      <c r="D645" s="160">
        <v>35064886</v>
      </c>
      <c r="E645" s="160">
        <v>3695996.16</v>
      </c>
    </row>
    <row r="646" spans="3:5">
      <c r="C646" s="161" t="s">
        <v>642</v>
      </c>
      <c r="D646" s="160">
        <v>3277787</v>
      </c>
      <c r="E646" s="160">
        <v>0</v>
      </c>
    </row>
    <row r="647" spans="3:5">
      <c r="C647" s="161" t="s">
        <v>643</v>
      </c>
      <c r="D647" s="160">
        <v>3414420</v>
      </c>
      <c r="E647" s="160">
        <v>1198243.48</v>
      </c>
    </row>
    <row r="648" spans="3:5">
      <c r="C648" s="161" t="s">
        <v>644</v>
      </c>
      <c r="D648" s="160">
        <v>11369116</v>
      </c>
      <c r="E648" s="160">
        <v>3875043.2</v>
      </c>
    </row>
    <row r="649" spans="3:5">
      <c r="C649" s="161" t="s">
        <v>757</v>
      </c>
      <c r="D649" s="160">
        <v>0</v>
      </c>
      <c r="E649" s="160">
        <v>142200162.95999998</v>
      </c>
    </row>
    <row r="650" spans="3:5">
      <c r="C650" s="161" t="s">
        <v>2096</v>
      </c>
      <c r="D650" s="160">
        <v>0</v>
      </c>
      <c r="E650" s="160">
        <v>0</v>
      </c>
    </row>
    <row r="651" spans="3:5">
      <c r="C651" s="159" t="s">
        <v>243</v>
      </c>
      <c r="D651" s="160">
        <v>154326318</v>
      </c>
      <c r="E651" s="160">
        <v>0</v>
      </c>
    </row>
    <row r="652" spans="3:5">
      <c r="C652" s="161" t="s">
        <v>645</v>
      </c>
      <c r="D652" s="160">
        <v>154326318</v>
      </c>
      <c r="E652" s="160">
        <v>0</v>
      </c>
    </row>
    <row r="653" spans="3:5">
      <c r="C653" s="157" t="s">
        <v>282</v>
      </c>
      <c r="D653" s="158">
        <v>503279228</v>
      </c>
      <c r="E653" s="158">
        <v>210187571.35000002</v>
      </c>
    </row>
    <row r="654" spans="3:5">
      <c r="C654" s="159" t="s">
        <v>240</v>
      </c>
      <c r="D654" s="160">
        <v>246028728</v>
      </c>
      <c r="E654" s="160">
        <v>171673633.65000001</v>
      </c>
    </row>
    <row r="655" spans="3:5">
      <c r="C655" s="161" t="s">
        <v>595</v>
      </c>
      <c r="D655" s="160">
        <v>37092875</v>
      </c>
      <c r="E655" s="160">
        <v>35891021.960000001</v>
      </c>
    </row>
    <row r="656" spans="3:5">
      <c r="C656" s="161" t="s">
        <v>283</v>
      </c>
      <c r="D656" s="160">
        <v>6006277</v>
      </c>
      <c r="E656" s="160">
        <v>0</v>
      </c>
    </row>
    <row r="657" spans="3:5">
      <c r="C657" s="161" t="s">
        <v>1230</v>
      </c>
      <c r="D657" s="160">
        <v>6867626</v>
      </c>
      <c r="E657" s="160">
        <v>16126972.880000001</v>
      </c>
    </row>
    <row r="658" spans="3:5">
      <c r="C658" s="161" t="s">
        <v>385</v>
      </c>
      <c r="D658" s="160">
        <v>3744980</v>
      </c>
      <c r="E658" s="160">
        <v>1766964.03</v>
      </c>
    </row>
    <row r="659" spans="3:5">
      <c r="C659" s="161" t="s">
        <v>1231</v>
      </c>
      <c r="D659" s="160">
        <v>5720142</v>
      </c>
      <c r="E659" s="160">
        <v>2420401.1</v>
      </c>
    </row>
    <row r="660" spans="3:5">
      <c r="C660" s="161" t="s">
        <v>1232</v>
      </c>
      <c r="D660" s="160">
        <v>2435609</v>
      </c>
      <c r="E660" s="160">
        <v>0</v>
      </c>
    </row>
    <row r="661" spans="3:5">
      <c r="C661" s="161" t="s">
        <v>1233</v>
      </c>
      <c r="D661" s="160">
        <v>1094942</v>
      </c>
      <c r="E661" s="160">
        <v>0</v>
      </c>
    </row>
    <row r="662" spans="3:5">
      <c r="C662" s="161" t="s">
        <v>1234</v>
      </c>
      <c r="D662" s="160">
        <v>2728480</v>
      </c>
      <c r="E662" s="160">
        <v>0</v>
      </c>
    </row>
    <row r="663" spans="3:5">
      <c r="C663" s="161" t="s">
        <v>1235</v>
      </c>
      <c r="D663" s="160">
        <v>4014618</v>
      </c>
      <c r="E663" s="160">
        <v>780483.23</v>
      </c>
    </row>
    <row r="664" spans="3:5">
      <c r="C664" s="161" t="s">
        <v>1236</v>
      </c>
      <c r="D664" s="160">
        <v>6802266</v>
      </c>
      <c r="E664" s="160">
        <v>2035612.1</v>
      </c>
    </row>
    <row r="665" spans="3:5">
      <c r="C665" s="161" t="s">
        <v>1237</v>
      </c>
      <c r="D665" s="160">
        <v>6465909</v>
      </c>
      <c r="E665" s="160">
        <v>846636.08</v>
      </c>
    </row>
    <row r="666" spans="3:5">
      <c r="C666" s="161" t="s">
        <v>1238</v>
      </c>
      <c r="D666" s="160">
        <v>2489978</v>
      </c>
      <c r="E666" s="160">
        <v>0</v>
      </c>
    </row>
    <row r="667" spans="3:5">
      <c r="C667" s="161" t="s">
        <v>1239</v>
      </c>
      <c r="D667" s="160">
        <v>5336258</v>
      </c>
      <c r="E667" s="160">
        <v>2722545.86</v>
      </c>
    </row>
    <row r="668" spans="3:5">
      <c r="C668" s="161" t="s">
        <v>1240</v>
      </c>
      <c r="D668" s="160">
        <v>2131423</v>
      </c>
      <c r="E668" s="160">
        <v>0</v>
      </c>
    </row>
    <row r="669" spans="3:5">
      <c r="C669" s="161" t="s">
        <v>447</v>
      </c>
      <c r="D669" s="160">
        <v>7846034</v>
      </c>
      <c r="E669" s="160">
        <v>4922695.58</v>
      </c>
    </row>
    <row r="670" spans="3:5">
      <c r="C670" s="161" t="s">
        <v>1241</v>
      </c>
      <c r="D670" s="160">
        <v>2131423</v>
      </c>
      <c r="E670" s="160">
        <v>0</v>
      </c>
    </row>
    <row r="671" spans="3:5">
      <c r="C671" s="161" t="s">
        <v>1242</v>
      </c>
      <c r="D671" s="160">
        <v>2131423</v>
      </c>
      <c r="E671" s="160">
        <v>0</v>
      </c>
    </row>
    <row r="672" spans="3:5">
      <c r="C672" s="161" t="s">
        <v>1243</v>
      </c>
      <c r="D672" s="160">
        <v>4853794</v>
      </c>
      <c r="E672" s="160">
        <v>0</v>
      </c>
    </row>
    <row r="673" spans="3:5">
      <c r="C673" s="161" t="s">
        <v>1244</v>
      </c>
      <c r="D673" s="160">
        <v>7970896</v>
      </c>
      <c r="E673" s="160">
        <v>0</v>
      </c>
    </row>
    <row r="674" spans="3:5">
      <c r="C674" s="161" t="s">
        <v>758</v>
      </c>
      <c r="D674" s="160">
        <v>0</v>
      </c>
      <c r="E674" s="160">
        <v>0</v>
      </c>
    </row>
    <row r="675" spans="3:5">
      <c r="C675" s="161" t="s">
        <v>358</v>
      </c>
      <c r="D675" s="160">
        <v>112501775</v>
      </c>
      <c r="E675" s="160">
        <v>89999348.620000005</v>
      </c>
    </row>
    <row r="676" spans="3:5">
      <c r="C676" s="161" t="s">
        <v>1245</v>
      </c>
      <c r="D676" s="160">
        <v>7500000</v>
      </c>
      <c r="E676" s="160">
        <v>5999684.1100000003</v>
      </c>
    </row>
    <row r="677" spans="3:5">
      <c r="C677" s="161" t="s">
        <v>1246</v>
      </c>
      <c r="D677" s="160">
        <v>8162000</v>
      </c>
      <c r="E677" s="160">
        <v>8161268.0999999996</v>
      </c>
    </row>
    <row r="678" spans="3:5">
      <c r="C678" s="159" t="s">
        <v>242</v>
      </c>
      <c r="D678" s="160">
        <v>210520000</v>
      </c>
      <c r="E678" s="160">
        <v>0</v>
      </c>
    </row>
    <row r="679" spans="3:5">
      <c r="C679" s="161" t="s">
        <v>759</v>
      </c>
      <c r="D679" s="160">
        <v>0</v>
      </c>
      <c r="E679" s="160">
        <v>0</v>
      </c>
    </row>
    <row r="680" spans="3:5">
      <c r="C680" s="161" t="s">
        <v>493</v>
      </c>
      <c r="D680" s="160">
        <v>210520000</v>
      </c>
      <c r="E680" s="160">
        <v>0</v>
      </c>
    </row>
    <row r="681" spans="3:5">
      <c r="C681" s="159" t="s">
        <v>243</v>
      </c>
      <c r="D681" s="160">
        <v>46730500</v>
      </c>
      <c r="E681" s="160">
        <v>38513937.700000003</v>
      </c>
    </row>
    <row r="682" spans="3:5">
      <c r="C682" s="161" t="s">
        <v>921</v>
      </c>
      <c r="D682" s="160">
        <v>46730500</v>
      </c>
      <c r="E682" s="160">
        <v>38513937.700000003</v>
      </c>
    </row>
    <row r="683" spans="3:5">
      <c r="C683" s="157" t="s">
        <v>250</v>
      </c>
      <c r="D683" s="158">
        <v>1902986790</v>
      </c>
      <c r="E683" s="158">
        <v>1034918199.92</v>
      </c>
    </row>
    <row r="684" spans="3:5">
      <c r="C684" s="159" t="s">
        <v>240</v>
      </c>
      <c r="D684" s="160">
        <v>1748848673</v>
      </c>
      <c r="E684" s="160">
        <v>1010755828.26</v>
      </c>
    </row>
    <row r="685" spans="3:5">
      <c r="C685" s="161" t="s">
        <v>1247</v>
      </c>
      <c r="D685" s="160">
        <v>0</v>
      </c>
      <c r="E685" s="160">
        <v>5787986.3399999999</v>
      </c>
    </row>
    <row r="686" spans="3:5">
      <c r="C686" s="161" t="s">
        <v>1248</v>
      </c>
      <c r="D686" s="160">
        <v>1198141</v>
      </c>
      <c r="E686" s="160">
        <v>0</v>
      </c>
    </row>
    <row r="687" spans="3:5">
      <c r="C687" s="161" t="s">
        <v>1249</v>
      </c>
      <c r="D687" s="160">
        <v>1665504</v>
      </c>
      <c r="E687" s="160">
        <v>0</v>
      </c>
    </row>
    <row r="688" spans="3:5">
      <c r="C688" s="161" t="s">
        <v>2203</v>
      </c>
      <c r="D688" s="160">
        <v>0</v>
      </c>
      <c r="E688" s="160">
        <v>0</v>
      </c>
    </row>
    <row r="689" spans="3:5">
      <c r="C689" s="161" t="s">
        <v>1250</v>
      </c>
      <c r="D689" s="160">
        <v>0</v>
      </c>
      <c r="E689" s="160">
        <v>0</v>
      </c>
    </row>
    <row r="690" spans="3:5">
      <c r="C690" s="161" t="s">
        <v>1251</v>
      </c>
      <c r="D690" s="160">
        <v>0</v>
      </c>
      <c r="E690" s="160">
        <v>0</v>
      </c>
    </row>
    <row r="691" spans="3:5">
      <c r="C691" s="161" t="s">
        <v>1252</v>
      </c>
      <c r="D691" s="160">
        <v>1544123</v>
      </c>
      <c r="E691" s="160">
        <v>0</v>
      </c>
    </row>
    <row r="692" spans="3:5">
      <c r="C692" s="161" t="s">
        <v>1253</v>
      </c>
      <c r="D692" s="160">
        <v>1610100</v>
      </c>
      <c r="E692" s="160">
        <v>0</v>
      </c>
    </row>
    <row r="693" spans="3:5">
      <c r="C693" s="161" t="s">
        <v>1254</v>
      </c>
      <c r="D693" s="160">
        <v>27415214</v>
      </c>
      <c r="E693" s="160">
        <v>0</v>
      </c>
    </row>
    <row r="694" spans="3:5">
      <c r="C694" s="161" t="s">
        <v>1255</v>
      </c>
      <c r="D694" s="160">
        <v>1357119</v>
      </c>
      <c r="E694" s="160">
        <v>0</v>
      </c>
    </row>
    <row r="695" spans="3:5">
      <c r="C695" s="161" t="s">
        <v>1256</v>
      </c>
      <c r="D695" s="160">
        <v>857855</v>
      </c>
      <c r="E695" s="160">
        <v>0</v>
      </c>
    </row>
    <row r="696" spans="3:5">
      <c r="C696" s="161" t="s">
        <v>1257</v>
      </c>
      <c r="D696" s="160">
        <v>1418116</v>
      </c>
      <c r="E696" s="160">
        <v>0</v>
      </c>
    </row>
    <row r="697" spans="3:5">
      <c r="C697" s="161" t="s">
        <v>1258</v>
      </c>
      <c r="D697" s="160">
        <v>678615</v>
      </c>
      <c r="E697" s="160">
        <v>0</v>
      </c>
    </row>
    <row r="698" spans="3:5">
      <c r="C698" s="161" t="s">
        <v>1259</v>
      </c>
      <c r="D698" s="160">
        <v>4658128</v>
      </c>
      <c r="E698" s="160">
        <v>0</v>
      </c>
    </row>
    <row r="699" spans="3:5">
      <c r="C699" s="161" t="s">
        <v>2178</v>
      </c>
      <c r="D699" s="160">
        <v>0</v>
      </c>
      <c r="E699" s="160">
        <v>739138.98</v>
      </c>
    </row>
    <row r="700" spans="3:5">
      <c r="C700" s="161" t="s">
        <v>1260</v>
      </c>
      <c r="D700" s="160">
        <v>6588908</v>
      </c>
      <c r="E700" s="160">
        <v>34185745.909999996</v>
      </c>
    </row>
    <row r="701" spans="3:5">
      <c r="C701" s="161" t="s">
        <v>2097</v>
      </c>
      <c r="D701" s="160">
        <v>1342713</v>
      </c>
      <c r="E701" s="160">
        <v>68337.679999999993</v>
      </c>
    </row>
    <row r="702" spans="3:5">
      <c r="C702" s="161" t="s">
        <v>1261</v>
      </c>
      <c r="D702" s="160">
        <v>22570732</v>
      </c>
      <c r="E702" s="160">
        <v>0</v>
      </c>
    </row>
    <row r="703" spans="3:5">
      <c r="C703" s="161" t="s">
        <v>1262</v>
      </c>
      <c r="D703" s="160">
        <v>21666254</v>
      </c>
      <c r="E703" s="160">
        <v>41646467.119999997</v>
      </c>
    </row>
    <row r="704" spans="3:5">
      <c r="C704" s="161" t="s">
        <v>1263</v>
      </c>
      <c r="D704" s="160">
        <v>1518414</v>
      </c>
      <c r="E704" s="160">
        <v>69961.679999999993</v>
      </c>
    </row>
    <row r="705" spans="3:5">
      <c r="C705" s="161" t="s">
        <v>1264</v>
      </c>
      <c r="D705" s="160">
        <v>1000000</v>
      </c>
      <c r="E705" s="160">
        <v>0</v>
      </c>
    </row>
    <row r="706" spans="3:5">
      <c r="C706" s="161" t="s">
        <v>1265</v>
      </c>
      <c r="D706" s="160">
        <v>1516439</v>
      </c>
      <c r="E706" s="160">
        <v>0</v>
      </c>
    </row>
    <row r="707" spans="3:5">
      <c r="C707" s="161" t="s">
        <v>646</v>
      </c>
      <c r="D707" s="160">
        <v>56615845</v>
      </c>
      <c r="E707" s="160">
        <v>0</v>
      </c>
    </row>
    <row r="708" spans="3:5">
      <c r="C708" s="161" t="s">
        <v>1266</v>
      </c>
      <c r="D708" s="160">
        <v>1342713</v>
      </c>
      <c r="E708" s="160">
        <v>68337.679999999993</v>
      </c>
    </row>
    <row r="709" spans="3:5">
      <c r="C709" s="161" t="s">
        <v>1267</v>
      </c>
      <c r="D709" s="160">
        <v>1769549</v>
      </c>
      <c r="E709" s="160">
        <v>1011185.59</v>
      </c>
    </row>
    <row r="710" spans="3:5">
      <c r="C710" s="161" t="s">
        <v>1268</v>
      </c>
      <c r="D710" s="160">
        <v>1073078</v>
      </c>
      <c r="E710" s="160">
        <v>0</v>
      </c>
    </row>
    <row r="711" spans="3:5">
      <c r="C711" s="161" t="s">
        <v>1269</v>
      </c>
      <c r="D711" s="160">
        <v>1794317</v>
      </c>
      <c r="E711" s="160">
        <v>0</v>
      </c>
    </row>
    <row r="712" spans="3:5">
      <c r="C712" s="161" t="s">
        <v>1270</v>
      </c>
      <c r="D712" s="160">
        <v>886055</v>
      </c>
      <c r="E712" s="160">
        <v>359561.77</v>
      </c>
    </row>
    <row r="713" spans="3:5">
      <c r="C713" s="161" t="s">
        <v>1271</v>
      </c>
      <c r="D713" s="160">
        <v>1073078</v>
      </c>
      <c r="E713" s="160">
        <v>0</v>
      </c>
    </row>
    <row r="714" spans="3:5">
      <c r="C714" s="161" t="s">
        <v>1272</v>
      </c>
      <c r="D714" s="160">
        <v>1514393</v>
      </c>
      <c r="E714" s="160">
        <v>0</v>
      </c>
    </row>
    <row r="715" spans="3:5">
      <c r="C715" s="161" t="s">
        <v>1273</v>
      </c>
      <c r="D715" s="160">
        <v>21819316</v>
      </c>
      <c r="E715" s="160">
        <v>55075922.519999996</v>
      </c>
    </row>
    <row r="716" spans="3:5">
      <c r="C716" s="161" t="s">
        <v>1274</v>
      </c>
      <c r="D716" s="160">
        <v>1104864</v>
      </c>
      <c r="E716" s="160">
        <v>0</v>
      </c>
    </row>
    <row r="717" spans="3:5">
      <c r="C717" s="161" t="s">
        <v>1275</v>
      </c>
      <c r="D717" s="160">
        <v>1104864</v>
      </c>
      <c r="E717" s="160">
        <v>0</v>
      </c>
    </row>
    <row r="718" spans="3:5">
      <c r="C718" s="161" t="s">
        <v>1276</v>
      </c>
      <c r="D718" s="160">
        <v>1513231</v>
      </c>
      <c r="E718" s="160">
        <v>0</v>
      </c>
    </row>
    <row r="719" spans="3:5">
      <c r="C719" s="161" t="s">
        <v>1277</v>
      </c>
      <c r="D719" s="160">
        <v>2427558</v>
      </c>
      <c r="E719" s="160">
        <v>0</v>
      </c>
    </row>
    <row r="720" spans="3:5">
      <c r="C720" s="161" t="s">
        <v>1278</v>
      </c>
      <c r="D720" s="160">
        <v>1816559</v>
      </c>
      <c r="E720" s="160">
        <v>0</v>
      </c>
    </row>
    <row r="721" spans="3:5">
      <c r="C721" s="161" t="s">
        <v>1279</v>
      </c>
      <c r="D721" s="160">
        <v>0</v>
      </c>
      <c r="E721" s="160">
        <v>476386.1</v>
      </c>
    </row>
    <row r="722" spans="3:5">
      <c r="C722" s="161" t="s">
        <v>1280</v>
      </c>
      <c r="D722" s="160">
        <v>95358654</v>
      </c>
      <c r="E722" s="160">
        <v>87358654</v>
      </c>
    </row>
    <row r="723" spans="3:5">
      <c r="C723" s="161" t="s">
        <v>1281</v>
      </c>
      <c r="D723" s="160">
        <v>1072941</v>
      </c>
      <c r="E723" s="160">
        <v>0</v>
      </c>
    </row>
    <row r="724" spans="3:5">
      <c r="C724" s="161" t="s">
        <v>647</v>
      </c>
      <c r="D724" s="160">
        <v>68640266</v>
      </c>
      <c r="E724" s="160">
        <v>0</v>
      </c>
    </row>
    <row r="725" spans="3:5">
      <c r="C725" s="161" t="s">
        <v>1282</v>
      </c>
      <c r="D725" s="160">
        <v>3099995</v>
      </c>
      <c r="E725" s="160">
        <v>5734315.0899999999</v>
      </c>
    </row>
    <row r="726" spans="3:5">
      <c r="C726" s="161" t="s">
        <v>1283</v>
      </c>
      <c r="D726" s="160">
        <v>7800000</v>
      </c>
      <c r="E726" s="160">
        <v>0</v>
      </c>
    </row>
    <row r="727" spans="3:5">
      <c r="C727" s="161" t="s">
        <v>1284</v>
      </c>
      <c r="D727" s="160">
        <v>0</v>
      </c>
      <c r="E727" s="160">
        <v>1879912.31</v>
      </c>
    </row>
    <row r="728" spans="3:5">
      <c r="C728" s="161" t="s">
        <v>2149</v>
      </c>
      <c r="D728" s="160">
        <v>0</v>
      </c>
      <c r="E728" s="160">
        <v>0</v>
      </c>
    </row>
    <row r="729" spans="3:5">
      <c r="C729" s="161" t="s">
        <v>1285</v>
      </c>
      <c r="D729" s="160">
        <v>7668693</v>
      </c>
      <c r="E729" s="160">
        <v>0</v>
      </c>
    </row>
    <row r="730" spans="3:5">
      <c r="C730" s="161" t="s">
        <v>2252</v>
      </c>
      <c r="D730" s="160">
        <v>0</v>
      </c>
      <c r="E730" s="160">
        <v>8898438.3200000003</v>
      </c>
    </row>
    <row r="731" spans="3:5">
      <c r="C731" s="161" t="s">
        <v>2150</v>
      </c>
      <c r="D731" s="160">
        <v>0</v>
      </c>
      <c r="E731" s="160">
        <v>0</v>
      </c>
    </row>
    <row r="732" spans="3:5">
      <c r="C732" s="161" t="s">
        <v>1286</v>
      </c>
      <c r="D732" s="160">
        <v>22544962</v>
      </c>
      <c r="E732" s="160">
        <v>0</v>
      </c>
    </row>
    <row r="733" spans="3:5">
      <c r="C733" s="161" t="s">
        <v>1287</v>
      </c>
      <c r="D733" s="160">
        <v>3900000</v>
      </c>
      <c r="E733" s="160">
        <v>0</v>
      </c>
    </row>
    <row r="734" spans="3:5">
      <c r="C734" s="161" t="s">
        <v>812</v>
      </c>
      <c r="D734" s="160">
        <v>0</v>
      </c>
      <c r="E734" s="160">
        <v>0</v>
      </c>
    </row>
    <row r="735" spans="3:5">
      <c r="C735" s="161" t="s">
        <v>1288</v>
      </c>
      <c r="D735" s="160">
        <v>4777562</v>
      </c>
      <c r="E735" s="160">
        <v>0</v>
      </c>
    </row>
    <row r="736" spans="3:5">
      <c r="C736" s="161" t="s">
        <v>471</v>
      </c>
      <c r="D736" s="160">
        <v>6428097</v>
      </c>
      <c r="E736" s="160">
        <v>6346572.4900000002</v>
      </c>
    </row>
    <row r="737" spans="3:5">
      <c r="C737" s="161" t="s">
        <v>1289</v>
      </c>
      <c r="D737" s="160">
        <v>0</v>
      </c>
      <c r="E737" s="160">
        <v>6089050.7800000003</v>
      </c>
    </row>
    <row r="738" spans="3:5">
      <c r="C738" s="161" t="s">
        <v>1290</v>
      </c>
      <c r="D738" s="160">
        <v>102389214</v>
      </c>
      <c r="E738" s="160">
        <v>58078621.890000001</v>
      </c>
    </row>
    <row r="739" spans="3:5">
      <c r="C739" s="161" t="s">
        <v>1291</v>
      </c>
      <c r="D739" s="160">
        <v>0</v>
      </c>
      <c r="E739" s="160">
        <v>19477274.59</v>
      </c>
    </row>
    <row r="740" spans="3:5">
      <c r="C740" s="161" t="s">
        <v>1292</v>
      </c>
      <c r="D740" s="160">
        <v>450005234</v>
      </c>
      <c r="E740" s="160">
        <v>438625498.86000001</v>
      </c>
    </row>
    <row r="741" spans="3:5">
      <c r="C741" s="161" t="s">
        <v>1293</v>
      </c>
      <c r="D741" s="160">
        <v>79068472</v>
      </c>
      <c r="E741" s="160">
        <v>25357620.68</v>
      </c>
    </row>
    <row r="742" spans="3:5">
      <c r="C742" s="161" t="s">
        <v>1294</v>
      </c>
      <c r="D742" s="160">
        <v>18692037</v>
      </c>
      <c r="E742" s="160">
        <v>0</v>
      </c>
    </row>
    <row r="743" spans="3:5">
      <c r="C743" s="161" t="s">
        <v>1295</v>
      </c>
      <c r="D743" s="160">
        <v>17008298</v>
      </c>
      <c r="E743" s="160">
        <v>0</v>
      </c>
    </row>
    <row r="744" spans="3:5">
      <c r="C744" s="161" t="s">
        <v>1296</v>
      </c>
      <c r="D744" s="160">
        <v>1554892</v>
      </c>
      <c r="E744" s="160">
        <v>0</v>
      </c>
    </row>
    <row r="745" spans="3:5">
      <c r="C745" s="161" t="s">
        <v>1297</v>
      </c>
      <c r="D745" s="160">
        <v>6492976</v>
      </c>
      <c r="E745" s="160">
        <v>0</v>
      </c>
    </row>
    <row r="746" spans="3:5">
      <c r="C746" s="161" t="s">
        <v>284</v>
      </c>
      <c r="D746" s="160">
        <v>149999993</v>
      </c>
      <c r="E746" s="160">
        <v>45462282.710000001</v>
      </c>
    </row>
    <row r="747" spans="3:5">
      <c r="C747" s="161" t="s">
        <v>1298</v>
      </c>
      <c r="D747" s="160">
        <v>11231038</v>
      </c>
      <c r="E747" s="160">
        <v>0</v>
      </c>
    </row>
    <row r="748" spans="3:5">
      <c r="C748" s="161" t="s">
        <v>1299</v>
      </c>
      <c r="D748" s="160">
        <v>6219566</v>
      </c>
      <c r="E748" s="160">
        <v>0</v>
      </c>
    </row>
    <row r="749" spans="3:5">
      <c r="C749" s="161" t="s">
        <v>1300</v>
      </c>
      <c r="D749" s="160">
        <v>7774458</v>
      </c>
      <c r="E749" s="160">
        <v>0</v>
      </c>
    </row>
    <row r="750" spans="3:5">
      <c r="C750" s="161" t="s">
        <v>813</v>
      </c>
      <c r="D750" s="160">
        <v>0</v>
      </c>
      <c r="E750" s="160">
        <v>0</v>
      </c>
    </row>
    <row r="751" spans="3:5">
      <c r="C751" s="161" t="s">
        <v>814</v>
      </c>
      <c r="D751" s="160">
        <v>0</v>
      </c>
      <c r="E751" s="160">
        <v>0</v>
      </c>
    </row>
    <row r="752" spans="3:5">
      <c r="C752" s="161" t="s">
        <v>2204</v>
      </c>
      <c r="D752" s="160">
        <v>0</v>
      </c>
      <c r="E752" s="160">
        <v>0</v>
      </c>
    </row>
    <row r="753" spans="3:5">
      <c r="C753" s="161" t="s">
        <v>1301</v>
      </c>
      <c r="D753" s="160">
        <v>1566229</v>
      </c>
      <c r="E753" s="160">
        <v>0</v>
      </c>
    </row>
    <row r="754" spans="3:5">
      <c r="C754" s="161" t="s">
        <v>1302</v>
      </c>
      <c r="D754" s="160">
        <v>38981691</v>
      </c>
      <c r="E754" s="160">
        <v>0</v>
      </c>
    </row>
    <row r="755" spans="3:5">
      <c r="C755" s="161" t="s">
        <v>285</v>
      </c>
      <c r="D755" s="160">
        <v>19960269</v>
      </c>
      <c r="E755" s="160">
        <v>0</v>
      </c>
    </row>
    <row r="756" spans="3:5">
      <c r="C756" s="161" t="s">
        <v>2270</v>
      </c>
      <c r="D756" s="160">
        <v>0</v>
      </c>
      <c r="E756" s="160">
        <v>0</v>
      </c>
    </row>
    <row r="757" spans="3:5">
      <c r="C757" s="161" t="s">
        <v>1303</v>
      </c>
      <c r="D757" s="160">
        <v>77963381</v>
      </c>
      <c r="E757" s="160">
        <v>0</v>
      </c>
    </row>
    <row r="758" spans="3:5">
      <c r="C758" s="161" t="s">
        <v>286</v>
      </c>
      <c r="D758" s="160">
        <v>119079128</v>
      </c>
      <c r="E758" s="160">
        <v>27311708.34</v>
      </c>
    </row>
    <row r="759" spans="3:5">
      <c r="C759" s="161" t="s">
        <v>359</v>
      </c>
      <c r="D759" s="160">
        <v>225108832</v>
      </c>
      <c r="E759" s="160">
        <v>140646846.82999998</v>
      </c>
    </row>
    <row r="760" spans="3:5">
      <c r="C760" s="159" t="s">
        <v>242</v>
      </c>
      <c r="D760" s="160">
        <v>154138117</v>
      </c>
      <c r="E760" s="160">
        <v>24162371.660000004</v>
      </c>
    </row>
    <row r="761" spans="3:5">
      <c r="C761" s="161" t="s">
        <v>547</v>
      </c>
      <c r="D761" s="160">
        <v>75597763</v>
      </c>
      <c r="E761" s="160">
        <v>10212576.800000001</v>
      </c>
    </row>
    <row r="762" spans="3:5">
      <c r="C762" s="161" t="s">
        <v>648</v>
      </c>
      <c r="D762" s="160">
        <v>78540354</v>
      </c>
      <c r="E762" s="160">
        <v>10967279.65</v>
      </c>
    </row>
    <row r="763" spans="3:5">
      <c r="C763" s="161" t="s">
        <v>760</v>
      </c>
      <c r="D763" s="160">
        <v>0</v>
      </c>
      <c r="E763" s="160">
        <v>2982515.21</v>
      </c>
    </row>
    <row r="764" spans="3:5">
      <c r="C764" s="157" t="s">
        <v>287</v>
      </c>
      <c r="D764" s="158">
        <v>615439823</v>
      </c>
      <c r="E764" s="158">
        <v>754516188.57999992</v>
      </c>
    </row>
    <row r="765" spans="3:5">
      <c r="C765" s="159" t="s">
        <v>240</v>
      </c>
      <c r="D765" s="160">
        <v>595986491</v>
      </c>
      <c r="E765" s="160">
        <v>347715699.04000002</v>
      </c>
    </row>
    <row r="766" spans="3:5">
      <c r="C766" s="161" t="s">
        <v>1304</v>
      </c>
      <c r="D766" s="160">
        <v>7203181</v>
      </c>
      <c r="E766" s="160">
        <v>0</v>
      </c>
    </row>
    <row r="767" spans="3:5">
      <c r="C767" s="161" t="s">
        <v>288</v>
      </c>
      <c r="D767" s="160">
        <v>6957845</v>
      </c>
      <c r="E767" s="160">
        <v>0</v>
      </c>
    </row>
    <row r="768" spans="3:5">
      <c r="C768" s="161" t="s">
        <v>289</v>
      </c>
      <c r="D768" s="160">
        <v>37077323</v>
      </c>
      <c r="E768" s="160">
        <v>206908929.90000001</v>
      </c>
    </row>
    <row r="769" spans="3:5">
      <c r="C769" s="161" t="s">
        <v>1305</v>
      </c>
      <c r="D769" s="160">
        <v>67414593</v>
      </c>
      <c r="E769" s="160">
        <v>0</v>
      </c>
    </row>
    <row r="770" spans="3:5">
      <c r="C770" s="161" t="s">
        <v>1306</v>
      </c>
      <c r="D770" s="160">
        <v>1651551</v>
      </c>
      <c r="E770" s="160">
        <v>0</v>
      </c>
    </row>
    <row r="771" spans="3:5">
      <c r="C771" s="161" t="s">
        <v>1307</v>
      </c>
      <c r="D771" s="160">
        <v>1620111</v>
      </c>
      <c r="E771" s="160">
        <v>0</v>
      </c>
    </row>
    <row r="772" spans="3:5">
      <c r="C772" s="161" t="s">
        <v>1308</v>
      </c>
      <c r="D772" s="160">
        <v>15016073</v>
      </c>
      <c r="E772" s="160">
        <v>0</v>
      </c>
    </row>
    <row r="773" spans="3:5">
      <c r="C773" s="161" t="s">
        <v>1309</v>
      </c>
      <c r="D773" s="160">
        <v>1157222</v>
      </c>
      <c r="E773" s="160">
        <v>0</v>
      </c>
    </row>
    <row r="774" spans="3:5">
      <c r="C774" s="161" t="s">
        <v>1310</v>
      </c>
      <c r="D774" s="160">
        <v>1514767</v>
      </c>
      <c r="E774" s="160">
        <v>1599354.41</v>
      </c>
    </row>
    <row r="775" spans="3:5">
      <c r="C775" s="161" t="s">
        <v>1311</v>
      </c>
      <c r="D775" s="160">
        <v>9700392</v>
      </c>
      <c r="E775" s="160">
        <v>0</v>
      </c>
    </row>
    <row r="776" spans="3:5">
      <c r="C776" s="161" t="s">
        <v>1312</v>
      </c>
      <c r="D776" s="160">
        <v>4488508</v>
      </c>
      <c r="E776" s="160">
        <v>0</v>
      </c>
    </row>
    <row r="777" spans="3:5">
      <c r="C777" s="161" t="s">
        <v>1313</v>
      </c>
      <c r="D777" s="160">
        <v>1281243</v>
      </c>
      <c r="E777" s="160">
        <v>212716.93</v>
      </c>
    </row>
    <row r="778" spans="3:5">
      <c r="C778" s="161" t="s">
        <v>1314</v>
      </c>
      <c r="D778" s="160">
        <v>54572186</v>
      </c>
      <c r="E778" s="160">
        <v>0</v>
      </c>
    </row>
    <row r="779" spans="3:5">
      <c r="C779" s="161" t="s">
        <v>1315</v>
      </c>
      <c r="D779" s="160">
        <v>1847655</v>
      </c>
      <c r="E779" s="160">
        <v>189022.82</v>
      </c>
    </row>
    <row r="780" spans="3:5">
      <c r="C780" s="161" t="s">
        <v>1316</v>
      </c>
      <c r="D780" s="160">
        <v>6097969</v>
      </c>
      <c r="E780" s="160">
        <v>0</v>
      </c>
    </row>
    <row r="781" spans="3:5">
      <c r="C781" s="161" t="s">
        <v>1317</v>
      </c>
      <c r="D781" s="160">
        <v>13966319</v>
      </c>
      <c r="E781" s="160">
        <v>5253468.33</v>
      </c>
    </row>
    <row r="782" spans="3:5">
      <c r="C782" s="161" t="s">
        <v>1318</v>
      </c>
      <c r="D782" s="160">
        <v>33296708</v>
      </c>
      <c r="E782" s="160">
        <v>0</v>
      </c>
    </row>
    <row r="783" spans="3:5">
      <c r="C783" s="161" t="s">
        <v>1319</v>
      </c>
      <c r="D783" s="160">
        <v>1000000</v>
      </c>
      <c r="E783" s="160">
        <v>0</v>
      </c>
    </row>
    <row r="784" spans="3:5">
      <c r="C784" s="161" t="s">
        <v>545</v>
      </c>
      <c r="D784" s="160">
        <v>22500000</v>
      </c>
      <c r="E784" s="160">
        <v>22500000</v>
      </c>
    </row>
    <row r="785" spans="3:5">
      <c r="C785" s="161" t="s">
        <v>2253</v>
      </c>
      <c r="D785" s="160">
        <v>0</v>
      </c>
      <c r="E785" s="160">
        <v>0</v>
      </c>
    </row>
    <row r="786" spans="3:5">
      <c r="C786" s="161" t="s">
        <v>2098</v>
      </c>
      <c r="D786" s="160">
        <v>30518084</v>
      </c>
      <c r="E786" s="160">
        <v>0</v>
      </c>
    </row>
    <row r="787" spans="3:5">
      <c r="C787" s="161" t="s">
        <v>1320</v>
      </c>
      <c r="D787" s="160">
        <v>3229167</v>
      </c>
      <c r="E787" s="160">
        <v>15454978.35</v>
      </c>
    </row>
    <row r="788" spans="3:5">
      <c r="C788" s="161" t="s">
        <v>1321</v>
      </c>
      <c r="D788" s="160">
        <v>1123440</v>
      </c>
      <c r="E788" s="160">
        <v>0</v>
      </c>
    </row>
    <row r="789" spans="3:5">
      <c r="C789" s="161" t="s">
        <v>1322</v>
      </c>
      <c r="D789" s="160">
        <v>70200000</v>
      </c>
      <c r="E789" s="160">
        <v>0</v>
      </c>
    </row>
    <row r="790" spans="3:5">
      <c r="C790" s="161" t="s">
        <v>1323</v>
      </c>
      <c r="D790" s="160">
        <v>23400000</v>
      </c>
      <c r="E790" s="160">
        <v>11789393.470000001</v>
      </c>
    </row>
    <row r="791" spans="3:5">
      <c r="C791" s="161" t="s">
        <v>761</v>
      </c>
      <c r="D791" s="160">
        <v>0</v>
      </c>
      <c r="E791" s="160">
        <v>0</v>
      </c>
    </row>
    <row r="792" spans="3:5">
      <c r="C792" s="161" t="s">
        <v>472</v>
      </c>
      <c r="D792" s="160">
        <v>9149755</v>
      </c>
      <c r="E792" s="160">
        <v>0</v>
      </c>
    </row>
    <row r="793" spans="3:5">
      <c r="C793" s="161" t="s">
        <v>1324</v>
      </c>
      <c r="D793" s="160">
        <v>1080477</v>
      </c>
      <c r="E793" s="160">
        <v>0</v>
      </c>
    </row>
    <row r="794" spans="3:5">
      <c r="C794" s="161" t="s">
        <v>546</v>
      </c>
      <c r="D794" s="160">
        <v>8649755</v>
      </c>
      <c r="E794" s="160">
        <v>0</v>
      </c>
    </row>
    <row r="795" spans="3:5">
      <c r="C795" s="161" t="s">
        <v>1325</v>
      </c>
      <c r="D795" s="160">
        <v>1525370</v>
      </c>
      <c r="E795" s="160">
        <v>0</v>
      </c>
    </row>
    <row r="796" spans="3:5">
      <c r="C796" s="161" t="s">
        <v>1326</v>
      </c>
      <c r="D796" s="160">
        <v>2540116</v>
      </c>
      <c r="E796" s="160">
        <v>0</v>
      </c>
    </row>
    <row r="797" spans="3:5">
      <c r="C797" s="161" t="s">
        <v>1327</v>
      </c>
      <c r="D797" s="160">
        <v>270119</v>
      </c>
      <c r="E797" s="160">
        <v>0</v>
      </c>
    </row>
    <row r="798" spans="3:5">
      <c r="C798" s="161" t="s">
        <v>1328</v>
      </c>
      <c r="D798" s="160">
        <v>22506919</v>
      </c>
      <c r="E798" s="160">
        <v>18000000</v>
      </c>
    </row>
    <row r="799" spans="3:5">
      <c r="C799" s="161" t="s">
        <v>1329</v>
      </c>
      <c r="D799" s="160">
        <v>1513603</v>
      </c>
      <c r="E799" s="160">
        <v>0</v>
      </c>
    </row>
    <row r="800" spans="3:5">
      <c r="C800" s="161" t="s">
        <v>1330</v>
      </c>
      <c r="D800" s="160">
        <v>1513603</v>
      </c>
      <c r="E800" s="160">
        <v>0</v>
      </c>
    </row>
    <row r="801" spans="3:5">
      <c r="C801" s="161" t="s">
        <v>1331</v>
      </c>
      <c r="D801" s="160">
        <v>9192062</v>
      </c>
      <c r="E801" s="160">
        <v>0</v>
      </c>
    </row>
    <row r="802" spans="3:5">
      <c r="C802" s="161" t="s">
        <v>1332</v>
      </c>
      <c r="D802" s="160">
        <v>38647320</v>
      </c>
      <c r="E802" s="160">
        <v>0</v>
      </c>
    </row>
    <row r="803" spans="3:5">
      <c r="C803" s="161" t="s">
        <v>360</v>
      </c>
      <c r="D803" s="160">
        <v>22500001</v>
      </c>
      <c r="E803" s="160">
        <v>17807834.829999998</v>
      </c>
    </row>
    <row r="804" spans="3:5">
      <c r="C804" s="161" t="s">
        <v>1333</v>
      </c>
      <c r="D804" s="160">
        <v>60063054</v>
      </c>
      <c r="E804" s="160">
        <v>48000000</v>
      </c>
    </row>
    <row r="805" spans="3:5">
      <c r="C805" s="159" t="s">
        <v>242</v>
      </c>
      <c r="D805" s="160">
        <v>19453332</v>
      </c>
      <c r="E805" s="160">
        <v>406800489.54000002</v>
      </c>
    </row>
    <row r="806" spans="3:5">
      <c r="C806" s="161" t="s">
        <v>289</v>
      </c>
      <c r="D806" s="160">
        <v>0</v>
      </c>
      <c r="E806" s="160">
        <v>400000000</v>
      </c>
    </row>
    <row r="807" spans="3:5">
      <c r="C807" s="161" t="s">
        <v>649</v>
      </c>
      <c r="D807" s="160">
        <v>19453332</v>
      </c>
      <c r="E807" s="160">
        <v>6800489.54</v>
      </c>
    </row>
    <row r="808" spans="3:5">
      <c r="C808" s="157" t="s">
        <v>290</v>
      </c>
      <c r="D808" s="158">
        <v>3505828285</v>
      </c>
      <c r="E808" s="158">
        <v>893032230.75000012</v>
      </c>
    </row>
    <row r="809" spans="3:5">
      <c r="C809" s="159" t="s">
        <v>240</v>
      </c>
      <c r="D809" s="160">
        <v>2044288285</v>
      </c>
      <c r="E809" s="160">
        <v>815582475.45000017</v>
      </c>
    </row>
    <row r="810" spans="3:5">
      <c r="C810" s="161" t="s">
        <v>1334</v>
      </c>
      <c r="D810" s="160">
        <v>3797361</v>
      </c>
      <c r="E810" s="160">
        <v>0</v>
      </c>
    </row>
    <row r="811" spans="3:5">
      <c r="C811" s="161" t="s">
        <v>1335</v>
      </c>
      <c r="D811" s="160">
        <v>10018924</v>
      </c>
      <c r="E811" s="160">
        <v>0</v>
      </c>
    </row>
    <row r="812" spans="3:5">
      <c r="C812" s="161" t="s">
        <v>291</v>
      </c>
      <c r="D812" s="160">
        <v>900000000</v>
      </c>
      <c r="E812" s="160">
        <v>372913697.65000004</v>
      </c>
    </row>
    <row r="813" spans="3:5">
      <c r="C813" s="161" t="s">
        <v>1336</v>
      </c>
      <c r="D813" s="160">
        <v>0</v>
      </c>
      <c r="E813" s="160">
        <v>0</v>
      </c>
    </row>
    <row r="814" spans="3:5">
      <c r="C814" s="161" t="s">
        <v>1337</v>
      </c>
      <c r="D814" s="160">
        <v>4114253</v>
      </c>
      <c r="E814" s="160">
        <v>0</v>
      </c>
    </row>
    <row r="815" spans="3:5">
      <c r="C815" s="161" t="s">
        <v>1338</v>
      </c>
      <c r="D815" s="160">
        <v>1651551</v>
      </c>
      <c r="E815" s="160">
        <v>0</v>
      </c>
    </row>
    <row r="816" spans="3:5">
      <c r="C816" s="161" t="s">
        <v>1339</v>
      </c>
      <c r="D816" s="160">
        <v>1157222</v>
      </c>
      <c r="E816" s="160">
        <v>0</v>
      </c>
    </row>
    <row r="817" spans="3:5">
      <c r="C817" s="161" t="s">
        <v>1340</v>
      </c>
      <c r="D817" s="160">
        <v>4123809</v>
      </c>
      <c r="E817" s="160">
        <v>1943462.61</v>
      </c>
    </row>
    <row r="818" spans="3:5">
      <c r="C818" s="161" t="s">
        <v>1341</v>
      </c>
      <c r="D818" s="160">
        <v>0</v>
      </c>
      <c r="E818" s="160">
        <v>0</v>
      </c>
    </row>
    <row r="819" spans="3:5">
      <c r="C819" s="161" t="s">
        <v>1342</v>
      </c>
      <c r="D819" s="160">
        <v>0</v>
      </c>
      <c r="E819" s="160">
        <v>1588659.29</v>
      </c>
    </row>
    <row r="820" spans="3:5">
      <c r="C820" s="161" t="s">
        <v>815</v>
      </c>
      <c r="D820" s="160">
        <v>0</v>
      </c>
      <c r="E820" s="160">
        <v>0</v>
      </c>
    </row>
    <row r="821" spans="3:5">
      <c r="C821" s="161" t="s">
        <v>1343</v>
      </c>
      <c r="D821" s="160">
        <v>1340629</v>
      </c>
      <c r="E821" s="160">
        <v>1985891.09</v>
      </c>
    </row>
    <row r="822" spans="3:5">
      <c r="C822" s="161" t="s">
        <v>448</v>
      </c>
      <c r="D822" s="160">
        <v>15000000</v>
      </c>
      <c r="E822" s="160">
        <v>11125874.619999999</v>
      </c>
    </row>
    <row r="823" spans="3:5">
      <c r="C823" s="161" t="s">
        <v>490</v>
      </c>
      <c r="D823" s="160">
        <v>4247450</v>
      </c>
      <c r="E823" s="160">
        <v>3922641.38</v>
      </c>
    </row>
    <row r="824" spans="3:5">
      <c r="C824" s="161" t="s">
        <v>714</v>
      </c>
      <c r="D824" s="160">
        <v>0</v>
      </c>
      <c r="E824" s="160">
        <v>1508075.33</v>
      </c>
    </row>
    <row r="825" spans="3:5">
      <c r="C825" s="161" t="s">
        <v>1344</v>
      </c>
      <c r="D825" s="160">
        <v>34522622</v>
      </c>
      <c r="E825" s="160">
        <v>0</v>
      </c>
    </row>
    <row r="826" spans="3:5">
      <c r="C826" s="161" t="s">
        <v>1345</v>
      </c>
      <c r="D826" s="160">
        <v>1160000</v>
      </c>
      <c r="E826" s="160">
        <v>0</v>
      </c>
    </row>
    <row r="827" spans="3:5">
      <c r="C827" s="161" t="s">
        <v>715</v>
      </c>
      <c r="D827" s="160">
        <v>0</v>
      </c>
      <c r="E827" s="160">
        <v>1459982.09</v>
      </c>
    </row>
    <row r="828" spans="3:5">
      <c r="C828" s="161" t="s">
        <v>2151</v>
      </c>
      <c r="D828" s="160">
        <v>0</v>
      </c>
      <c r="E828" s="160">
        <v>0</v>
      </c>
    </row>
    <row r="829" spans="3:5">
      <c r="C829" s="161" t="s">
        <v>726</v>
      </c>
      <c r="D829" s="160">
        <v>0</v>
      </c>
      <c r="E829" s="160">
        <v>0</v>
      </c>
    </row>
    <row r="830" spans="3:5">
      <c r="C830" s="161" t="s">
        <v>2254</v>
      </c>
      <c r="D830" s="160">
        <v>0</v>
      </c>
      <c r="E830" s="160">
        <v>1320121.1000000001</v>
      </c>
    </row>
    <row r="831" spans="3:5">
      <c r="C831" s="161" t="s">
        <v>292</v>
      </c>
      <c r="D831" s="160">
        <v>257769222</v>
      </c>
      <c r="E831" s="160">
        <v>2324899.61</v>
      </c>
    </row>
    <row r="832" spans="3:5">
      <c r="C832" s="161" t="s">
        <v>1346</v>
      </c>
      <c r="D832" s="160">
        <v>244450444</v>
      </c>
      <c r="E832" s="160">
        <v>284456797.87</v>
      </c>
    </row>
    <row r="833" spans="3:5">
      <c r="C833" s="161" t="s">
        <v>2152</v>
      </c>
      <c r="D833" s="160">
        <v>0</v>
      </c>
      <c r="E833" s="160">
        <v>0</v>
      </c>
    </row>
    <row r="834" spans="3:5">
      <c r="C834" s="161" t="s">
        <v>1347</v>
      </c>
      <c r="D834" s="160">
        <v>4062690</v>
      </c>
      <c r="E834" s="160">
        <v>0</v>
      </c>
    </row>
    <row r="835" spans="3:5">
      <c r="C835" s="161" t="s">
        <v>1348</v>
      </c>
      <c r="D835" s="160">
        <v>8305980</v>
      </c>
      <c r="E835" s="160">
        <v>0</v>
      </c>
    </row>
    <row r="836" spans="3:5">
      <c r="C836" s="161" t="s">
        <v>1349</v>
      </c>
      <c r="D836" s="160">
        <v>1198159</v>
      </c>
      <c r="E836" s="160">
        <v>0</v>
      </c>
    </row>
    <row r="837" spans="3:5">
      <c r="C837" s="161" t="s">
        <v>2153</v>
      </c>
      <c r="D837" s="160">
        <v>0</v>
      </c>
      <c r="E837" s="160">
        <v>0</v>
      </c>
    </row>
    <row r="838" spans="3:5">
      <c r="C838" s="161" t="s">
        <v>1350</v>
      </c>
      <c r="D838" s="160">
        <v>5453083</v>
      </c>
      <c r="E838" s="160">
        <v>0</v>
      </c>
    </row>
    <row r="839" spans="3:5">
      <c r="C839" s="161" t="s">
        <v>1351</v>
      </c>
      <c r="D839" s="160">
        <v>4062690</v>
      </c>
      <c r="E839" s="160">
        <v>0</v>
      </c>
    </row>
    <row r="840" spans="3:5">
      <c r="C840" s="161" t="s">
        <v>1352</v>
      </c>
      <c r="D840" s="160">
        <v>1138581</v>
      </c>
      <c r="E840" s="160">
        <v>0</v>
      </c>
    </row>
    <row r="841" spans="3:5">
      <c r="C841" s="161" t="s">
        <v>1353</v>
      </c>
      <c r="D841" s="160">
        <v>4062690</v>
      </c>
      <c r="E841" s="160">
        <v>0</v>
      </c>
    </row>
    <row r="842" spans="3:5">
      <c r="C842" s="161" t="s">
        <v>1354</v>
      </c>
      <c r="D842" s="160">
        <v>6296723</v>
      </c>
      <c r="E842" s="160">
        <v>0</v>
      </c>
    </row>
    <row r="843" spans="3:5">
      <c r="C843" s="161" t="s">
        <v>2099</v>
      </c>
      <c r="D843" s="160">
        <v>1094942</v>
      </c>
      <c r="E843" s="160">
        <v>0</v>
      </c>
    </row>
    <row r="844" spans="3:5">
      <c r="C844" s="161" t="s">
        <v>1355</v>
      </c>
      <c r="D844" s="160">
        <v>1720107</v>
      </c>
      <c r="E844" s="160">
        <v>0</v>
      </c>
    </row>
    <row r="845" spans="3:5">
      <c r="C845" s="161" t="s">
        <v>1356</v>
      </c>
      <c r="D845" s="160">
        <v>0</v>
      </c>
      <c r="E845" s="160">
        <v>0</v>
      </c>
    </row>
    <row r="846" spans="3:5">
      <c r="C846" s="161" t="s">
        <v>1357</v>
      </c>
      <c r="D846" s="160">
        <v>5415294</v>
      </c>
      <c r="E846" s="160">
        <v>0</v>
      </c>
    </row>
    <row r="847" spans="3:5">
      <c r="C847" s="161" t="s">
        <v>1358</v>
      </c>
      <c r="D847" s="160">
        <v>1516282</v>
      </c>
      <c r="E847" s="160">
        <v>0</v>
      </c>
    </row>
    <row r="848" spans="3:5">
      <c r="C848" s="161" t="s">
        <v>1359</v>
      </c>
      <c r="D848" s="160">
        <v>4850943</v>
      </c>
      <c r="E848" s="160">
        <v>1433019.95</v>
      </c>
    </row>
    <row r="849" spans="3:5">
      <c r="C849" s="161" t="s">
        <v>1360</v>
      </c>
      <c r="D849" s="160">
        <v>4850943</v>
      </c>
      <c r="E849" s="160">
        <v>1087783.3700000001</v>
      </c>
    </row>
    <row r="850" spans="3:5">
      <c r="C850" s="161" t="s">
        <v>1361</v>
      </c>
      <c r="D850" s="160">
        <v>3509288</v>
      </c>
      <c r="E850" s="160">
        <v>1106021.3700000001</v>
      </c>
    </row>
    <row r="851" spans="3:5">
      <c r="C851" s="161" t="s">
        <v>2100</v>
      </c>
      <c r="D851" s="160">
        <v>7421233</v>
      </c>
      <c r="E851" s="160">
        <v>1365309.88</v>
      </c>
    </row>
    <row r="852" spans="3:5">
      <c r="C852" s="161" t="s">
        <v>1362</v>
      </c>
      <c r="D852" s="160">
        <v>24802615</v>
      </c>
      <c r="E852" s="160">
        <v>0</v>
      </c>
    </row>
    <row r="853" spans="3:5">
      <c r="C853" s="161" t="s">
        <v>1363</v>
      </c>
      <c r="D853" s="160">
        <v>1525371</v>
      </c>
      <c r="E853" s="160">
        <v>381498.28</v>
      </c>
    </row>
    <row r="854" spans="3:5">
      <c r="C854" s="161" t="s">
        <v>1364</v>
      </c>
      <c r="D854" s="160">
        <v>3939670</v>
      </c>
      <c r="E854" s="160">
        <v>0</v>
      </c>
    </row>
    <row r="855" spans="3:5">
      <c r="C855" s="161" t="s">
        <v>1365</v>
      </c>
      <c r="D855" s="160">
        <v>0</v>
      </c>
      <c r="E855" s="160">
        <v>6177896.0099999998</v>
      </c>
    </row>
    <row r="856" spans="3:5">
      <c r="C856" s="161" t="s">
        <v>1366</v>
      </c>
      <c r="D856" s="160">
        <v>3939670</v>
      </c>
      <c r="E856" s="160">
        <v>0</v>
      </c>
    </row>
    <row r="857" spans="3:5">
      <c r="C857" s="161" t="s">
        <v>1367</v>
      </c>
      <c r="D857" s="160">
        <v>3939671</v>
      </c>
      <c r="E857" s="160">
        <v>0</v>
      </c>
    </row>
    <row r="858" spans="3:5">
      <c r="C858" s="161" t="s">
        <v>1368</v>
      </c>
      <c r="D858" s="160">
        <v>155926762</v>
      </c>
      <c r="E858" s="160">
        <v>0</v>
      </c>
    </row>
    <row r="859" spans="3:5">
      <c r="C859" s="161" t="s">
        <v>803</v>
      </c>
      <c r="D859" s="160">
        <v>52507548</v>
      </c>
      <c r="E859" s="160">
        <v>40477737.600000001</v>
      </c>
    </row>
    <row r="860" spans="3:5">
      <c r="C860" s="161" t="s">
        <v>1369</v>
      </c>
      <c r="D860" s="160">
        <v>45000187</v>
      </c>
      <c r="E860" s="160">
        <v>0</v>
      </c>
    </row>
    <row r="861" spans="3:5">
      <c r="C861" s="161" t="s">
        <v>1370</v>
      </c>
      <c r="D861" s="160">
        <v>30000002</v>
      </c>
      <c r="E861" s="160">
        <v>0</v>
      </c>
    </row>
    <row r="862" spans="3:5">
      <c r="C862" s="161" t="s">
        <v>1371</v>
      </c>
      <c r="D862" s="160">
        <v>136891562</v>
      </c>
      <c r="E862" s="160">
        <v>61003106.350000001</v>
      </c>
    </row>
    <row r="863" spans="3:5">
      <c r="C863" s="161" t="s">
        <v>1372</v>
      </c>
      <c r="D863" s="160">
        <v>15002112</v>
      </c>
      <c r="E863" s="160">
        <v>0</v>
      </c>
    </row>
    <row r="864" spans="3:5">
      <c r="C864" s="161" t="s">
        <v>1373</v>
      </c>
      <c r="D864" s="160">
        <v>22500000</v>
      </c>
      <c r="E864" s="160">
        <v>18000000</v>
      </c>
    </row>
    <row r="865" spans="3:5">
      <c r="C865" s="159" t="s">
        <v>243</v>
      </c>
      <c r="D865" s="160">
        <v>1461540000</v>
      </c>
      <c r="E865" s="160">
        <v>77449755.299999997</v>
      </c>
    </row>
    <row r="866" spans="3:5">
      <c r="C866" s="161" t="s">
        <v>1374</v>
      </c>
      <c r="D866" s="160">
        <v>1375500000</v>
      </c>
      <c r="E866" s="160">
        <v>77449755.299999997</v>
      </c>
    </row>
    <row r="867" spans="3:5">
      <c r="C867" s="161" t="s">
        <v>921</v>
      </c>
      <c r="D867" s="160">
        <v>86040000</v>
      </c>
      <c r="E867" s="160">
        <v>0</v>
      </c>
    </row>
    <row r="868" spans="3:5">
      <c r="C868" s="157" t="s">
        <v>293</v>
      </c>
      <c r="D868" s="158">
        <v>1638625337</v>
      </c>
      <c r="E868" s="158">
        <v>1496943025.46</v>
      </c>
    </row>
    <row r="869" spans="3:5">
      <c r="C869" s="159" t="s">
        <v>240</v>
      </c>
      <c r="D869" s="160">
        <v>1429302975</v>
      </c>
      <c r="E869" s="160">
        <v>1480547789.8800001</v>
      </c>
    </row>
    <row r="870" spans="3:5">
      <c r="C870" s="161" t="s">
        <v>816</v>
      </c>
      <c r="D870" s="160">
        <v>130965347</v>
      </c>
      <c r="E870" s="160">
        <v>62994578.600000001</v>
      </c>
    </row>
    <row r="871" spans="3:5">
      <c r="C871" s="161" t="s">
        <v>1375</v>
      </c>
      <c r="D871" s="160">
        <v>106172797</v>
      </c>
      <c r="E871" s="160">
        <v>0</v>
      </c>
    </row>
    <row r="872" spans="3:5">
      <c r="C872" s="161" t="s">
        <v>1376</v>
      </c>
      <c r="D872" s="160">
        <v>1561024</v>
      </c>
      <c r="E872" s="160">
        <v>1506841.8</v>
      </c>
    </row>
    <row r="873" spans="3:5">
      <c r="C873" s="161" t="s">
        <v>1377</v>
      </c>
      <c r="D873" s="160">
        <v>1157222</v>
      </c>
      <c r="E873" s="160">
        <v>0</v>
      </c>
    </row>
    <row r="874" spans="3:5">
      <c r="C874" s="161" t="s">
        <v>1378</v>
      </c>
      <c r="D874" s="160">
        <v>1651551</v>
      </c>
      <c r="E874" s="160">
        <v>0</v>
      </c>
    </row>
    <row r="875" spans="3:5">
      <c r="C875" s="161" t="s">
        <v>2154</v>
      </c>
      <c r="D875" s="160">
        <v>0</v>
      </c>
      <c r="E875" s="160">
        <v>5681641.7599999998</v>
      </c>
    </row>
    <row r="876" spans="3:5">
      <c r="C876" s="161" t="s">
        <v>1379</v>
      </c>
      <c r="D876" s="160">
        <v>1518982</v>
      </c>
      <c r="E876" s="160">
        <v>0</v>
      </c>
    </row>
    <row r="877" spans="3:5">
      <c r="C877" s="161" t="s">
        <v>1380</v>
      </c>
      <c r="D877" s="160">
        <v>2861943</v>
      </c>
      <c r="E877" s="160">
        <v>0</v>
      </c>
    </row>
    <row r="878" spans="3:5">
      <c r="C878" s="161" t="s">
        <v>294</v>
      </c>
      <c r="D878" s="160">
        <v>1001596236</v>
      </c>
      <c r="E878" s="160">
        <v>1268206314.54</v>
      </c>
    </row>
    <row r="879" spans="3:5">
      <c r="C879" s="161" t="s">
        <v>716</v>
      </c>
      <c r="D879" s="160">
        <v>0</v>
      </c>
      <c r="E879" s="160">
        <v>3262059.42</v>
      </c>
    </row>
    <row r="880" spans="3:5">
      <c r="C880" s="161" t="s">
        <v>1381</v>
      </c>
      <c r="D880" s="160">
        <v>45000002</v>
      </c>
      <c r="E880" s="160">
        <v>0</v>
      </c>
    </row>
    <row r="881" spans="3:5">
      <c r="C881" s="161" t="s">
        <v>2255</v>
      </c>
      <c r="D881" s="160">
        <v>0</v>
      </c>
      <c r="E881" s="160">
        <v>0</v>
      </c>
    </row>
    <row r="882" spans="3:5">
      <c r="C882" s="161" t="s">
        <v>345</v>
      </c>
      <c r="D882" s="160">
        <v>31816871</v>
      </c>
      <c r="E882" s="160">
        <v>0</v>
      </c>
    </row>
    <row r="883" spans="3:5">
      <c r="C883" s="161" t="s">
        <v>1382</v>
      </c>
      <c r="D883" s="160">
        <v>0</v>
      </c>
      <c r="E883" s="160">
        <v>55000000</v>
      </c>
    </row>
    <row r="884" spans="3:5">
      <c r="C884" s="161" t="s">
        <v>2205</v>
      </c>
      <c r="D884" s="160">
        <v>0</v>
      </c>
      <c r="E884" s="160">
        <v>0</v>
      </c>
    </row>
    <row r="885" spans="3:5">
      <c r="C885" s="161" t="s">
        <v>361</v>
      </c>
      <c r="D885" s="160">
        <v>105001000</v>
      </c>
      <c r="E885" s="160">
        <v>83896353.75999999</v>
      </c>
    </row>
    <row r="886" spans="3:5">
      <c r="C886" s="159" t="s">
        <v>242</v>
      </c>
      <c r="D886" s="160">
        <v>206514332</v>
      </c>
      <c r="E886" s="160">
        <v>16395235.58</v>
      </c>
    </row>
    <row r="887" spans="3:5">
      <c r="C887" s="161" t="s">
        <v>494</v>
      </c>
      <c r="D887" s="160">
        <v>206514332</v>
      </c>
      <c r="E887" s="160">
        <v>16395235.58</v>
      </c>
    </row>
    <row r="888" spans="3:5">
      <c r="C888" s="159" t="s">
        <v>243</v>
      </c>
      <c r="D888" s="160">
        <v>0</v>
      </c>
      <c r="E888" s="160">
        <v>0</v>
      </c>
    </row>
    <row r="889" spans="3:5">
      <c r="C889" s="161" t="s">
        <v>1382</v>
      </c>
      <c r="D889" s="160">
        <v>0</v>
      </c>
      <c r="E889" s="160">
        <v>0</v>
      </c>
    </row>
    <row r="890" spans="3:5">
      <c r="C890" s="159" t="s">
        <v>244</v>
      </c>
      <c r="D890" s="160">
        <v>2808030</v>
      </c>
      <c r="E890" s="160">
        <v>0</v>
      </c>
    </row>
    <row r="891" spans="3:5">
      <c r="C891" s="161" t="s">
        <v>241</v>
      </c>
      <c r="D891" s="160">
        <v>2808030</v>
      </c>
      <c r="E891" s="160">
        <v>0</v>
      </c>
    </row>
    <row r="892" spans="3:5">
      <c r="C892" s="157" t="s">
        <v>295</v>
      </c>
      <c r="D892" s="158">
        <v>913162159</v>
      </c>
      <c r="E892" s="158">
        <v>342310243.91999996</v>
      </c>
    </row>
    <row r="893" spans="3:5">
      <c r="C893" s="159" t="s">
        <v>240</v>
      </c>
      <c r="D893" s="160">
        <v>871174289</v>
      </c>
      <c r="E893" s="160">
        <v>332459099.36999995</v>
      </c>
    </row>
    <row r="894" spans="3:5">
      <c r="C894" s="161" t="s">
        <v>241</v>
      </c>
      <c r="D894" s="160">
        <v>2029998</v>
      </c>
      <c r="E894" s="160">
        <v>0</v>
      </c>
    </row>
    <row r="895" spans="3:5">
      <c r="C895" s="161" t="s">
        <v>1383</v>
      </c>
      <c r="D895" s="160">
        <v>1639531</v>
      </c>
      <c r="E895" s="160">
        <v>0</v>
      </c>
    </row>
    <row r="896" spans="3:5">
      <c r="C896" s="161" t="s">
        <v>1384</v>
      </c>
      <c r="D896" s="160">
        <v>6002428</v>
      </c>
      <c r="E896" s="160">
        <v>0</v>
      </c>
    </row>
    <row r="897" spans="3:5">
      <c r="C897" s="161" t="s">
        <v>1385</v>
      </c>
      <c r="D897" s="160">
        <v>2758819</v>
      </c>
      <c r="E897" s="160">
        <v>0</v>
      </c>
    </row>
    <row r="898" spans="3:5">
      <c r="C898" s="161" t="s">
        <v>1386</v>
      </c>
      <c r="D898" s="160">
        <v>4433239</v>
      </c>
      <c r="E898" s="160">
        <v>0</v>
      </c>
    </row>
    <row r="899" spans="3:5">
      <c r="C899" s="161" t="s">
        <v>1387</v>
      </c>
      <c r="D899" s="160">
        <v>1835000</v>
      </c>
      <c r="E899" s="160">
        <v>3518670</v>
      </c>
    </row>
    <row r="900" spans="3:5">
      <c r="C900" s="161" t="s">
        <v>1388</v>
      </c>
      <c r="D900" s="160">
        <v>0</v>
      </c>
      <c r="E900" s="160">
        <v>3801449.28</v>
      </c>
    </row>
    <row r="901" spans="3:5">
      <c r="C901" s="161" t="s">
        <v>1389</v>
      </c>
      <c r="D901" s="160">
        <v>1856241</v>
      </c>
      <c r="E901" s="160">
        <v>0</v>
      </c>
    </row>
    <row r="902" spans="3:5">
      <c r="C902" s="161" t="s">
        <v>1390</v>
      </c>
      <c r="D902" s="160">
        <v>10922031</v>
      </c>
      <c r="E902" s="160">
        <v>0</v>
      </c>
    </row>
    <row r="903" spans="3:5">
      <c r="C903" s="161" t="s">
        <v>2206</v>
      </c>
      <c r="D903" s="160">
        <v>0</v>
      </c>
      <c r="E903" s="160">
        <v>0</v>
      </c>
    </row>
    <row r="904" spans="3:5">
      <c r="C904" s="161" t="s">
        <v>1391</v>
      </c>
      <c r="D904" s="160">
        <v>3326831</v>
      </c>
      <c r="E904" s="160">
        <v>1888914.02</v>
      </c>
    </row>
    <row r="905" spans="3:5">
      <c r="C905" s="161" t="s">
        <v>1392</v>
      </c>
      <c r="D905" s="160">
        <v>9294308</v>
      </c>
      <c r="E905" s="160">
        <v>0</v>
      </c>
    </row>
    <row r="906" spans="3:5">
      <c r="C906" s="161" t="s">
        <v>380</v>
      </c>
      <c r="D906" s="160">
        <v>11058566</v>
      </c>
      <c r="E906" s="160">
        <v>0</v>
      </c>
    </row>
    <row r="907" spans="3:5">
      <c r="C907" s="161" t="s">
        <v>2207</v>
      </c>
      <c r="D907" s="160">
        <v>0</v>
      </c>
      <c r="E907" s="160">
        <v>0</v>
      </c>
    </row>
    <row r="908" spans="3:5">
      <c r="C908" s="161" t="s">
        <v>1393</v>
      </c>
      <c r="D908" s="160">
        <v>50022117</v>
      </c>
      <c r="E908" s="160">
        <v>0</v>
      </c>
    </row>
    <row r="909" spans="3:5">
      <c r="C909" s="161" t="s">
        <v>296</v>
      </c>
      <c r="D909" s="160">
        <v>4319869</v>
      </c>
      <c r="E909" s="160">
        <v>0</v>
      </c>
    </row>
    <row r="910" spans="3:5">
      <c r="C910" s="161" t="s">
        <v>1394</v>
      </c>
      <c r="D910" s="160">
        <v>1517426</v>
      </c>
      <c r="E910" s="160">
        <v>0</v>
      </c>
    </row>
    <row r="911" spans="3:5">
      <c r="C911" s="161" t="s">
        <v>1395</v>
      </c>
      <c r="D911" s="160">
        <v>263965000</v>
      </c>
      <c r="E911" s="160">
        <v>0</v>
      </c>
    </row>
    <row r="912" spans="3:5">
      <c r="C912" s="161" t="s">
        <v>1396</v>
      </c>
      <c r="D912" s="160">
        <v>2551825</v>
      </c>
      <c r="E912" s="160">
        <v>0</v>
      </c>
    </row>
    <row r="913" spans="3:5">
      <c r="C913" s="161" t="s">
        <v>1397</v>
      </c>
      <c r="D913" s="160">
        <v>5883116</v>
      </c>
      <c r="E913" s="160">
        <v>0</v>
      </c>
    </row>
    <row r="914" spans="3:5">
      <c r="C914" s="161" t="s">
        <v>1398</v>
      </c>
      <c r="D914" s="160">
        <v>1244476</v>
      </c>
      <c r="E914" s="160">
        <v>0</v>
      </c>
    </row>
    <row r="915" spans="3:5">
      <c r="C915" s="161" t="s">
        <v>1399</v>
      </c>
      <c r="D915" s="160">
        <v>1000000</v>
      </c>
      <c r="E915" s="160">
        <v>0</v>
      </c>
    </row>
    <row r="916" spans="3:5">
      <c r="C916" s="161" t="s">
        <v>2256</v>
      </c>
      <c r="D916" s="160">
        <v>0</v>
      </c>
      <c r="E916" s="160">
        <v>9855440.5700000003</v>
      </c>
    </row>
    <row r="917" spans="3:5">
      <c r="C917" s="161" t="s">
        <v>1400</v>
      </c>
      <c r="D917" s="160">
        <v>2503860</v>
      </c>
      <c r="E917" s="160">
        <v>0</v>
      </c>
    </row>
    <row r="918" spans="3:5">
      <c r="C918" s="161" t="s">
        <v>1401</v>
      </c>
      <c r="D918" s="160">
        <v>12678145</v>
      </c>
      <c r="E918" s="160">
        <v>0</v>
      </c>
    </row>
    <row r="919" spans="3:5">
      <c r="C919" s="161" t="s">
        <v>727</v>
      </c>
      <c r="D919" s="160">
        <v>0</v>
      </c>
      <c r="E919" s="160">
        <v>0</v>
      </c>
    </row>
    <row r="920" spans="3:5">
      <c r="C920" s="161" t="s">
        <v>1402</v>
      </c>
      <c r="D920" s="160">
        <v>2535629</v>
      </c>
      <c r="E920" s="160">
        <v>0</v>
      </c>
    </row>
    <row r="921" spans="3:5">
      <c r="C921" s="161" t="s">
        <v>1403</v>
      </c>
      <c r="D921" s="160">
        <v>1570629</v>
      </c>
      <c r="E921" s="160">
        <v>0</v>
      </c>
    </row>
    <row r="922" spans="3:5">
      <c r="C922" s="161" t="s">
        <v>1404</v>
      </c>
      <c r="D922" s="160">
        <v>2535629</v>
      </c>
      <c r="E922" s="160">
        <v>0</v>
      </c>
    </row>
    <row r="923" spans="3:5">
      <c r="C923" s="161" t="s">
        <v>1405</v>
      </c>
      <c r="D923" s="160">
        <v>3418120</v>
      </c>
      <c r="E923" s="160">
        <v>819962.62</v>
      </c>
    </row>
    <row r="924" spans="3:5">
      <c r="C924" s="161" t="s">
        <v>1406</v>
      </c>
      <c r="D924" s="160">
        <v>1780751</v>
      </c>
      <c r="E924" s="160">
        <v>0</v>
      </c>
    </row>
    <row r="925" spans="3:5">
      <c r="C925" s="161" t="s">
        <v>1407</v>
      </c>
      <c r="D925" s="160">
        <v>9024052</v>
      </c>
      <c r="E925" s="160">
        <v>98591.54</v>
      </c>
    </row>
    <row r="926" spans="3:5">
      <c r="C926" s="161" t="s">
        <v>473</v>
      </c>
      <c r="D926" s="160">
        <v>20166495</v>
      </c>
      <c r="E926" s="160">
        <v>16507138.220000001</v>
      </c>
    </row>
    <row r="927" spans="3:5">
      <c r="C927" s="161" t="s">
        <v>1408</v>
      </c>
      <c r="D927" s="160">
        <v>4750788</v>
      </c>
      <c r="E927" s="160">
        <v>340543.21</v>
      </c>
    </row>
    <row r="928" spans="3:5">
      <c r="C928" s="161" t="s">
        <v>474</v>
      </c>
      <c r="D928" s="160">
        <v>24430184</v>
      </c>
      <c r="E928" s="160">
        <v>28884824.370000001</v>
      </c>
    </row>
    <row r="929" spans="3:5">
      <c r="C929" s="161" t="s">
        <v>1409</v>
      </c>
      <c r="D929" s="160">
        <v>6815664</v>
      </c>
      <c r="E929" s="160">
        <v>4050915.59</v>
      </c>
    </row>
    <row r="930" spans="3:5">
      <c r="C930" s="161" t="s">
        <v>1410</v>
      </c>
      <c r="D930" s="160">
        <v>12357301</v>
      </c>
      <c r="E930" s="160">
        <v>6231577.7999999998</v>
      </c>
    </row>
    <row r="931" spans="3:5">
      <c r="C931" s="161" t="s">
        <v>1411</v>
      </c>
      <c r="D931" s="160">
        <v>1142726</v>
      </c>
      <c r="E931" s="160">
        <v>0</v>
      </c>
    </row>
    <row r="932" spans="3:5">
      <c r="C932" s="161" t="s">
        <v>475</v>
      </c>
      <c r="D932" s="160">
        <v>20616833</v>
      </c>
      <c r="E932" s="160">
        <v>9789158.7699999996</v>
      </c>
    </row>
    <row r="933" spans="3:5">
      <c r="C933" s="161" t="s">
        <v>1412</v>
      </c>
      <c r="D933" s="160">
        <v>1511718</v>
      </c>
      <c r="E933" s="160">
        <v>0</v>
      </c>
    </row>
    <row r="934" spans="3:5">
      <c r="C934" s="161" t="s">
        <v>1413</v>
      </c>
      <c r="D934" s="160">
        <v>1548690</v>
      </c>
      <c r="E934" s="160">
        <v>0</v>
      </c>
    </row>
    <row r="935" spans="3:5">
      <c r="C935" s="161" t="s">
        <v>762</v>
      </c>
      <c r="D935" s="160">
        <v>0</v>
      </c>
      <c r="E935" s="160">
        <v>0</v>
      </c>
    </row>
    <row r="936" spans="3:5">
      <c r="C936" s="161" t="s">
        <v>2101</v>
      </c>
      <c r="D936" s="160">
        <v>416411</v>
      </c>
      <c r="E936" s="160">
        <v>2218513.61</v>
      </c>
    </row>
    <row r="937" spans="3:5">
      <c r="C937" s="161" t="s">
        <v>1414</v>
      </c>
      <c r="D937" s="160">
        <v>10226229</v>
      </c>
      <c r="E937" s="160">
        <v>0</v>
      </c>
    </row>
    <row r="938" spans="3:5">
      <c r="C938" s="161" t="s">
        <v>476</v>
      </c>
      <c r="D938" s="160">
        <v>23931040</v>
      </c>
      <c r="E938" s="160">
        <v>26387252.27</v>
      </c>
    </row>
    <row r="939" spans="3:5">
      <c r="C939" s="161" t="s">
        <v>2102</v>
      </c>
      <c r="D939" s="160">
        <v>30000000</v>
      </c>
      <c r="E939" s="160">
        <v>23568014.18</v>
      </c>
    </row>
    <row r="940" spans="3:5">
      <c r="C940" s="161" t="s">
        <v>817</v>
      </c>
      <c r="D940" s="160">
        <v>210000001</v>
      </c>
      <c r="E940" s="160">
        <v>149746990.50999999</v>
      </c>
    </row>
    <row r="941" spans="3:5">
      <c r="C941" s="161" t="s">
        <v>508</v>
      </c>
      <c r="D941" s="160">
        <v>21449671</v>
      </c>
      <c r="E941" s="160">
        <v>0</v>
      </c>
    </row>
    <row r="942" spans="3:5">
      <c r="C942" s="161" t="s">
        <v>375</v>
      </c>
      <c r="D942" s="160">
        <v>60102902</v>
      </c>
      <c r="E942" s="160">
        <v>44751142.810000002</v>
      </c>
    </row>
    <row r="943" spans="3:5">
      <c r="C943" s="161" t="s">
        <v>2208</v>
      </c>
      <c r="D943" s="160">
        <v>0</v>
      </c>
      <c r="E943" s="160">
        <v>0</v>
      </c>
    </row>
    <row r="944" spans="3:5">
      <c r="C944" s="161" t="s">
        <v>2209</v>
      </c>
      <c r="D944" s="160">
        <v>0</v>
      </c>
      <c r="E944" s="160">
        <v>0</v>
      </c>
    </row>
    <row r="945" spans="3:5">
      <c r="C945" s="159" t="s">
        <v>242</v>
      </c>
      <c r="D945" s="160">
        <v>35545562</v>
      </c>
      <c r="E945" s="160">
        <v>6672982.8099999996</v>
      </c>
    </row>
    <row r="946" spans="3:5">
      <c r="C946" s="161" t="s">
        <v>1395</v>
      </c>
      <c r="D946" s="160">
        <v>1454089</v>
      </c>
      <c r="E946" s="160">
        <v>0</v>
      </c>
    </row>
    <row r="947" spans="3:5">
      <c r="C947" s="161" t="s">
        <v>1397</v>
      </c>
      <c r="D947" s="160">
        <v>12596660</v>
      </c>
      <c r="E947" s="160">
        <v>0</v>
      </c>
    </row>
    <row r="948" spans="3:5">
      <c r="C948" s="161" t="s">
        <v>650</v>
      </c>
      <c r="D948" s="160">
        <v>21494813</v>
      </c>
      <c r="E948" s="160">
        <v>6672982.8099999996</v>
      </c>
    </row>
    <row r="949" spans="3:5">
      <c r="C949" s="161" t="s">
        <v>2257</v>
      </c>
      <c r="D949" s="160">
        <v>0</v>
      </c>
      <c r="E949" s="160">
        <v>0</v>
      </c>
    </row>
    <row r="950" spans="3:5">
      <c r="C950" s="159" t="s">
        <v>243</v>
      </c>
      <c r="D950" s="160">
        <v>0</v>
      </c>
      <c r="E950" s="160">
        <v>0</v>
      </c>
    </row>
    <row r="951" spans="3:5">
      <c r="C951" s="161" t="s">
        <v>727</v>
      </c>
      <c r="D951" s="160">
        <v>0</v>
      </c>
      <c r="E951" s="160">
        <v>0</v>
      </c>
    </row>
    <row r="952" spans="3:5">
      <c r="C952" s="159" t="s">
        <v>244</v>
      </c>
      <c r="D952" s="160">
        <v>6442308</v>
      </c>
      <c r="E952" s="160">
        <v>3178161.74</v>
      </c>
    </row>
    <row r="953" spans="3:5">
      <c r="C953" s="161" t="s">
        <v>241</v>
      </c>
      <c r="D953" s="160">
        <v>6442308</v>
      </c>
      <c r="E953" s="160">
        <v>3178161.74</v>
      </c>
    </row>
    <row r="954" spans="3:5">
      <c r="C954" s="157" t="s">
        <v>297</v>
      </c>
      <c r="D954" s="158">
        <v>3165794891</v>
      </c>
      <c r="E954" s="158">
        <v>659009781.2299999</v>
      </c>
    </row>
    <row r="955" spans="3:5">
      <c r="C955" s="159" t="s">
        <v>240</v>
      </c>
      <c r="D955" s="160">
        <v>2689473708</v>
      </c>
      <c r="E955" s="160">
        <v>515141299.90999991</v>
      </c>
    </row>
    <row r="956" spans="3:5">
      <c r="C956" s="161" t="s">
        <v>1415</v>
      </c>
      <c r="D956" s="160">
        <v>1546229</v>
      </c>
      <c r="E956" s="160">
        <v>0</v>
      </c>
    </row>
    <row r="957" spans="3:5">
      <c r="C957" s="161" t="s">
        <v>763</v>
      </c>
      <c r="D957" s="160">
        <v>0</v>
      </c>
      <c r="E957" s="160">
        <v>0</v>
      </c>
    </row>
    <row r="958" spans="3:5">
      <c r="C958" s="161" t="s">
        <v>1416</v>
      </c>
      <c r="D958" s="160">
        <v>2371024</v>
      </c>
      <c r="E958" s="160">
        <v>0</v>
      </c>
    </row>
    <row r="959" spans="3:5">
      <c r="C959" s="161" t="s">
        <v>1417</v>
      </c>
      <c r="D959" s="160">
        <v>1533724</v>
      </c>
      <c r="E959" s="160">
        <v>0</v>
      </c>
    </row>
    <row r="960" spans="3:5">
      <c r="C960" s="161" t="s">
        <v>1418</v>
      </c>
      <c r="D960" s="160">
        <v>19490000</v>
      </c>
      <c r="E960" s="160">
        <v>0</v>
      </c>
    </row>
    <row r="961" spans="3:5">
      <c r="C961" s="161" t="s">
        <v>1419</v>
      </c>
      <c r="D961" s="160">
        <v>1725020</v>
      </c>
      <c r="E961" s="160">
        <v>0</v>
      </c>
    </row>
    <row r="962" spans="3:5">
      <c r="C962" s="161" t="s">
        <v>1420</v>
      </c>
      <c r="D962" s="160">
        <v>137000000</v>
      </c>
      <c r="E962" s="160">
        <v>14649632.74</v>
      </c>
    </row>
    <row r="963" spans="3:5">
      <c r="C963" s="161" t="s">
        <v>1421</v>
      </c>
      <c r="D963" s="160">
        <v>123562218</v>
      </c>
      <c r="E963" s="160">
        <v>27763009.890000001</v>
      </c>
    </row>
    <row r="964" spans="3:5">
      <c r="C964" s="161" t="s">
        <v>596</v>
      </c>
      <c r="D964" s="160">
        <v>31979091</v>
      </c>
      <c r="E964" s="160">
        <v>23353360.48</v>
      </c>
    </row>
    <row r="965" spans="3:5">
      <c r="C965" s="161" t="s">
        <v>1422</v>
      </c>
      <c r="D965" s="160">
        <v>6169115</v>
      </c>
      <c r="E965" s="160">
        <v>0</v>
      </c>
    </row>
    <row r="966" spans="3:5">
      <c r="C966" s="161" t="s">
        <v>1423</v>
      </c>
      <c r="D966" s="160">
        <v>1757168</v>
      </c>
      <c r="E966" s="160">
        <v>0</v>
      </c>
    </row>
    <row r="967" spans="3:5">
      <c r="C967" s="161" t="s">
        <v>818</v>
      </c>
      <c r="D967" s="160">
        <v>471159418</v>
      </c>
      <c r="E967" s="160">
        <v>0</v>
      </c>
    </row>
    <row r="968" spans="3:5">
      <c r="C968" s="161" t="s">
        <v>1424</v>
      </c>
      <c r="D968" s="160">
        <v>4171157</v>
      </c>
      <c r="E968" s="160">
        <v>0</v>
      </c>
    </row>
    <row r="969" spans="3:5">
      <c r="C969" s="161" t="s">
        <v>1425</v>
      </c>
      <c r="D969" s="160">
        <v>416411</v>
      </c>
      <c r="E969" s="160">
        <v>0</v>
      </c>
    </row>
    <row r="970" spans="3:5">
      <c r="C970" s="161" t="s">
        <v>1426</v>
      </c>
      <c r="D970" s="160">
        <v>27157543</v>
      </c>
      <c r="E970" s="160">
        <v>0</v>
      </c>
    </row>
    <row r="971" spans="3:5">
      <c r="C971" s="161" t="s">
        <v>1427</v>
      </c>
      <c r="D971" s="160">
        <v>13831456</v>
      </c>
      <c r="E971" s="160">
        <v>0</v>
      </c>
    </row>
    <row r="972" spans="3:5">
      <c r="C972" s="161" t="s">
        <v>651</v>
      </c>
      <c r="D972" s="160">
        <v>23172128</v>
      </c>
      <c r="E972" s="160">
        <v>0</v>
      </c>
    </row>
    <row r="973" spans="3:5">
      <c r="C973" s="161" t="s">
        <v>1428</v>
      </c>
      <c r="D973" s="160">
        <v>4111948</v>
      </c>
      <c r="E973" s="160">
        <v>0</v>
      </c>
    </row>
    <row r="974" spans="3:5">
      <c r="C974" s="161" t="s">
        <v>1429</v>
      </c>
      <c r="D974" s="160">
        <v>1765668</v>
      </c>
      <c r="E974" s="160">
        <v>0</v>
      </c>
    </row>
    <row r="975" spans="3:5">
      <c r="C975" s="161" t="s">
        <v>1430</v>
      </c>
      <c r="D975" s="160">
        <v>78000000</v>
      </c>
      <c r="E975" s="160">
        <v>0</v>
      </c>
    </row>
    <row r="976" spans="3:5">
      <c r="C976" s="161" t="s">
        <v>1431</v>
      </c>
      <c r="D976" s="160">
        <v>2912495</v>
      </c>
      <c r="E976" s="160">
        <v>0</v>
      </c>
    </row>
    <row r="977" spans="3:5">
      <c r="C977" s="161" t="s">
        <v>1432</v>
      </c>
      <c r="D977" s="160">
        <v>2741562</v>
      </c>
      <c r="E977" s="160">
        <v>0</v>
      </c>
    </row>
    <row r="978" spans="3:5">
      <c r="C978" s="161" t="s">
        <v>1433</v>
      </c>
      <c r="D978" s="160">
        <v>2773545</v>
      </c>
      <c r="E978" s="160">
        <v>0</v>
      </c>
    </row>
    <row r="979" spans="3:5">
      <c r="C979" s="161" t="s">
        <v>1434</v>
      </c>
      <c r="D979" s="160">
        <v>78360940</v>
      </c>
      <c r="E979" s="160">
        <v>0</v>
      </c>
    </row>
    <row r="980" spans="3:5">
      <c r="C980" s="161" t="s">
        <v>652</v>
      </c>
      <c r="D980" s="160">
        <v>80087356</v>
      </c>
      <c r="E980" s="160">
        <v>15745675.119999999</v>
      </c>
    </row>
    <row r="981" spans="3:5">
      <c r="C981" s="161" t="s">
        <v>1435</v>
      </c>
      <c r="D981" s="160">
        <v>63579672</v>
      </c>
      <c r="E981" s="160">
        <v>67103202.249999993</v>
      </c>
    </row>
    <row r="982" spans="3:5">
      <c r="C982" s="161" t="s">
        <v>1436</v>
      </c>
      <c r="D982" s="160">
        <v>1000000</v>
      </c>
      <c r="E982" s="160">
        <v>0</v>
      </c>
    </row>
    <row r="983" spans="3:5">
      <c r="C983" s="161" t="s">
        <v>435</v>
      </c>
      <c r="D983" s="160">
        <v>37500333</v>
      </c>
      <c r="E983" s="160">
        <v>0</v>
      </c>
    </row>
    <row r="984" spans="3:5">
      <c r="C984" s="161" t="s">
        <v>1437</v>
      </c>
      <c r="D984" s="160">
        <v>10845429</v>
      </c>
      <c r="E984" s="160">
        <v>0</v>
      </c>
    </row>
    <row r="985" spans="3:5">
      <c r="C985" s="161" t="s">
        <v>1438</v>
      </c>
      <c r="D985" s="160">
        <v>2338581</v>
      </c>
      <c r="E985" s="160">
        <v>0</v>
      </c>
    </row>
    <row r="986" spans="3:5">
      <c r="C986" s="161" t="s">
        <v>1439</v>
      </c>
      <c r="D986" s="160">
        <v>46227768</v>
      </c>
      <c r="E986" s="160">
        <v>10000000</v>
      </c>
    </row>
    <row r="987" spans="3:5">
      <c r="C987" s="161" t="s">
        <v>1440</v>
      </c>
      <c r="D987" s="160">
        <v>1000000</v>
      </c>
      <c r="E987" s="160">
        <v>0</v>
      </c>
    </row>
    <row r="988" spans="3:5">
      <c r="C988" s="161" t="s">
        <v>1441</v>
      </c>
      <c r="D988" s="160">
        <v>0</v>
      </c>
      <c r="E988" s="160">
        <v>0</v>
      </c>
    </row>
    <row r="989" spans="3:5">
      <c r="C989" s="161" t="s">
        <v>1442</v>
      </c>
      <c r="D989" s="160">
        <v>5000000</v>
      </c>
      <c r="E989" s="160">
        <v>0</v>
      </c>
    </row>
    <row r="990" spans="3:5">
      <c r="C990" s="161" t="s">
        <v>1443</v>
      </c>
      <c r="D990" s="160">
        <v>62263555</v>
      </c>
      <c r="E990" s="160">
        <v>9636117.75</v>
      </c>
    </row>
    <row r="991" spans="3:5">
      <c r="C991" s="161" t="s">
        <v>1444</v>
      </c>
      <c r="D991" s="160">
        <v>1000000</v>
      </c>
      <c r="E991" s="160">
        <v>0</v>
      </c>
    </row>
    <row r="992" spans="3:5">
      <c r="C992" s="161" t="s">
        <v>1445</v>
      </c>
      <c r="D992" s="160">
        <v>37514624</v>
      </c>
      <c r="E992" s="160">
        <v>10222826.369999999</v>
      </c>
    </row>
    <row r="993" spans="3:5">
      <c r="C993" s="161" t="s">
        <v>1446</v>
      </c>
      <c r="D993" s="160">
        <v>299999</v>
      </c>
      <c r="E993" s="160">
        <v>0</v>
      </c>
    </row>
    <row r="994" spans="3:5">
      <c r="C994" s="161" t="s">
        <v>1447</v>
      </c>
      <c r="D994" s="160">
        <v>53980114</v>
      </c>
      <c r="E994" s="160">
        <v>36511512.870000005</v>
      </c>
    </row>
    <row r="995" spans="3:5">
      <c r="C995" s="161" t="s">
        <v>1448</v>
      </c>
      <c r="D995" s="160">
        <v>58722235</v>
      </c>
      <c r="E995" s="160">
        <v>0</v>
      </c>
    </row>
    <row r="996" spans="3:5">
      <c r="C996" s="161" t="s">
        <v>298</v>
      </c>
      <c r="D996" s="160">
        <v>16375726</v>
      </c>
      <c r="E996" s="160">
        <v>15376594.02</v>
      </c>
    </row>
    <row r="997" spans="3:5">
      <c r="C997" s="161" t="s">
        <v>2103</v>
      </c>
      <c r="D997" s="160">
        <v>33065831</v>
      </c>
      <c r="E997" s="160">
        <v>0</v>
      </c>
    </row>
    <row r="998" spans="3:5">
      <c r="C998" s="161" t="s">
        <v>299</v>
      </c>
      <c r="D998" s="160">
        <v>1000000</v>
      </c>
      <c r="E998" s="160">
        <v>0</v>
      </c>
    </row>
    <row r="999" spans="3:5">
      <c r="C999" s="161" t="s">
        <v>653</v>
      </c>
      <c r="D999" s="160">
        <v>56869436</v>
      </c>
      <c r="E999" s="160">
        <v>0</v>
      </c>
    </row>
    <row r="1000" spans="3:5">
      <c r="C1000" s="161" t="s">
        <v>1449</v>
      </c>
      <c r="D1000" s="160">
        <v>3769211</v>
      </c>
      <c r="E1000" s="160">
        <v>17646100.73</v>
      </c>
    </row>
    <row r="1001" spans="3:5">
      <c r="C1001" s="161" t="s">
        <v>544</v>
      </c>
      <c r="D1001" s="160">
        <v>55021560</v>
      </c>
      <c r="E1001" s="160">
        <v>40802145.299999997</v>
      </c>
    </row>
    <row r="1002" spans="3:5">
      <c r="C1002" s="161" t="s">
        <v>1450</v>
      </c>
      <c r="D1002" s="160">
        <v>9353035</v>
      </c>
      <c r="E1002" s="160">
        <v>0</v>
      </c>
    </row>
    <row r="1003" spans="3:5">
      <c r="C1003" s="161" t="s">
        <v>1451</v>
      </c>
      <c r="D1003" s="160">
        <v>5000000</v>
      </c>
      <c r="E1003" s="160">
        <v>243360</v>
      </c>
    </row>
    <row r="1004" spans="3:5">
      <c r="C1004" s="161" t="s">
        <v>1452</v>
      </c>
      <c r="D1004" s="160">
        <v>9225931</v>
      </c>
      <c r="E1004" s="160">
        <v>0</v>
      </c>
    </row>
    <row r="1005" spans="3:5">
      <c r="C1005" s="161" t="s">
        <v>300</v>
      </c>
      <c r="D1005" s="160">
        <v>450000360</v>
      </c>
      <c r="E1005" s="160">
        <v>185907956.03</v>
      </c>
    </row>
    <row r="1006" spans="3:5">
      <c r="C1006" s="161" t="s">
        <v>597</v>
      </c>
      <c r="D1006" s="160">
        <v>36705189</v>
      </c>
      <c r="E1006" s="160">
        <v>0</v>
      </c>
    </row>
    <row r="1007" spans="3:5">
      <c r="C1007" s="161" t="s">
        <v>654</v>
      </c>
      <c r="D1007" s="160">
        <v>80543988</v>
      </c>
      <c r="E1007" s="160">
        <v>0</v>
      </c>
    </row>
    <row r="1008" spans="3:5">
      <c r="C1008" s="161" t="s">
        <v>2210</v>
      </c>
      <c r="D1008" s="160">
        <v>0</v>
      </c>
      <c r="E1008" s="160">
        <v>0</v>
      </c>
    </row>
    <row r="1009" spans="3:5">
      <c r="C1009" s="161" t="s">
        <v>2211</v>
      </c>
      <c r="D1009" s="160">
        <v>0</v>
      </c>
      <c r="E1009" s="160">
        <v>0</v>
      </c>
    </row>
    <row r="1010" spans="3:5">
      <c r="C1010" s="161" t="s">
        <v>362</v>
      </c>
      <c r="D1010" s="160">
        <v>48750154</v>
      </c>
      <c r="E1010" s="160">
        <v>7026550.8399999999</v>
      </c>
    </row>
    <row r="1011" spans="3:5">
      <c r="C1011" s="161" t="s">
        <v>2104</v>
      </c>
      <c r="D1011" s="160">
        <v>56250000</v>
      </c>
      <c r="E1011" s="160">
        <v>15000000</v>
      </c>
    </row>
    <row r="1012" spans="3:5">
      <c r="C1012" s="161" t="s">
        <v>301</v>
      </c>
      <c r="D1012" s="160">
        <v>251812601</v>
      </c>
      <c r="E1012" s="160">
        <v>18153255.52</v>
      </c>
    </row>
    <row r="1013" spans="3:5">
      <c r="C1013" s="161" t="s">
        <v>1453</v>
      </c>
      <c r="D1013" s="160">
        <v>75116931</v>
      </c>
      <c r="E1013" s="160">
        <v>0</v>
      </c>
    </row>
    <row r="1014" spans="3:5">
      <c r="C1014" s="161" t="s">
        <v>428</v>
      </c>
      <c r="D1014" s="160">
        <v>1546229</v>
      </c>
      <c r="E1014" s="160">
        <v>0</v>
      </c>
    </row>
    <row r="1015" spans="3:5">
      <c r="C1015" s="159" t="s">
        <v>242</v>
      </c>
      <c r="D1015" s="160">
        <v>476321183</v>
      </c>
      <c r="E1015" s="160">
        <v>143868481.31999999</v>
      </c>
    </row>
    <row r="1016" spans="3:5">
      <c r="C1016" s="161" t="s">
        <v>655</v>
      </c>
      <c r="D1016" s="160">
        <v>333449662</v>
      </c>
      <c r="E1016" s="160">
        <v>99776777.810000002</v>
      </c>
    </row>
    <row r="1017" spans="3:5">
      <c r="C1017" s="161" t="s">
        <v>431</v>
      </c>
      <c r="D1017" s="160">
        <v>7002382</v>
      </c>
      <c r="E1017" s="160">
        <v>5385076.1200000001</v>
      </c>
    </row>
    <row r="1018" spans="3:5">
      <c r="C1018" s="161" t="s">
        <v>819</v>
      </c>
      <c r="D1018" s="160">
        <v>8323399</v>
      </c>
      <c r="E1018" s="160">
        <v>0</v>
      </c>
    </row>
    <row r="1019" spans="3:5">
      <c r="C1019" s="161" t="s">
        <v>491</v>
      </c>
      <c r="D1019" s="160">
        <v>21104312</v>
      </c>
      <c r="E1019" s="160">
        <v>0</v>
      </c>
    </row>
    <row r="1020" spans="3:5">
      <c r="C1020" s="161" t="s">
        <v>543</v>
      </c>
      <c r="D1020" s="160">
        <v>3794025</v>
      </c>
      <c r="E1020" s="160">
        <v>0</v>
      </c>
    </row>
    <row r="1021" spans="3:5">
      <c r="C1021" s="161" t="s">
        <v>656</v>
      </c>
      <c r="D1021" s="160">
        <v>102647403</v>
      </c>
      <c r="E1021" s="160">
        <v>38706627.390000001</v>
      </c>
    </row>
    <row r="1022" spans="3:5">
      <c r="C1022" s="161" t="s">
        <v>2258</v>
      </c>
      <c r="D1022" s="160">
        <v>0</v>
      </c>
      <c r="E1022" s="160">
        <v>0</v>
      </c>
    </row>
    <row r="1023" spans="3:5">
      <c r="C1023" s="159" t="s">
        <v>243</v>
      </c>
      <c r="D1023" s="160">
        <v>0</v>
      </c>
      <c r="E1023" s="160">
        <v>0</v>
      </c>
    </row>
    <row r="1024" spans="3:5">
      <c r="C1024" s="161" t="s">
        <v>2105</v>
      </c>
      <c r="D1024" s="160">
        <v>0</v>
      </c>
      <c r="E1024" s="160">
        <v>0</v>
      </c>
    </row>
    <row r="1025" spans="3:5">
      <c r="C1025" s="157" t="s">
        <v>302</v>
      </c>
      <c r="D1025" s="158">
        <v>554717737</v>
      </c>
      <c r="E1025" s="158">
        <v>197234288.24000001</v>
      </c>
    </row>
    <row r="1026" spans="3:5">
      <c r="C1026" s="159" t="s">
        <v>240</v>
      </c>
      <c r="D1026" s="160">
        <v>554717737</v>
      </c>
      <c r="E1026" s="160">
        <v>197234288.24000001</v>
      </c>
    </row>
    <row r="1027" spans="3:5">
      <c r="C1027" s="161" t="s">
        <v>1454</v>
      </c>
      <c r="D1027" s="160">
        <v>2758819</v>
      </c>
      <c r="E1027" s="160">
        <v>0</v>
      </c>
    </row>
    <row r="1028" spans="3:5">
      <c r="C1028" s="161" t="s">
        <v>1455</v>
      </c>
      <c r="D1028" s="160">
        <v>1148800</v>
      </c>
      <c r="E1028" s="160">
        <v>0</v>
      </c>
    </row>
    <row r="1029" spans="3:5">
      <c r="C1029" s="161" t="s">
        <v>2212</v>
      </c>
      <c r="D1029" s="160">
        <v>0</v>
      </c>
      <c r="E1029" s="160">
        <v>0</v>
      </c>
    </row>
    <row r="1030" spans="3:5">
      <c r="C1030" s="161" t="s">
        <v>1456</v>
      </c>
      <c r="D1030" s="160">
        <v>21869677</v>
      </c>
      <c r="E1030" s="160">
        <v>21869677</v>
      </c>
    </row>
    <row r="1031" spans="3:5">
      <c r="C1031" s="161" t="s">
        <v>1457</v>
      </c>
      <c r="D1031" s="160">
        <v>1812675</v>
      </c>
      <c r="E1031" s="160">
        <v>0</v>
      </c>
    </row>
    <row r="1032" spans="3:5">
      <c r="C1032" s="161" t="s">
        <v>1458</v>
      </c>
      <c r="D1032" s="160">
        <v>1145591</v>
      </c>
      <c r="E1032" s="160">
        <v>0</v>
      </c>
    </row>
    <row r="1033" spans="3:5">
      <c r="C1033" s="161" t="s">
        <v>1459</v>
      </c>
      <c r="D1033" s="160">
        <v>1488375</v>
      </c>
      <c r="E1033" s="160">
        <v>0</v>
      </c>
    </row>
    <row r="1034" spans="3:5">
      <c r="C1034" s="161" t="s">
        <v>657</v>
      </c>
      <c r="D1034" s="160">
        <v>100000</v>
      </c>
      <c r="E1034" s="160">
        <v>0</v>
      </c>
    </row>
    <row r="1035" spans="3:5">
      <c r="C1035" s="161" t="s">
        <v>598</v>
      </c>
      <c r="D1035" s="160">
        <v>179352696</v>
      </c>
      <c r="E1035" s="160">
        <v>39054633.719999999</v>
      </c>
    </row>
    <row r="1036" spans="3:5">
      <c r="C1036" s="161" t="s">
        <v>1460</v>
      </c>
      <c r="D1036" s="160">
        <v>2526576</v>
      </c>
      <c r="E1036" s="160">
        <v>0</v>
      </c>
    </row>
    <row r="1037" spans="3:5">
      <c r="C1037" s="161" t="s">
        <v>1461</v>
      </c>
      <c r="D1037" s="160">
        <v>56294803</v>
      </c>
      <c r="E1037" s="160">
        <v>0</v>
      </c>
    </row>
    <row r="1038" spans="3:5">
      <c r="C1038" s="161" t="s">
        <v>1462</v>
      </c>
      <c r="D1038" s="160">
        <v>9135638</v>
      </c>
      <c r="E1038" s="160">
        <v>0</v>
      </c>
    </row>
    <row r="1039" spans="3:5">
      <c r="C1039" s="161" t="s">
        <v>1463</v>
      </c>
      <c r="D1039" s="160">
        <v>2495905</v>
      </c>
      <c r="E1039" s="160">
        <v>0</v>
      </c>
    </row>
    <row r="1040" spans="3:5">
      <c r="C1040" s="161" t="s">
        <v>1464</v>
      </c>
      <c r="D1040" s="160">
        <v>1592758</v>
      </c>
      <c r="E1040" s="160">
        <v>0</v>
      </c>
    </row>
    <row r="1041" spans="3:5">
      <c r="C1041" s="161" t="s">
        <v>1465</v>
      </c>
      <c r="D1041" s="160">
        <v>1000000</v>
      </c>
      <c r="E1041" s="160">
        <v>0</v>
      </c>
    </row>
    <row r="1042" spans="3:5">
      <c r="C1042" s="161" t="s">
        <v>1466</v>
      </c>
      <c r="D1042" s="160">
        <v>2495905</v>
      </c>
      <c r="E1042" s="160">
        <v>0</v>
      </c>
    </row>
    <row r="1043" spans="3:5">
      <c r="C1043" s="161" t="s">
        <v>1467</v>
      </c>
      <c r="D1043" s="160">
        <v>2495905</v>
      </c>
      <c r="E1043" s="160">
        <v>0</v>
      </c>
    </row>
    <row r="1044" spans="3:5">
      <c r="C1044" s="161" t="s">
        <v>1468</v>
      </c>
      <c r="D1044" s="160">
        <v>1501732</v>
      </c>
      <c r="E1044" s="160">
        <v>0</v>
      </c>
    </row>
    <row r="1045" spans="3:5">
      <c r="C1045" s="161" t="s">
        <v>1469</v>
      </c>
      <c r="D1045" s="160">
        <v>1501732</v>
      </c>
      <c r="E1045" s="160">
        <v>0</v>
      </c>
    </row>
    <row r="1046" spans="3:5">
      <c r="C1046" s="161" t="s">
        <v>1470</v>
      </c>
      <c r="D1046" s="160">
        <v>5032901</v>
      </c>
      <c r="E1046" s="160">
        <v>0</v>
      </c>
    </row>
    <row r="1047" spans="3:5">
      <c r="C1047" s="161" t="s">
        <v>1471</v>
      </c>
      <c r="D1047" s="160">
        <v>27190722</v>
      </c>
      <c r="E1047" s="160">
        <v>3320757.81</v>
      </c>
    </row>
    <row r="1048" spans="3:5">
      <c r="C1048" s="161" t="s">
        <v>1472</v>
      </c>
      <c r="D1048" s="160">
        <v>7800000</v>
      </c>
      <c r="E1048" s="160">
        <v>0</v>
      </c>
    </row>
    <row r="1049" spans="3:5">
      <c r="C1049" s="161" t="s">
        <v>1473</v>
      </c>
      <c r="D1049" s="160">
        <v>2502760</v>
      </c>
      <c r="E1049" s="160">
        <v>6721566.8300000001</v>
      </c>
    </row>
    <row r="1050" spans="3:5">
      <c r="C1050" s="161" t="s">
        <v>1474</v>
      </c>
      <c r="D1050" s="160">
        <v>60000005</v>
      </c>
      <c r="E1050" s="160">
        <v>47172036.439999998</v>
      </c>
    </row>
    <row r="1051" spans="3:5">
      <c r="C1051" s="161" t="s">
        <v>2259</v>
      </c>
      <c r="D1051" s="160">
        <v>0</v>
      </c>
      <c r="E1051" s="160">
        <v>2668682.54</v>
      </c>
    </row>
    <row r="1052" spans="3:5">
      <c r="C1052" s="161" t="s">
        <v>1475</v>
      </c>
      <c r="D1052" s="160">
        <v>1466976</v>
      </c>
      <c r="E1052" s="160">
        <v>0</v>
      </c>
    </row>
    <row r="1053" spans="3:5">
      <c r="C1053" s="161" t="s">
        <v>809</v>
      </c>
      <c r="D1053" s="160">
        <v>20194412</v>
      </c>
      <c r="E1053" s="160">
        <v>0</v>
      </c>
    </row>
    <row r="1054" spans="3:5">
      <c r="C1054" s="161" t="s">
        <v>1476</v>
      </c>
      <c r="D1054" s="160">
        <v>5076540</v>
      </c>
      <c r="E1054" s="160">
        <v>0</v>
      </c>
    </row>
    <row r="1055" spans="3:5">
      <c r="C1055" s="161" t="s">
        <v>1477</v>
      </c>
      <c r="D1055" s="160">
        <v>7632009</v>
      </c>
      <c r="E1055" s="160">
        <v>0</v>
      </c>
    </row>
    <row r="1056" spans="3:5">
      <c r="C1056" s="161" t="s">
        <v>1478</v>
      </c>
      <c r="D1056" s="160">
        <v>1000000</v>
      </c>
      <c r="E1056" s="160">
        <v>0</v>
      </c>
    </row>
    <row r="1057" spans="3:5">
      <c r="C1057" s="161" t="s">
        <v>821</v>
      </c>
      <c r="D1057" s="160">
        <v>0</v>
      </c>
      <c r="E1057" s="160">
        <v>4555383.41</v>
      </c>
    </row>
    <row r="1058" spans="3:5">
      <c r="C1058" s="161" t="s">
        <v>1479</v>
      </c>
      <c r="D1058" s="160">
        <v>0</v>
      </c>
      <c r="E1058" s="160">
        <v>516977.28</v>
      </c>
    </row>
    <row r="1059" spans="3:5">
      <c r="C1059" s="161" t="s">
        <v>2213</v>
      </c>
      <c r="D1059" s="160">
        <v>0</v>
      </c>
      <c r="E1059" s="160">
        <v>0</v>
      </c>
    </row>
    <row r="1060" spans="3:5">
      <c r="C1060" s="161" t="s">
        <v>822</v>
      </c>
      <c r="D1060" s="160">
        <v>0</v>
      </c>
      <c r="E1060" s="160">
        <v>4160377.23</v>
      </c>
    </row>
    <row r="1061" spans="3:5">
      <c r="C1061" s="161" t="s">
        <v>1480</v>
      </c>
      <c r="D1061" s="160">
        <v>1508467</v>
      </c>
      <c r="E1061" s="160">
        <v>1478787.72</v>
      </c>
    </row>
    <row r="1062" spans="3:5">
      <c r="C1062" s="161" t="s">
        <v>1481</v>
      </c>
      <c r="D1062" s="160">
        <v>953825</v>
      </c>
      <c r="E1062" s="160">
        <v>0</v>
      </c>
    </row>
    <row r="1063" spans="3:5">
      <c r="C1063" s="161" t="s">
        <v>1482</v>
      </c>
      <c r="D1063" s="160">
        <v>10193766</v>
      </c>
      <c r="E1063" s="160">
        <v>0</v>
      </c>
    </row>
    <row r="1064" spans="3:5">
      <c r="C1064" s="161" t="s">
        <v>2214</v>
      </c>
      <c r="D1064" s="160">
        <v>0</v>
      </c>
      <c r="E1064" s="160">
        <v>0</v>
      </c>
    </row>
    <row r="1065" spans="3:5">
      <c r="C1065" s="161" t="s">
        <v>2215</v>
      </c>
      <c r="D1065" s="160">
        <v>0</v>
      </c>
      <c r="E1065" s="160">
        <v>0</v>
      </c>
    </row>
    <row r="1066" spans="3:5">
      <c r="C1066" s="161" t="s">
        <v>1483</v>
      </c>
      <c r="D1066" s="160">
        <v>8111268</v>
      </c>
      <c r="E1066" s="160">
        <v>0</v>
      </c>
    </row>
    <row r="1067" spans="3:5">
      <c r="C1067" s="161" t="s">
        <v>363</v>
      </c>
      <c r="D1067" s="160">
        <v>105336499</v>
      </c>
      <c r="E1067" s="160">
        <v>65715408.260000005</v>
      </c>
    </row>
    <row r="1068" spans="3:5">
      <c r="C1068" s="159" t="s">
        <v>242</v>
      </c>
      <c r="D1068" s="160">
        <v>0</v>
      </c>
      <c r="E1068" s="160">
        <v>0</v>
      </c>
    </row>
    <row r="1069" spans="3:5">
      <c r="C1069" s="161" t="s">
        <v>764</v>
      </c>
      <c r="D1069" s="160">
        <v>0</v>
      </c>
      <c r="E1069" s="160">
        <v>0</v>
      </c>
    </row>
    <row r="1070" spans="3:5">
      <c r="C1070" s="157" t="s">
        <v>303</v>
      </c>
      <c r="D1070" s="158">
        <v>1208318911</v>
      </c>
      <c r="E1070" s="158">
        <v>341394882.25999999</v>
      </c>
    </row>
    <row r="1071" spans="3:5">
      <c r="C1071" s="159" t="s">
        <v>240</v>
      </c>
      <c r="D1071" s="160">
        <v>1021864046</v>
      </c>
      <c r="E1071" s="160">
        <v>322432213.85000002</v>
      </c>
    </row>
    <row r="1072" spans="3:5">
      <c r="C1072" s="161" t="s">
        <v>364</v>
      </c>
      <c r="D1072" s="160">
        <v>499701972</v>
      </c>
      <c r="E1072" s="160">
        <v>266069520.06</v>
      </c>
    </row>
    <row r="1073" spans="3:5">
      <c r="C1073" s="161" t="s">
        <v>304</v>
      </c>
      <c r="D1073" s="160">
        <v>9358073</v>
      </c>
      <c r="E1073" s="160">
        <v>826029.92</v>
      </c>
    </row>
    <row r="1074" spans="3:5">
      <c r="C1074" s="161" t="s">
        <v>1484</v>
      </c>
      <c r="D1074" s="160">
        <v>3810290</v>
      </c>
      <c r="E1074" s="160">
        <v>0</v>
      </c>
    </row>
    <row r="1075" spans="3:5">
      <c r="C1075" s="161" t="s">
        <v>1485</v>
      </c>
      <c r="D1075" s="160">
        <v>1000000</v>
      </c>
      <c r="E1075" s="160">
        <v>0</v>
      </c>
    </row>
    <row r="1076" spans="3:5">
      <c r="C1076" s="161" t="s">
        <v>1486</v>
      </c>
      <c r="D1076" s="160">
        <v>1912270</v>
      </c>
      <c r="E1076" s="160">
        <v>0</v>
      </c>
    </row>
    <row r="1077" spans="3:5">
      <c r="C1077" s="161" t="s">
        <v>436</v>
      </c>
      <c r="D1077" s="160">
        <v>60000046</v>
      </c>
      <c r="E1077" s="160">
        <v>30548326.77</v>
      </c>
    </row>
    <row r="1078" spans="3:5">
      <c r="C1078" s="161" t="s">
        <v>507</v>
      </c>
      <c r="D1078" s="160">
        <v>140184628</v>
      </c>
      <c r="E1078" s="160">
        <v>897840</v>
      </c>
    </row>
    <row r="1079" spans="3:5">
      <c r="C1079" s="161" t="s">
        <v>1487</v>
      </c>
      <c r="D1079" s="160">
        <v>1157222</v>
      </c>
      <c r="E1079" s="160">
        <v>3031780.8</v>
      </c>
    </row>
    <row r="1080" spans="3:5">
      <c r="C1080" s="161" t="s">
        <v>1488</v>
      </c>
      <c r="D1080" s="160">
        <v>2779045</v>
      </c>
      <c r="E1080" s="160">
        <v>0</v>
      </c>
    </row>
    <row r="1081" spans="3:5">
      <c r="C1081" s="161" t="s">
        <v>1489</v>
      </c>
      <c r="D1081" s="160">
        <v>2779045</v>
      </c>
      <c r="E1081" s="160">
        <v>0</v>
      </c>
    </row>
    <row r="1082" spans="3:5">
      <c r="C1082" s="161" t="s">
        <v>1490</v>
      </c>
      <c r="D1082" s="160">
        <v>1651551</v>
      </c>
      <c r="E1082" s="160">
        <v>0</v>
      </c>
    </row>
    <row r="1083" spans="3:5">
      <c r="C1083" s="161" t="s">
        <v>1491</v>
      </c>
      <c r="D1083" s="160">
        <v>2797336</v>
      </c>
      <c r="E1083" s="160">
        <v>0</v>
      </c>
    </row>
    <row r="1084" spans="3:5">
      <c r="C1084" s="161" t="s">
        <v>1492</v>
      </c>
      <c r="D1084" s="160">
        <v>6310564</v>
      </c>
      <c r="E1084" s="160">
        <v>3778889.55</v>
      </c>
    </row>
    <row r="1085" spans="3:5">
      <c r="C1085" s="161" t="s">
        <v>1493</v>
      </c>
      <c r="D1085" s="160">
        <v>107784880</v>
      </c>
      <c r="E1085" s="160">
        <v>0</v>
      </c>
    </row>
    <row r="1086" spans="3:5">
      <c r="C1086" s="161" t="s">
        <v>1494</v>
      </c>
      <c r="D1086" s="160">
        <v>5079880</v>
      </c>
      <c r="E1086" s="160">
        <v>0</v>
      </c>
    </row>
    <row r="1087" spans="3:5">
      <c r="C1087" s="161" t="s">
        <v>1495</v>
      </c>
      <c r="D1087" s="160">
        <v>71550790</v>
      </c>
      <c r="E1087" s="160">
        <v>0</v>
      </c>
    </row>
    <row r="1088" spans="3:5">
      <c r="C1088" s="161" t="s">
        <v>1496</v>
      </c>
      <c r="D1088" s="160">
        <v>82018034</v>
      </c>
      <c r="E1088" s="160">
        <v>0</v>
      </c>
    </row>
    <row r="1089" spans="3:5">
      <c r="C1089" s="161" t="s">
        <v>1497</v>
      </c>
      <c r="D1089" s="160">
        <v>0</v>
      </c>
      <c r="E1089" s="160">
        <v>0</v>
      </c>
    </row>
    <row r="1090" spans="3:5">
      <c r="C1090" s="161" t="s">
        <v>1498</v>
      </c>
      <c r="D1090" s="160">
        <v>1581259</v>
      </c>
      <c r="E1090" s="160">
        <v>17279826.75</v>
      </c>
    </row>
    <row r="1091" spans="3:5">
      <c r="C1091" s="161" t="s">
        <v>1499</v>
      </c>
      <c r="D1091" s="160">
        <v>1697292</v>
      </c>
      <c r="E1091" s="160">
        <v>0</v>
      </c>
    </row>
    <row r="1092" spans="3:5">
      <c r="C1092" s="161" t="s">
        <v>1500</v>
      </c>
      <c r="D1092" s="160">
        <v>1513603</v>
      </c>
      <c r="E1092" s="160">
        <v>0</v>
      </c>
    </row>
    <row r="1093" spans="3:5">
      <c r="C1093" s="161" t="s">
        <v>1501</v>
      </c>
      <c r="D1093" s="160">
        <v>1098833</v>
      </c>
      <c r="E1093" s="160">
        <v>0</v>
      </c>
    </row>
    <row r="1094" spans="3:5">
      <c r="C1094" s="161" t="s">
        <v>1502</v>
      </c>
      <c r="D1094" s="160">
        <v>1097433</v>
      </c>
      <c r="E1094" s="160">
        <v>0</v>
      </c>
    </row>
    <row r="1095" spans="3:5">
      <c r="C1095" s="161" t="s">
        <v>1503</v>
      </c>
      <c r="D1095" s="160">
        <v>15000000</v>
      </c>
      <c r="E1095" s="160">
        <v>0</v>
      </c>
    </row>
    <row r="1096" spans="3:5">
      <c r="C1096" s="159" t="s">
        <v>242</v>
      </c>
      <c r="D1096" s="160">
        <v>186454865</v>
      </c>
      <c r="E1096" s="160">
        <v>18962668.41</v>
      </c>
    </row>
    <row r="1097" spans="3:5">
      <c r="C1097" s="161" t="s">
        <v>542</v>
      </c>
      <c r="D1097" s="160">
        <v>46008312</v>
      </c>
      <c r="E1097" s="160">
        <v>0</v>
      </c>
    </row>
    <row r="1098" spans="3:5">
      <c r="C1098" s="161" t="s">
        <v>658</v>
      </c>
      <c r="D1098" s="160">
        <v>1277584</v>
      </c>
      <c r="E1098" s="160">
        <v>2777584</v>
      </c>
    </row>
    <row r="1099" spans="3:5">
      <c r="C1099" s="161" t="s">
        <v>492</v>
      </c>
      <c r="D1099" s="160">
        <v>1931187</v>
      </c>
      <c r="E1099" s="160">
        <v>0</v>
      </c>
    </row>
    <row r="1100" spans="3:5">
      <c r="C1100" s="161" t="s">
        <v>659</v>
      </c>
      <c r="D1100" s="160">
        <v>6593556</v>
      </c>
      <c r="E1100" s="160">
        <v>11544171.129999999</v>
      </c>
    </row>
    <row r="1101" spans="3:5">
      <c r="C1101" s="161" t="s">
        <v>660</v>
      </c>
      <c r="D1101" s="160">
        <v>2644226</v>
      </c>
      <c r="E1101" s="160">
        <v>0</v>
      </c>
    </row>
    <row r="1102" spans="3:5">
      <c r="C1102" s="161" t="s">
        <v>506</v>
      </c>
      <c r="D1102" s="160">
        <v>128000000</v>
      </c>
      <c r="E1102" s="160">
        <v>0</v>
      </c>
    </row>
    <row r="1103" spans="3:5">
      <c r="C1103" s="161" t="s">
        <v>765</v>
      </c>
      <c r="D1103" s="160">
        <v>0</v>
      </c>
      <c r="E1103" s="160">
        <v>4640913.28</v>
      </c>
    </row>
    <row r="1104" spans="3:5">
      <c r="C1104" s="157" t="s">
        <v>251</v>
      </c>
      <c r="D1104" s="158">
        <v>4315709764</v>
      </c>
      <c r="E1104" s="158">
        <v>1457466681.6700001</v>
      </c>
    </row>
    <row r="1105" spans="3:5">
      <c r="C1105" s="159" t="s">
        <v>240</v>
      </c>
      <c r="D1105" s="160">
        <v>4229127752</v>
      </c>
      <c r="E1105" s="160">
        <v>1408166408.5700002</v>
      </c>
    </row>
    <row r="1106" spans="3:5">
      <c r="C1106" s="161" t="s">
        <v>305</v>
      </c>
      <c r="D1106" s="160">
        <v>13305993</v>
      </c>
      <c r="E1106" s="160">
        <v>0</v>
      </c>
    </row>
    <row r="1107" spans="3:5">
      <c r="C1107" s="161" t="s">
        <v>1504</v>
      </c>
      <c r="D1107" s="160">
        <v>5490378</v>
      </c>
      <c r="E1107" s="160">
        <v>0</v>
      </c>
    </row>
    <row r="1108" spans="3:5">
      <c r="C1108" s="161" t="s">
        <v>2216</v>
      </c>
      <c r="D1108" s="160">
        <v>0</v>
      </c>
      <c r="E1108" s="160">
        <v>0</v>
      </c>
    </row>
    <row r="1109" spans="3:5">
      <c r="C1109" s="161" t="s">
        <v>306</v>
      </c>
      <c r="D1109" s="160">
        <v>2681364285</v>
      </c>
      <c r="E1109" s="160">
        <v>560955748.04000008</v>
      </c>
    </row>
    <row r="1110" spans="3:5">
      <c r="C1110" s="161" t="s">
        <v>1505</v>
      </c>
      <c r="D1110" s="160">
        <v>22390444</v>
      </c>
      <c r="E1110" s="160">
        <v>0</v>
      </c>
    </row>
    <row r="1111" spans="3:5">
      <c r="C1111" s="161" t="s">
        <v>661</v>
      </c>
      <c r="D1111" s="160">
        <v>24680990</v>
      </c>
      <c r="E1111" s="160">
        <v>4377927.75</v>
      </c>
    </row>
    <row r="1112" spans="3:5">
      <c r="C1112" s="161" t="s">
        <v>792</v>
      </c>
      <c r="D1112" s="160">
        <v>4175835</v>
      </c>
      <c r="E1112" s="160">
        <v>0</v>
      </c>
    </row>
    <row r="1113" spans="3:5">
      <c r="C1113" s="161" t="s">
        <v>662</v>
      </c>
      <c r="D1113" s="160">
        <v>1552779</v>
      </c>
      <c r="E1113" s="160">
        <v>0</v>
      </c>
    </row>
    <row r="1114" spans="3:5">
      <c r="C1114" s="161" t="s">
        <v>1506</v>
      </c>
      <c r="D1114" s="160">
        <v>72972303</v>
      </c>
      <c r="E1114" s="160">
        <v>82754427.329999998</v>
      </c>
    </row>
    <row r="1115" spans="3:5">
      <c r="C1115" s="161" t="s">
        <v>1507</v>
      </c>
      <c r="D1115" s="160">
        <v>2100000</v>
      </c>
      <c r="E1115" s="160">
        <v>7173704.7599999998</v>
      </c>
    </row>
    <row r="1116" spans="3:5">
      <c r="C1116" s="161" t="s">
        <v>1508</v>
      </c>
      <c r="D1116" s="160">
        <v>173874</v>
      </c>
      <c r="E1116" s="160">
        <v>0</v>
      </c>
    </row>
    <row r="1117" spans="3:5">
      <c r="C1117" s="161" t="s">
        <v>2155</v>
      </c>
      <c r="D1117" s="160">
        <v>0</v>
      </c>
      <c r="E1117" s="160">
        <v>0</v>
      </c>
    </row>
    <row r="1118" spans="3:5">
      <c r="C1118" s="161" t="s">
        <v>1509</v>
      </c>
      <c r="D1118" s="160">
        <v>5472250</v>
      </c>
      <c r="E1118" s="160">
        <v>44892643.68</v>
      </c>
    </row>
    <row r="1119" spans="3:5">
      <c r="C1119" s="161" t="s">
        <v>1510</v>
      </c>
      <c r="D1119" s="160">
        <v>38981691</v>
      </c>
      <c r="E1119" s="160">
        <v>0</v>
      </c>
    </row>
    <row r="1120" spans="3:5">
      <c r="C1120" s="161" t="s">
        <v>1511</v>
      </c>
      <c r="D1120" s="160">
        <v>32594339</v>
      </c>
      <c r="E1120" s="160">
        <v>29198754.850000001</v>
      </c>
    </row>
    <row r="1121" spans="3:5">
      <c r="C1121" s="161" t="s">
        <v>2156</v>
      </c>
      <c r="D1121" s="160">
        <v>0</v>
      </c>
      <c r="E1121" s="160">
        <v>0</v>
      </c>
    </row>
    <row r="1122" spans="3:5">
      <c r="C1122" s="161" t="s">
        <v>1512</v>
      </c>
      <c r="D1122" s="160">
        <v>5000000</v>
      </c>
      <c r="E1122" s="160">
        <v>0</v>
      </c>
    </row>
    <row r="1123" spans="3:5">
      <c r="C1123" s="161" t="s">
        <v>1513</v>
      </c>
      <c r="D1123" s="160">
        <v>9288634</v>
      </c>
      <c r="E1123" s="160">
        <v>0</v>
      </c>
    </row>
    <row r="1124" spans="3:5">
      <c r="C1124" s="161" t="s">
        <v>1514</v>
      </c>
      <c r="D1124" s="160">
        <v>7958209</v>
      </c>
      <c r="E1124" s="160">
        <v>6000000</v>
      </c>
    </row>
    <row r="1125" spans="3:5">
      <c r="C1125" s="161" t="s">
        <v>1515</v>
      </c>
      <c r="D1125" s="160">
        <v>2503797</v>
      </c>
      <c r="E1125" s="160">
        <v>48864</v>
      </c>
    </row>
    <row r="1126" spans="3:5">
      <c r="C1126" s="161" t="s">
        <v>1516</v>
      </c>
      <c r="D1126" s="160">
        <v>7519123</v>
      </c>
      <c r="E1126" s="160">
        <v>5772311.2800000003</v>
      </c>
    </row>
    <row r="1127" spans="3:5">
      <c r="C1127" s="161" t="s">
        <v>1517</v>
      </c>
      <c r="D1127" s="160">
        <v>88295858</v>
      </c>
      <c r="E1127" s="160">
        <v>95181366.019999996</v>
      </c>
    </row>
    <row r="1128" spans="3:5">
      <c r="C1128" s="161" t="s">
        <v>1518</v>
      </c>
      <c r="D1128" s="160">
        <v>1503825</v>
      </c>
      <c r="E1128" s="160">
        <v>0</v>
      </c>
    </row>
    <row r="1129" spans="3:5">
      <c r="C1129" s="161" t="s">
        <v>1519</v>
      </c>
      <c r="D1129" s="160">
        <v>2494718</v>
      </c>
      <c r="E1129" s="160">
        <v>48864</v>
      </c>
    </row>
    <row r="1130" spans="3:5">
      <c r="C1130" s="161" t="s">
        <v>1520</v>
      </c>
      <c r="D1130" s="160">
        <v>37462453</v>
      </c>
      <c r="E1130" s="160">
        <v>0</v>
      </c>
    </row>
    <row r="1131" spans="3:5">
      <c r="C1131" s="161" t="s">
        <v>1521</v>
      </c>
      <c r="D1131" s="160">
        <v>1067600</v>
      </c>
      <c r="E1131" s="160">
        <v>0</v>
      </c>
    </row>
    <row r="1132" spans="3:5">
      <c r="C1132" s="161" t="s">
        <v>1522</v>
      </c>
      <c r="D1132" s="160">
        <v>1461985</v>
      </c>
      <c r="E1132" s="160">
        <v>0</v>
      </c>
    </row>
    <row r="1133" spans="3:5">
      <c r="C1133" s="161" t="s">
        <v>1523</v>
      </c>
      <c r="D1133" s="160">
        <v>12640948</v>
      </c>
      <c r="E1133" s="160">
        <v>5830720.5899999999</v>
      </c>
    </row>
    <row r="1134" spans="3:5">
      <c r="C1134" s="161" t="s">
        <v>766</v>
      </c>
      <c r="D1134" s="160">
        <v>0</v>
      </c>
      <c r="E1134" s="160">
        <v>0</v>
      </c>
    </row>
    <row r="1135" spans="3:5">
      <c r="C1135" s="161" t="s">
        <v>1524</v>
      </c>
      <c r="D1135" s="160">
        <v>2528190</v>
      </c>
      <c r="E1135" s="160">
        <v>0</v>
      </c>
    </row>
    <row r="1136" spans="3:5">
      <c r="C1136" s="161" t="s">
        <v>391</v>
      </c>
      <c r="D1136" s="160">
        <v>1061635</v>
      </c>
      <c r="E1136" s="160">
        <v>0</v>
      </c>
    </row>
    <row r="1137" spans="3:5">
      <c r="C1137" s="161" t="s">
        <v>1525</v>
      </c>
      <c r="D1137" s="160">
        <v>45008072</v>
      </c>
      <c r="E1137" s="160">
        <v>44929635.75</v>
      </c>
    </row>
    <row r="1138" spans="3:5">
      <c r="C1138" s="161" t="s">
        <v>392</v>
      </c>
      <c r="D1138" s="160">
        <v>2494717</v>
      </c>
      <c r="E1138" s="160">
        <v>0</v>
      </c>
    </row>
    <row r="1139" spans="3:5">
      <c r="C1139" s="161" t="s">
        <v>541</v>
      </c>
      <c r="D1139" s="160">
        <v>45002187</v>
      </c>
      <c r="E1139" s="160">
        <v>44837886.420000002</v>
      </c>
    </row>
    <row r="1140" spans="3:5">
      <c r="C1140" s="161" t="s">
        <v>393</v>
      </c>
      <c r="D1140" s="160">
        <v>2494717</v>
      </c>
      <c r="E1140" s="160">
        <v>0</v>
      </c>
    </row>
    <row r="1141" spans="3:5">
      <c r="C1141" s="161" t="s">
        <v>394</v>
      </c>
      <c r="D1141" s="160">
        <v>1061635</v>
      </c>
      <c r="E1141" s="160">
        <v>0</v>
      </c>
    </row>
    <row r="1142" spans="3:5">
      <c r="C1142" s="161" t="s">
        <v>1526</v>
      </c>
      <c r="D1142" s="160">
        <v>337508243</v>
      </c>
      <c r="E1142" s="160">
        <v>331709109.16000003</v>
      </c>
    </row>
    <row r="1143" spans="3:5">
      <c r="C1143" s="161" t="s">
        <v>395</v>
      </c>
      <c r="D1143" s="160">
        <v>1498436</v>
      </c>
      <c r="E1143" s="160">
        <v>0</v>
      </c>
    </row>
    <row r="1144" spans="3:5">
      <c r="C1144" s="161" t="s">
        <v>1527</v>
      </c>
      <c r="D1144" s="160">
        <v>17656240</v>
      </c>
      <c r="E1144" s="160">
        <v>12000000</v>
      </c>
    </row>
    <row r="1145" spans="3:5">
      <c r="C1145" s="161" t="s">
        <v>663</v>
      </c>
      <c r="D1145" s="160">
        <v>1514684</v>
      </c>
      <c r="E1145" s="160">
        <v>0</v>
      </c>
    </row>
    <row r="1146" spans="3:5">
      <c r="C1146" s="161" t="s">
        <v>1528</v>
      </c>
      <c r="D1146" s="160">
        <v>2429733</v>
      </c>
      <c r="E1146" s="160">
        <v>0</v>
      </c>
    </row>
    <row r="1147" spans="3:5">
      <c r="C1147" s="161" t="s">
        <v>449</v>
      </c>
      <c r="D1147" s="160">
        <v>1514684</v>
      </c>
      <c r="E1147" s="160">
        <v>0</v>
      </c>
    </row>
    <row r="1148" spans="3:5">
      <c r="C1148" s="161" t="s">
        <v>1529</v>
      </c>
      <c r="D1148" s="160">
        <v>6700450</v>
      </c>
      <c r="E1148" s="160">
        <v>2481308.92</v>
      </c>
    </row>
    <row r="1149" spans="3:5">
      <c r="C1149" s="161" t="s">
        <v>1530</v>
      </c>
      <c r="D1149" s="160">
        <v>7573421</v>
      </c>
      <c r="E1149" s="160">
        <v>0</v>
      </c>
    </row>
    <row r="1150" spans="3:5">
      <c r="C1150" s="161" t="s">
        <v>396</v>
      </c>
      <c r="D1150" s="160">
        <v>1514684</v>
      </c>
      <c r="E1150" s="160">
        <v>0</v>
      </c>
    </row>
    <row r="1151" spans="3:5">
      <c r="C1151" s="161" t="s">
        <v>1531</v>
      </c>
      <c r="D1151" s="160">
        <v>2494717</v>
      </c>
      <c r="E1151" s="160">
        <v>0</v>
      </c>
    </row>
    <row r="1152" spans="3:5">
      <c r="C1152" s="161" t="s">
        <v>1532</v>
      </c>
      <c r="D1152" s="160">
        <v>60000000</v>
      </c>
      <c r="E1152" s="160">
        <v>47604809.009999998</v>
      </c>
    </row>
    <row r="1153" spans="3:5">
      <c r="C1153" s="161" t="s">
        <v>397</v>
      </c>
      <c r="D1153" s="160">
        <v>1198749</v>
      </c>
      <c r="E1153" s="160">
        <v>0</v>
      </c>
    </row>
    <row r="1154" spans="3:5">
      <c r="C1154" s="161" t="s">
        <v>2106</v>
      </c>
      <c r="D1154" s="160">
        <v>19196261</v>
      </c>
      <c r="E1154" s="160">
        <v>0</v>
      </c>
    </row>
    <row r="1155" spans="3:5">
      <c r="C1155" s="161" t="s">
        <v>1533</v>
      </c>
      <c r="D1155" s="160">
        <v>1000000</v>
      </c>
      <c r="E1155" s="160">
        <v>0</v>
      </c>
    </row>
    <row r="1156" spans="3:5">
      <c r="C1156" s="161" t="s">
        <v>1534</v>
      </c>
      <c r="D1156" s="160">
        <v>1498436</v>
      </c>
      <c r="E1156" s="160">
        <v>0</v>
      </c>
    </row>
    <row r="1157" spans="3:5">
      <c r="C1157" s="161" t="s">
        <v>398</v>
      </c>
      <c r="D1157" s="160">
        <v>1061635</v>
      </c>
      <c r="E1157" s="160">
        <v>0</v>
      </c>
    </row>
    <row r="1158" spans="3:5">
      <c r="C1158" s="161" t="s">
        <v>399</v>
      </c>
      <c r="D1158" s="160">
        <v>2494717</v>
      </c>
      <c r="E1158" s="160">
        <v>0</v>
      </c>
    </row>
    <row r="1159" spans="3:5">
      <c r="C1159" s="161" t="s">
        <v>1535</v>
      </c>
      <c r="D1159" s="160">
        <v>3140721</v>
      </c>
      <c r="E1159" s="160">
        <v>0</v>
      </c>
    </row>
    <row r="1160" spans="3:5">
      <c r="C1160" s="161" t="s">
        <v>400</v>
      </c>
      <c r="D1160" s="160">
        <v>1498436</v>
      </c>
      <c r="E1160" s="160">
        <v>0</v>
      </c>
    </row>
    <row r="1161" spans="3:5">
      <c r="C1161" s="161" t="s">
        <v>540</v>
      </c>
      <c r="D1161" s="160">
        <v>1498436</v>
      </c>
      <c r="E1161" s="160">
        <v>0</v>
      </c>
    </row>
    <row r="1162" spans="3:5">
      <c r="C1162" s="161" t="s">
        <v>450</v>
      </c>
      <c r="D1162" s="160">
        <v>15000001</v>
      </c>
      <c r="E1162" s="160">
        <v>11911520.550000001</v>
      </c>
    </row>
    <row r="1163" spans="3:5">
      <c r="C1163" s="161" t="s">
        <v>1536</v>
      </c>
      <c r="D1163" s="160">
        <v>2494717</v>
      </c>
      <c r="E1163" s="160">
        <v>0</v>
      </c>
    </row>
    <row r="1164" spans="3:5">
      <c r="C1164" s="161" t="s">
        <v>767</v>
      </c>
      <c r="D1164" s="160">
        <v>0</v>
      </c>
      <c r="E1164" s="160">
        <v>0</v>
      </c>
    </row>
    <row r="1165" spans="3:5">
      <c r="C1165" s="161" t="s">
        <v>1537</v>
      </c>
      <c r="D1165" s="160">
        <v>2494717</v>
      </c>
      <c r="E1165" s="160">
        <v>0</v>
      </c>
    </row>
    <row r="1166" spans="3:5">
      <c r="C1166" s="161" t="s">
        <v>1538</v>
      </c>
      <c r="D1166" s="160">
        <v>1061635</v>
      </c>
      <c r="E1166" s="160">
        <v>0</v>
      </c>
    </row>
    <row r="1167" spans="3:5">
      <c r="C1167" s="161" t="s">
        <v>1539</v>
      </c>
      <c r="D1167" s="160">
        <v>1061635</v>
      </c>
      <c r="E1167" s="160">
        <v>0</v>
      </c>
    </row>
    <row r="1168" spans="3:5">
      <c r="C1168" s="161" t="s">
        <v>1540</v>
      </c>
      <c r="D1168" s="160">
        <v>2494717</v>
      </c>
      <c r="E1168" s="160">
        <v>0</v>
      </c>
    </row>
    <row r="1169" spans="3:5">
      <c r="C1169" s="161" t="s">
        <v>401</v>
      </c>
      <c r="D1169" s="160">
        <v>1078230</v>
      </c>
      <c r="E1169" s="160">
        <v>0</v>
      </c>
    </row>
    <row r="1170" spans="3:5">
      <c r="C1170" s="161" t="s">
        <v>451</v>
      </c>
      <c r="D1170" s="160">
        <v>2528502</v>
      </c>
      <c r="E1170" s="160">
        <v>0</v>
      </c>
    </row>
    <row r="1171" spans="3:5">
      <c r="C1171" s="161" t="s">
        <v>2107</v>
      </c>
      <c r="D1171" s="160">
        <v>0</v>
      </c>
      <c r="E1171" s="160">
        <v>0</v>
      </c>
    </row>
    <row r="1172" spans="3:5">
      <c r="C1172" s="161" t="s">
        <v>539</v>
      </c>
      <c r="D1172" s="160">
        <v>1481645</v>
      </c>
      <c r="E1172" s="160">
        <v>0</v>
      </c>
    </row>
    <row r="1173" spans="3:5">
      <c r="C1173" s="161" t="s">
        <v>402</v>
      </c>
      <c r="D1173" s="160">
        <v>1481644</v>
      </c>
      <c r="E1173" s="160">
        <v>0</v>
      </c>
    </row>
    <row r="1174" spans="3:5">
      <c r="C1174" s="161" t="s">
        <v>403</v>
      </c>
      <c r="D1174" s="160">
        <v>7497572</v>
      </c>
      <c r="E1174" s="160">
        <v>1716867.22</v>
      </c>
    </row>
    <row r="1175" spans="3:5">
      <c r="C1175" s="161" t="s">
        <v>538</v>
      </c>
      <c r="D1175" s="160">
        <v>1520450</v>
      </c>
      <c r="E1175" s="160">
        <v>0</v>
      </c>
    </row>
    <row r="1176" spans="3:5">
      <c r="C1176" s="161" t="s">
        <v>452</v>
      </c>
      <c r="D1176" s="160">
        <v>2408083</v>
      </c>
      <c r="E1176" s="160">
        <v>0</v>
      </c>
    </row>
    <row r="1177" spans="3:5">
      <c r="C1177" s="161" t="s">
        <v>537</v>
      </c>
      <c r="D1177" s="160">
        <v>656325</v>
      </c>
      <c r="E1177" s="160">
        <v>0</v>
      </c>
    </row>
    <row r="1178" spans="3:5">
      <c r="C1178" s="161" t="s">
        <v>453</v>
      </c>
      <c r="D1178" s="160">
        <v>1481647</v>
      </c>
      <c r="E1178" s="160">
        <v>0</v>
      </c>
    </row>
    <row r="1179" spans="3:5">
      <c r="C1179" s="161" t="s">
        <v>823</v>
      </c>
      <c r="D1179" s="160">
        <v>1461985</v>
      </c>
      <c r="E1179" s="160">
        <v>0</v>
      </c>
    </row>
    <row r="1180" spans="3:5">
      <c r="C1180" s="161" t="s">
        <v>1541</v>
      </c>
      <c r="D1180" s="160">
        <v>527828100</v>
      </c>
      <c r="E1180" s="160">
        <v>68739939.239999995</v>
      </c>
    </row>
    <row r="1181" spans="3:5">
      <c r="C1181" s="159" t="s">
        <v>242</v>
      </c>
      <c r="D1181" s="160">
        <v>86582012</v>
      </c>
      <c r="E1181" s="160">
        <v>49300273.099999994</v>
      </c>
    </row>
    <row r="1182" spans="3:5">
      <c r="C1182" s="161" t="s">
        <v>664</v>
      </c>
      <c r="D1182" s="160">
        <v>54902929</v>
      </c>
      <c r="E1182" s="160">
        <v>0</v>
      </c>
    </row>
    <row r="1183" spans="3:5">
      <c r="C1183" s="161" t="s">
        <v>665</v>
      </c>
      <c r="D1183" s="160">
        <v>1602521</v>
      </c>
      <c r="E1183" s="160">
        <v>0</v>
      </c>
    </row>
    <row r="1184" spans="3:5">
      <c r="C1184" s="161" t="s">
        <v>824</v>
      </c>
      <c r="D1184" s="160">
        <v>0</v>
      </c>
      <c r="E1184" s="160">
        <v>43854793.549999997</v>
      </c>
    </row>
    <row r="1185" spans="3:5">
      <c r="C1185" s="161" t="s">
        <v>825</v>
      </c>
      <c r="D1185" s="160">
        <v>5371627</v>
      </c>
      <c r="E1185" s="160">
        <v>0</v>
      </c>
    </row>
    <row r="1186" spans="3:5">
      <c r="C1186" s="161" t="s">
        <v>666</v>
      </c>
      <c r="D1186" s="160">
        <v>24704935</v>
      </c>
      <c r="E1186" s="160">
        <v>5445479.5499999998</v>
      </c>
    </row>
    <row r="1187" spans="3:5">
      <c r="C1187" s="157" t="s">
        <v>252</v>
      </c>
      <c r="D1187" s="158">
        <v>742299370</v>
      </c>
      <c r="E1187" s="158">
        <v>348338429.77000004</v>
      </c>
    </row>
    <row r="1188" spans="3:5">
      <c r="C1188" s="159" t="s">
        <v>240</v>
      </c>
      <c r="D1188" s="160">
        <v>742299370</v>
      </c>
      <c r="E1188" s="160">
        <v>348338429.77000004</v>
      </c>
    </row>
    <row r="1189" spans="3:5">
      <c r="C1189" s="161" t="s">
        <v>386</v>
      </c>
      <c r="D1189" s="160">
        <v>2982396</v>
      </c>
      <c r="E1189" s="160">
        <v>0</v>
      </c>
    </row>
    <row r="1190" spans="3:5">
      <c r="C1190" s="161" t="s">
        <v>2260</v>
      </c>
      <c r="D1190" s="160">
        <v>0</v>
      </c>
      <c r="E1190" s="160">
        <v>5169271.58</v>
      </c>
    </row>
    <row r="1191" spans="3:5">
      <c r="C1191" s="161" t="s">
        <v>1542</v>
      </c>
      <c r="D1191" s="160">
        <v>1542689</v>
      </c>
      <c r="E1191" s="160">
        <v>5057786.1500000004</v>
      </c>
    </row>
    <row r="1192" spans="3:5">
      <c r="C1192" s="161" t="s">
        <v>536</v>
      </c>
      <c r="D1192" s="160">
        <v>8227707</v>
      </c>
      <c r="E1192" s="160">
        <v>1503909.18</v>
      </c>
    </row>
    <row r="1193" spans="3:5">
      <c r="C1193" s="161" t="s">
        <v>535</v>
      </c>
      <c r="D1193" s="160">
        <v>5070433</v>
      </c>
      <c r="E1193" s="160">
        <v>1049715.3600000001</v>
      </c>
    </row>
    <row r="1194" spans="3:5">
      <c r="C1194" s="161" t="s">
        <v>534</v>
      </c>
      <c r="D1194" s="160">
        <v>28116881</v>
      </c>
      <c r="E1194" s="160">
        <v>0</v>
      </c>
    </row>
    <row r="1195" spans="3:5">
      <c r="C1195" s="161" t="s">
        <v>717</v>
      </c>
      <c r="D1195" s="160">
        <v>0</v>
      </c>
      <c r="E1195" s="160">
        <v>6642345.75</v>
      </c>
    </row>
    <row r="1196" spans="3:5">
      <c r="C1196" s="161" t="s">
        <v>2217</v>
      </c>
      <c r="D1196" s="160">
        <v>0</v>
      </c>
      <c r="E1196" s="160">
        <v>0</v>
      </c>
    </row>
    <row r="1197" spans="3:5">
      <c r="C1197" s="161" t="s">
        <v>1543</v>
      </c>
      <c r="D1197" s="160">
        <v>0</v>
      </c>
      <c r="E1197" s="160">
        <v>2035273.18</v>
      </c>
    </row>
    <row r="1198" spans="3:5">
      <c r="C1198" s="161" t="s">
        <v>1544</v>
      </c>
      <c r="D1198" s="160">
        <v>533167</v>
      </c>
      <c r="E1198" s="160">
        <v>0</v>
      </c>
    </row>
    <row r="1199" spans="3:5">
      <c r="C1199" s="161" t="s">
        <v>437</v>
      </c>
      <c r="D1199" s="160">
        <v>30000003</v>
      </c>
      <c r="E1199" s="160">
        <v>23509292.060000002</v>
      </c>
    </row>
    <row r="1200" spans="3:5">
      <c r="C1200" s="161" t="s">
        <v>438</v>
      </c>
      <c r="D1200" s="160">
        <v>97501084</v>
      </c>
      <c r="E1200" s="160">
        <v>76993745.269999996</v>
      </c>
    </row>
    <row r="1201" spans="3:5">
      <c r="C1201" s="161" t="s">
        <v>419</v>
      </c>
      <c r="D1201" s="160">
        <v>2265191</v>
      </c>
      <c r="E1201" s="160">
        <v>2265191</v>
      </c>
    </row>
    <row r="1202" spans="3:5">
      <c r="C1202" s="161" t="s">
        <v>307</v>
      </c>
      <c r="D1202" s="160">
        <v>13846610</v>
      </c>
      <c r="E1202" s="160">
        <v>21083590.359999999</v>
      </c>
    </row>
    <row r="1203" spans="3:5">
      <c r="C1203" s="161" t="s">
        <v>1545</v>
      </c>
      <c r="D1203" s="160">
        <v>1090343</v>
      </c>
      <c r="E1203" s="160">
        <v>0</v>
      </c>
    </row>
    <row r="1204" spans="3:5">
      <c r="C1204" s="161" t="s">
        <v>1546</v>
      </c>
      <c r="D1204" s="160">
        <v>1510897</v>
      </c>
      <c r="E1204" s="160">
        <v>0</v>
      </c>
    </row>
    <row r="1205" spans="3:5">
      <c r="C1205" s="161" t="s">
        <v>1547</v>
      </c>
      <c r="D1205" s="160">
        <v>1510897</v>
      </c>
      <c r="E1205" s="160">
        <v>0</v>
      </c>
    </row>
    <row r="1206" spans="3:5">
      <c r="C1206" s="161" t="s">
        <v>1548</v>
      </c>
      <c r="D1206" s="160">
        <v>1090343</v>
      </c>
      <c r="E1206" s="160">
        <v>0</v>
      </c>
    </row>
    <row r="1207" spans="3:5">
      <c r="C1207" s="161" t="s">
        <v>1549</v>
      </c>
      <c r="D1207" s="160">
        <v>4521143</v>
      </c>
      <c r="E1207" s="160">
        <v>3961113.22</v>
      </c>
    </row>
    <row r="1208" spans="3:5">
      <c r="C1208" s="161" t="s">
        <v>1550</v>
      </c>
      <c r="D1208" s="160">
        <v>1175317</v>
      </c>
      <c r="E1208" s="160">
        <v>0</v>
      </c>
    </row>
    <row r="1209" spans="3:5">
      <c r="C1209" s="161" t="s">
        <v>1551</v>
      </c>
      <c r="D1209" s="160">
        <v>6047821</v>
      </c>
      <c r="E1209" s="160">
        <v>7926674.5899999999</v>
      </c>
    </row>
    <row r="1210" spans="3:5">
      <c r="C1210" s="161" t="s">
        <v>1552</v>
      </c>
      <c r="D1210" s="160">
        <v>3426970</v>
      </c>
      <c r="E1210" s="160">
        <v>3931790.18</v>
      </c>
    </row>
    <row r="1211" spans="3:5">
      <c r="C1211" s="161" t="s">
        <v>1553</v>
      </c>
      <c r="D1211" s="160">
        <v>1504803</v>
      </c>
      <c r="E1211" s="160">
        <v>0</v>
      </c>
    </row>
    <row r="1212" spans="3:5">
      <c r="C1212" s="161" t="s">
        <v>1554</v>
      </c>
      <c r="D1212" s="160">
        <v>1519986</v>
      </c>
      <c r="E1212" s="160">
        <v>0</v>
      </c>
    </row>
    <row r="1213" spans="3:5">
      <c r="C1213" s="161" t="s">
        <v>1555</v>
      </c>
      <c r="D1213" s="160">
        <v>2273773</v>
      </c>
      <c r="E1213" s="160">
        <v>0</v>
      </c>
    </row>
    <row r="1214" spans="3:5">
      <c r="C1214" s="161" t="s">
        <v>1556</v>
      </c>
      <c r="D1214" s="160">
        <v>1076708</v>
      </c>
      <c r="E1214" s="160">
        <v>0</v>
      </c>
    </row>
    <row r="1215" spans="3:5">
      <c r="C1215" s="161" t="s">
        <v>599</v>
      </c>
      <c r="D1215" s="160">
        <v>1519986</v>
      </c>
      <c r="E1215" s="160">
        <v>4300925.58</v>
      </c>
    </row>
    <row r="1216" spans="3:5">
      <c r="C1216" s="161" t="s">
        <v>533</v>
      </c>
      <c r="D1216" s="160">
        <v>1076708</v>
      </c>
      <c r="E1216" s="160">
        <v>0</v>
      </c>
    </row>
    <row r="1217" spans="3:5">
      <c r="C1217" s="161" t="s">
        <v>404</v>
      </c>
      <c r="D1217" s="160">
        <v>5383541</v>
      </c>
      <c r="E1217" s="160">
        <v>2535290.48</v>
      </c>
    </row>
    <row r="1218" spans="3:5">
      <c r="C1218" s="161" t="s">
        <v>405</v>
      </c>
      <c r="D1218" s="160">
        <v>7366419</v>
      </c>
      <c r="E1218" s="160">
        <v>0</v>
      </c>
    </row>
    <row r="1219" spans="3:5">
      <c r="C1219" s="161" t="s">
        <v>406</v>
      </c>
      <c r="D1219" s="160">
        <v>3282809</v>
      </c>
      <c r="E1219" s="160">
        <v>0</v>
      </c>
    </row>
    <row r="1220" spans="3:5">
      <c r="C1220" s="161" t="s">
        <v>407</v>
      </c>
      <c r="D1220" s="160">
        <v>1083406</v>
      </c>
      <c r="E1220" s="160">
        <v>0</v>
      </c>
    </row>
    <row r="1221" spans="3:5">
      <c r="C1221" s="161" t="s">
        <v>408</v>
      </c>
      <c r="D1221" s="160">
        <v>3494897</v>
      </c>
      <c r="E1221" s="160">
        <v>0</v>
      </c>
    </row>
    <row r="1222" spans="3:5">
      <c r="C1222" s="161" t="s">
        <v>409</v>
      </c>
      <c r="D1222" s="160">
        <v>4075959</v>
      </c>
      <c r="E1222" s="160">
        <v>0</v>
      </c>
    </row>
    <row r="1223" spans="3:5">
      <c r="C1223" s="161" t="s">
        <v>1557</v>
      </c>
      <c r="D1223" s="160">
        <v>178751321</v>
      </c>
      <c r="E1223" s="160">
        <v>10558281.98</v>
      </c>
    </row>
    <row r="1224" spans="3:5">
      <c r="C1224" s="161" t="s">
        <v>1558</v>
      </c>
      <c r="D1224" s="160">
        <v>5076986</v>
      </c>
      <c r="E1224" s="160">
        <v>0</v>
      </c>
    </row>
    <row r="1225" spans="3:5">
      <c r="C1225" s="161" t="s">
        <v>1559</v>
      </c>
      <c r="D1225" s="160">
        <v>60000001</v>
      </c>
      <c r="E1225" s="160">
        <v>46624591.780000001</v>
      </c>
    </row>
    <row r="1226" spans="3:5">
      <c r="C1226" s="161" t="s">
        <v>410</v>
      </c>
      <c r="D1226" s="160">
        <v>1413658</v>
      </c>
      <c r="E1226" s="160">
        <v>0</v>
      </c>
    </row>
    <row r="1227" spans="3:5">
      <c r="C1227" s="161" t="s">
        <v>1560</v>
      </c>
      <c r="D1227" s="160">
        <v>30000002</v>
      </c>
      <c r="E1227" s="160">
        <v>23465176.27</v>
      </c>
    </row>
    <row r="1228" spans="3:5">
      <c r="C1228" s="161" t="s">
        <v>411</v>
      </c>
      <c r="D1228" s="160">
        <v>5068647</v>
      </c>
      <c r="E1228" s="160">
        <v>0</v>
      </c>
    </row>
    <row r="1229" spans="3:5">
      <c r="C1229" s="161" t="s">
        <v>412</v>
      </c>
      <c r="D1229" s="160">
        <v>1413658</v>
      </c>
      <c r="E1229" s="160">
        <v>0</v>
      </c>
    </row>
    <row r="1230" spans="3:5">
      <c r="C1230" s="161" t="s">
        <v>413</v>
      </c>
      <c r="D1230" s="160">
        <v>1413658</v>
      </c>
      <c r="E1230" s="160">
        <v>0</v>
      </c>
    </row>
    <row r="1231" spans="3:5">
      <c r="C1231" s="161" t="s">
        <v>414</v>
      </c>
      <c r="D1231" s="160">
        <v>7591797</v>
      </c>
      <c r="E1231" s="160">
        <v>5250908.18</v>
      </c>
    </row>
    <row r="1232" spans="3:5">
      <c r="C1232" s="161" t="s">
        <v>415</v>
      </c>
      <c r="D1232" s="160">
        <v>12655186</v>
      </c>
      <c r="E1232" s="160">
        <v>8868928.5500000007</v>
      </c>
    </row>
    <row r="1233" spans="3:5">
      <c r="C1233" s="161" t="s">
        <v>1561</v>
      </c>
      <c r="D1233" s="160">
        <v>13314662</v>
      </c>
      <c r="E1233" s="160">
        <v>0</v>
      </c>
    </row>
    <row r="1234" spans="3:5">
      <c r="C1234" s="161" t="s">
        <v>416</v>
      </c>
      <c r="D1234" s="160">
        <v>1076708</v>
      </c>
      <c r="E1234" s="160">
        <v>2954243.09</v>
      </c>
    </row>
    <row r="1235" spans="3:5">
      <c r="C1235" s="161" t="s">
        <v>417</v>
      </c>
      <c r="D1235" s="160">
        <v>1076708</v>
      </c>
      <c r="E1235" s="160">
        <v>0</v>
      </c>
    </row>
    <row r="1236" spans="3:5">
      <c r="C1236" s="161" t="s">
        <v>1562</v>
      </c>
      <c r="D1236" s="160">
        <v>7599928</v>
      </c>
      <c r="E1236" s="160">
        <v>4449964.3899999997</v>
      </c>
    </row>
    <row r="1237" spans="3:5">
      <c r="C1237" s="161" t="s">
        <v>532</v>
      </c>
      <c r="D1237" s="160">
        <v>1543101</v>
      </c>
      <c r="E1237" s="160">
        <v>0</v>
      </c>
    </row>
    <row r="1238" spans="3:5">
      <c r="C1238" s="161" t="s">
        <v>1563</v>
      </c>
      <c r="D1238" s="160">
        <v>2000000</v>
      </c>
      <c r="E1238" s="160">
        <v>3227099.74</v>
      </c>
    </row>
    <row r="1239" spans="3:5">
      <c r="C1239" s="161" t="s">
        <v>531</v>
      </c>
      <c r="D1239" s="160">
        <v>135000006</v>
      </c>
      <c r="E1239" s="160">
        <v>61247966.450000003</v>
      </c>
    </row>
    <row r="1240" spans="3:5">
      <c r="C1240" s="161" t="s">
        <v>418</v>
      </c>
      <c r="D1240" s="160">
        <v>1543101</v>
      </c>
      <c r="E1240" s="160">
        <v>0</v>
      </c>
    </row>
    <row r="1241" spans="3:5">
      <c r="C1241" s="161" t="s">
        <v>530</v>
      </c>
      <c r="D1241" s="160">
        <v>1075882</v>
      </c>
      <c r="E1241" s="160">
        <v>0</v>
      </c>
    </row>
    <row r="1242" spans="3:5">
      <c r="C1242" s="161" t="s">
        <v>1564</v>
      </c>
      <c r="D1242" s="160">
        <v>8264361</v>
      </c>
      <c r="E1242" s="160">
        <v>7654858.1100000003</v>
      </c>
    </row>
    <row r="1243" spans="3:5">
      <c r="C1243" s="161" t="s">
        <v>1565</v>
      </c>
      <c r="D1243" s="160">
        <v>4841110</v>
      </c>
      <c r="E1243" s="160">
        <v>0</v>
      </c>
    </row>
    <row r="1244" spans="3:5">
      <c r="C1244" s="161" t="s">
        <v>2218</v>
      </c>
      <c r="D1244" s="160">
        <v>0</v>
      </c>
      <c r="E1244" s="160">
        <v>0</v>
      </c>
    </row>
    <row r="1245" spans="3:5">
      <c r="C1245" s="161" t="s">
        <v>365</v>
      </c>
      <c r="D1245" s="160">
        <v>7500002</v>
      </c>
      <c r="E1245" s="160">
        <v>0</v>
      </c>
    </row>
    <row r="1246" spans="3:5">
      <c r="C1246" s="161" t="s">
        <v>826</v>
      </c>
      <c r="D1246" s="160">
        <v>0</v>
      </c>
      <c r="E1246" s="160">
        <v>0</v>
      </c>
    </row>
    <row r="1247" spans="3:5">
      <c r="C1247" s="161" t="s">
        <v>1566</v>
      </c>
      <c r="D1247" s="160">
        <v>9960000</v>
      </c>
      <c r="E1247" s="160">
        <v>0</v>
      </c>
    </row>
    <row r="1248" spans="3:5">
      <c r="C1248" s="161" t="s">
        <v>728</v>
      </c>
      <c r="D1248" s="160">
        <v>0</v>
      </c>
      <c r="E1248" s="160">
        <v>5179442.8600000003</v>
      </c>
    </row>
    <row r="1249" spans="3:5">
      <c r="C1249" s="161" t="s">
        <v>729</v>
      </c>
      <c r="D1249" s="160">
        <v>0</v>
      </c>
      <c r="E1249" s="160">
        <v>891054.43</v>
      </c>
    </row>
    <row r="1250" spans="3:5">
      <c r="C1250" s="157" t="s">
        <v>308</v>
      </c>
      <c r="D1250" s="158">
        <v>1734985101</v>
      </c>
      <c r="E1250" s="158">
        <v>428847995.37</v>
      </c>
    </row>
    <row r="1251" spans="3:5">
      <c r="C1251" s="159" t="s">
        <v>240</v>
      </c>
      <c r="D1251" s="160">
        <v>1455500578</v>
      </c>
      <c r="E1251" s="160">
        <v>390925667.94999999</v>
      </c>
    </row>
    <row r="1252" spans="3:5">
      <c r="C1252" s="161" t="s">
        <v>346</v>
      </c>
      <c r="D1252" s="160">
        <v>157231672</v>
      </c>
      <c r="E1252" s="160">
        <v>0</v>
      </c>
    </row>
    <row r="1253" spans="3:5">
      <c r="C1253" s="161" t="s">
        <v>1567</v>
      </c>
      <c r="D1253" s="160">
        <v>26496875</v>
      </c>
      <c r="E1253" s="160">
        <v>0</v>
      </c>
    </row>
    <row r="1254" spans="3:5">
      <c r="C1254" s="161" t="s">
        <v>1568</v>
      </c>
      <c r="D1254" s="160">
        <v>5188516</v>
      </c>
      <c r="E1254" s="160">
        <v>1873645.12</v>
      </c>
    </row>
    <row r="1255" spans="3:5">
      <c r="C1255" s="161" t="s">
        <v>1569</v>
      </c>
      <c r="D1255" s="160">
        <v>6508435</v>
      </c>
      <c r="E1255" s="160">
        <v>338342.35</v>
      </c>
    </row>
    <row r="1256" spans="3:5">
      <c r="C1256" s="161" t="s">
        <v>1570</v>
      </c>
      <c r="D1256" s="160">
        <v>1310327</v>
      </c>
      <c r="E1256" s="160">
        <v>0</v>
      </c>
    </row>
    <row r="1257" spans="3:5">
      <c r="C1257" s="161" t="s">
        <v>1571</v>
      </c>
      <c r="D1257" s="160">
        <v>5242460</v>
      </c>
      <c r="E1257" s="160">
        <v>0</v>
      </c>
    </row>
    <row r="1258" spans="3:5">
      <c r="C1258" s="161" t="s">
        <v>1572</v>
      </c>
      <c r="D1258" s="160">
        <v>1112112</v>
      </c>
      <c r="E1258" s="160">
        <v>0</v>
      </c>
    </row>
    <row r="1259" spans="3:5">
      <c r="C1259" s="161" t="s">
        <v>1573</v>
      </c>
      <c r="D1259" s="160">
        <v>1112112</v>
      </c>
      <c r="E1259" s="160">
        <v>0</v>
      </c>
    </row>
    <row r="1260" spans="3:5">
      <c r="C1260" s="161" t="s">
        <v>1574</v>
      </c>
      <c r="D1260" s="160">
        <v>5560558</v>
      </c>
      <c r="E1260" s="160">
        <v>0</v>
      </c>
    </row>
    <row r="1261" spans="3:5">
      <c r="C1261" s="161" t="s">
        <v>1575</v>
      </c>
      <c r="D1261" s="160">
        <v>2419006</v>
      </c>
      <c r="E1261" s="160">
        <v>0</v>
      </c>
    </row>
    <row r="1262" spans="3:5">
      <c r="C1262" s="161" t="s">
        <v>1576</v>
      </c>
      <c r="D1262" s="160">
        <v>12095029</v>
      </c>
      <c r="E1262" s="160">
        <v>0</v>
      </c>
    </row>
    <row r="1263" spans="3:5">
      <c r="C1263" s="161" t="s">
        <v>1577</v>
      </c>
      <c r="D1263" s="160">
        <v>7389792</v>
      </c>
      <c r="E1263" s="160">
        <v>1921248.24</v>
      </c>
    </row>
    <row r="1264" spans="3:5">
      <c r="C1264" s="161" t="s">
        <v>1578</v>
      </c>
      <c r="D1264" s="160">
        <v>1498437</v>
      </c>
      <c r="E1264" s="160">
        <v>0</v>
      </c>
    </row>
    <row r="1265" spans="3:5">
      <c r="C1265" s="161" t="s">
        <v>1579</v>
      </c>
      <c r="D1265" s="160">
        <v>7492185</v>
      </c>
      <c r="E1265" s="160">
        <v>3546880.69</v>
      </c>
    </row>
    <row r="1266" spans="3:5">
      <c r="C1266" s="161" t="s">
        <v>1580</v>
      </c>
      <c r="D1266" s="160">
        <v>1486291</v>
      </c>
      <c r="E1266" s="160">
        <v>2529483.5099999998</v>
      </c>
    </row>
    <row r="1267" spans="3:5">
      <c r="C1267" s="161" t="s">
        <v>529</v>
      </c>
      <c r="D1267" s="160">
        <v>16726449</v>
      </c>
      <c r="E1267" s="160">
        <v>6408156.1299999999</v>
      </c>
    </row>
    <row r="1268" spans="3:5">
      <c r="C1268" s="161" t="s">
        <v>309</v>
      </c>
      <c r="D1268" s="160">
        <v>166000001</v>
      </c>
      <c r="E1268" s="160">
        <v>0</v>
      </c>
    </row>
    <row r="1269" spans="3:5">
      <c r="C1269" s="161" t="s">
        <v>1581</v>
      </c>
      <c r="D1269" s="160">
        <v>2417108</v>
      </c>
      <c r="E1269" s="160">
        <v>1616673.08</v>
      </c>
    </row>
    <row r="1270" spans="3:5">
      <c r="C1270" s="161" t="s">
        <v>768</v>
      </c>
      <c r="D1270" s="160">
        <v>0</v>
      </c>
      <c r="E1270" s="160">
        <v>2787250.35</v>
      </c>
    </row>
    <row r="1271" spans="3:5">
      <c r="C1271" s="161" t="s">
        <v>1582</v>
      </c>
      <c r="D1271" s="160">
        <v>2129173</v>
      </c>
      <c r="E1271" s="160">
        <v>1335796.58</v>
      </c>
    </row>
    <row r="1272" spans="3:5">
      <c r="C1272" s="161" t="s">
        <v>1583</v>
      </c>
      <c r="D1272" s="160">
        <v>4061379</v>
      </c>
      <c r="E1272" s="160">
        <v>1975705.64</v>
      </c>
    </row>
    <row r="1273" spans="3:5">
      <c r="C1273" s="161" t="s">
        <v>1584</v>
      </c>
      <c r="D1273" s="160">
        <v>3714026</v>
      </c>
      <c r="E1273" s="160">
        <v>0</v>
      </c>
    </row>
    <row r="1274" spans="3:5">
      <c r="C1274" s="161" t="s">
        <v>1585</v>
      </c>
      <c r="D1274" s="160">
        <v>7000000</v>
      </c>
      <c r="E1274" s="160">
        <v>0</v>
      </c>
    </row>
    <row r="1275" spans="3:5">
      <c r="C1275" s="161" t="s">
        <v>1586</v>
      </c>
      <c r="D1275" s="160">
        <v>1318200</v>
      </c>
      <c r="E1275" s="160">
        <v>0</v>
      </c>
    </row>
    <row r="1276" spans="3:5">
      <c r="C1276" s="161" t="s">
        <v>2157</v>
      </c>
      <c r="D1276" s="160">
        <v>0</v>
      </c>
      <c r="E1276" s="160">
        <v>10924708.18</v>
      </c>
    </row>
    <row r="1277" spans="3:5">
      <c r="C1277" s="161" t="s">
        <v>1587</v>
      </c>
      <c r="D1277" s="160">
        <v>2347098</v>
      </c>
      <c r="E1277" s="160">
        <v>6686245.8200000003</v>
      </c>
    </row>
    <row r="1278" spans="3:5">
      <c r="C1278" s="161" t="s">
        <v>1588</v>
      </c>
      <c r="D1278" s="160">
        <v>3216613</v>
      </c>
      <c r="E1278" s="160">
        <v>4477673.1900000004</v>
      </c>
    </row>
    <row r="1279" spans="3:5">
      <c r="C1279" s="161" t="s">
        <v>1589</v>
      </c>
      <c r="D1279" s="160">
        <v>20000000</v>
      </c>
      <c r="E1279" s="160">
        <v>0</v>
      </c>
    </row>
    <row r="1280" spans="3:5">
      <c r="C1280" s="161" t="s">
        <v>769</v>
      </c>
      <c r="D1280" s="160">
        <v>0</v>
      </c>
      <c r="E1280" s="160">
        <v>0</v>
      </c>
    </row>
    <row r="1281" spans="3:5">
      <c r="C1281" s="161" t="s">
        <v>1590</v>
      </c>
      <c r="D1281" s="160">
        <v>1945401</v>
      </c>
      <c r="E1281" s="160">
        <v>4464074.01</v>
      </c>
    </row>
    <row r="1282" spans="3:5">
      <c r="C1282" s="161" t="s">
        <v>1591</v>
      </c>
      <c r="D1282" s="160">
        <v>7492175</v>
      </c>
      <c r="E1282" s="160">
        <v>2664159.2200000002</v>
      </c>
    </row>
    <row r="1283" spans="3:5">
      <c r="C1283" s="161" t="s">
        <v>1592</v>
      </c>
      <c r="D1283" s="160">
        <v>12473591</v>
      </c>
      <c r="E1283" s="160">
        <v>3546306.82</v>
      </c>
    </row>
    <row r="1284" spans="3:5">
      <c r="C1284" s="161" t="s">
        <v>1593</v>
      </c>
      <c r="D1284" s="160">
        <v>4845910</v>
      </c>
      <c r="E1284" s="160">
        <v>0</v>
      </c>
    </row>
    <row r="1285" spans="3:5">
      <c r="C1285" s="161" t="s">
        <v>1594</v>
      </c>
      <c r="D1285" s="160">
        <v>2488475</v>
      </c>
      <c r="E1285" s="160">
        <v>0</v>
      </c>
    </row>
    <row r="1286" spans="3:5">
      <c r="C1286" s="161" t="s">
        <v>1595</v>
      </c>
      <c r="D1286" s="160">
        <v>10587127</v>
      </c>
      <c r="E1286" s="160">
        <v>0</v>
      </c>
    </row>
    <row r="1287" spans="3:5">
      <c r="C1287" s="161" t="s">
        <v>1596</v>
      </c>
      <c r="D1287" s="160">
        <v>1849743</v>
      </c>
      <c r="E1287" s="160">
        <v>102240.39</v>
      </c>
    </row>
    <row r="1288" spans="3:5">
      <c r="C1288" s="161" t="s">
        <v>1597</v>
      </c>
      <c r="D1288" s="160">
        <v>37375859</v>
      </c>
      <c r="E1288" s="160">
        <v>30000000</v>
      </c>
    </row>
    <row r="1289" spans="3:5">
      <c r="C1289" s="161" t="s">
        <v>1598</v>
      </c>
      <c r="D1289" s="160">
        <v>5023007</v>
      </c>
      <c r="E1289" s="160">
        <v>2605253.96</v>
      </c>
    </row>
    <row r="1290" spans="3:5">
      <c r="C1290" s="161" t="s">
        <v>1599</v>
      </c>
      <c r="D1290" s="160">
        <v>3662761</v>
      </c>
      <c r="E1290" s="160">
        <v>1658147.86</v>
      </c>
    </row>
    <row r="1291" spans="3:5">
      <c r="C1291" s="161" t="s">
        <v>1600</v>
      </c>
      <c r="D1291" s="160">
        <v>37521083</v>
      </c>
      <c r="E1291" s="160">
        <v>30000000</v>
      </c>
    </row>
    <row r="1292" spans="3:5">
      <c r="C1292" s="161" t="s">
        <v>1601</v>
      </c>
      <c r="D1292" s="160">
        <v>2429113</v>
      </c>
      <c r="E1292" s="160">
        <v>0</v>
      </c>
    </row>
    <row r="1293" spans="3:5">
      <c r="C1293" s="161" t="s">
        <v>528</v>
      </c>
      <c r="D1293" s="160">
        <v>6751973</v>
      </c>
      <c r="E1293" s="160">
        <v>6378930.7000000002</v>
      </c>
    </row>
    <row r="1294" spans="3:5">
      <c r="C1294" s="161" t="s">
        <v>807</v>
      </c>
      <c r="D1294" s="160">
        <v>76154845</v>
      </c>
      <c r="E1294" s="160">
        <v>59799628.780000001</v>
      </c>
    </row>
    <row r="1295" spans="3:5">
      <c r="C1295" s="161" t="s">
        <v>1602</v>
      </c>
      <c r="D1295" s="160">
        <v>6080000</v>
      </c>
      <c r="E1295" s="160">
        <v>479243.37</v>
      </c>
    </row>
    <row r="1296" spans="3:5">
      <c r="C1296" s="161" t="s">
        <v>1603</v>
      </c>
      <c r="D1296" s="160">
        <v>5437376</v>
      </c>
      <c r="E1296" s="160">
        <v>1971274.89</v>
      </c>
    </row>
    <row r="1297" spans="3:5">
      <c r="C1297" s="161" t="s">
        <v>1604</v>
      </c>
      <c r="D1297" s="160">
        <v>20000000</v>
      </c>
      <c r="E1297" s="160">
        <v>0</v>
      </c>
    </row>
    <row r="1298" spans="3:5">
      <c r="C1298" s="161" t="s">
        <v>1605</v>
      </c>
      <c r="D1298" s="160">
        <v>5652712</v>
      </c>
      <c r="E1298" s="160">
        <v>1971274.89</v>
      </c>
    </row>
    <row r="1299" spans="3:5">
      <c r="C1299" s="161" t="s">
        <v>1606</v>
      </c>
      <c r="D1299" s="160">
        <v>61053890</v>
      </c>
      <c r="E1299" s="160">
        <v>3309764.89</v>
      </c>
    </row>
    <row r="1300" spans="3:5">
      <c r="C1300" s="161" t="s">
        <v>1607</v>
      </c>
      <c r="D1300" s="160">
        <v>12383198</v>
      </c>
      <c r="E1300" s="160">
        <v>0</v>
      </c>
    </row>
    <row r="1301" spans="3:5">
      <c r="C1301" s="161" t="s">
        <v>1608</v>
      </c>
      <c r="D1301" s="160">
        <v>13109885</v>
      </c>
      <c r="E1301" s="160">
        <v>0</v>
      </c>
    </row>
    <row r="1302" spans="3:5">
      <c r="C1302" s="161" t="s">
        <v>1609</v>
      </c>
      <c r="D1302" s="160">
        <v>177387225</v>
      </c>
      <c r="E1302" s="160">
        <v>0</v>
      </c>
    </row>
    <row r="1303" spans="3:5">
      <c r="C1303" s="161" t="s">
        <v>1610</v>
      </c>
      <c r="D1303" s="160">
        <v>5129530</v>
      </c>
      <c r="E1303" s="160">
        <v>0</v>
      </c>
    </row>
    <row r="1304" spans="3:5">
      <c r="C1304" s="161" t="s">
        <v>1611</v>
      </c>
      <c r="D1304" s="160">
        <v>75527452</v>
      </c>
      <c r="E1304" s="160">
        <v>59981833.629999995</v>
      </c>
    </row>
    <row r="1305" spans="3:5">
      <c r="C1305" s="161" t="s">
        <v>1612</v>
      </c>
      <c r="D1305" s="160">
        <v>12751040</v>
      </c>
      <c r="E1305" s="160">
        <v>0</v>
      </c>
    </row>
    <row r="1306" spans="3:5">
      <c r="C1306" s="161" t="s">
        <v>827</v>
      </c>
      <c r="D1306" s="160">
        <v>0</v>
      </c>
      <c r="E1306" s="160">
        <v>0</v>
      </c>
    </row>
    <row r="1307" spans="3:5">
      <c r="C1307" s="161" t="s">
        <v>2179</v>
      </c>
      <c r="D1307" s="160">
        <v>0</v>
      </c>
      <c r="E1307" s="160">
        <v>0</v>
      </c>
    </row>
    <row r="1308" spans="3:5">
      <c r="C1308" s="161" t="s">
        <v>310</v>
      </c>
      <c r="D1308" s="160">
        <v>191812602</v>
      </c>
      <c r="E1308" s="160">
        <v>53211183.93</v>
      </c>
    </row>
    <row r="1309" spans="3:5">
      <c r="C1309" s="161" t="s">
        <v>1613</v>
      </c>
      <c r="D1309" s="160">
        <v>76458419</v>
      </c>
      <c r="E1309" s="160">
        <v>76032322.74000001</v>
      </c>
    </row>
    <row r="1310" spans="3:5">
      <c r="C1310" s="161" t="s">
        <v>2180</v>
      </c>
      <c r="D1310" s="160">
        <v>0</v>
      </c>
      <c r="E1310" s="160">
        <v>0</v>
      </c>
    </row>
    <row r="1311" spans="3:5">
      <c r="C1311" s="161" t="s">
        <v>2181</v>
      </c>
      <c r="D1311" s="160">
        <v>0</v>
      </c>
      <c r="E1311" s="160">
        <v>0</v>
      </c>
    </row>
    <row r="1312" spans="3:5">
      <c r="C1312" s="161" t="s">
        <v>2182</v>
      </c>
      <c r="D1312" s="160">
        <v>0</v>
      </c>
      <c r="E1312" s="160">
        <v>0</v>
      </c>
    </row>
    <row r="1313" spans="3:5">
      <c r="C1313" s="161" t="s">
        <v>2183</v>
      </c>
      <c r="D1313" s="160">
        <v>0</v>
      </c>
      <c r="E1313" s="160">
        <v>0</v>
      </c>
    </row>
    <row r="1314" spans="3:5">
      <c r="C1314" s="161" t="s">
        <v>2184</v>
      </c>
      <c r="D1314" s="160">
        <v>0</v>
      </c>
      <c r="E1314" s="160">
        <v>0</v>
      </c>
    </row>
    <row r="1315" spans="3:5">
      <c r="C1315" s="161" t="s">
        <v>2185</v>
      </c>
      <c r="D1315" s="160">
        <v>0</v>
      </c>
      <c r="E1315" s="160">
        <v>0</v>
      </c>
    </row>
    <row r="1316" spans="3:5">
      <c r="C1316" s="161" t="s">
        <v>2219</v>
      </c>
      <c r="D1316" s="160">
        <v>0</v>
      </c>
      <c r="E1316" s="160">
        <v>0</v>
      </c>
    </row>
    <row r="1317" spans="3:5">
      <c r="C1317" s="161" t="s">
        <v>2186</v>
      </c>
      <c r="D1317" s="160">
        <v>0</v>
      </c>
      <c r="E1317" s="160">
        <v>0</v>
      </c>
    </row>
    <row r="1318" spans="3:5">
      <c r="C1318" s="161" t="s">
        <v>1614</v>
      </c>
      <c r="D1318" s="160">
        <v>111042332</v>
      </c>
      <c r="E1318" s="160">
        <v>6328218.9900000002</v>
      </c>
    </row>
    <row r="1319" spans="3:5">
      <c r="C1319" s="161" t="s">
        <v>2187</v>
      </c>
      <c r="D1319" s="160">
        <v>0</v>
      </c>
      <c r="E1319" s="160">
        <v>0</v>
      </c>
    </row>
    <row r="1320" spans="3:5">
      <c r="C1320" s="161" t="s">
        <v>2188</v>
      </c>
      <c r="D1320" s="160">
        <v>0</v>
      </c>
      <c r="E1320" s="160">
        <v>0</v>
      </c>
    </row>
    <row r="1321" spans="3:5">
      <c r="C1321" s="161" t="s">
        <v>2220</v>
      </c>
      <c r="D1321" s="160">
        <v>0</v>
      </c>
      <c r="E1321" s="160">
        <v>0</v>
      </c>
    </row>
    <row r="1322" spans="3:5">
      <c r="C1322" s="159" t="s">
        <v>242</v>
      </c>
      <c r="D1322" s="160">
        <v>14154718</v>
      </c>
      <c r="E1322" s="160">
        <v>37922327.420000002</v>
      </c>
    </row>
    <row r="1323" spans="3:5">
      <c r="C1323" s="161" t="s">
        <v>527</v>
      </c>
      <c r="D1323" s="160">
        <v>14083521</v>
      </c>
      <c r="E1323" s="160">
        <v>6660764.1400000006</v>
      </c>
    </row>
    <row r="1324" spans="3:5">
      <c r="C1324" s="161" t="s">
        <v>667</v>
      </c>
      <c r="D1324" s="160">
        <v>71197</v>
      </c>
      <c r="E1324" s="160">
        <v>935251</v>
      </c>
    </row>
    <row r="1325" spans="3:5">
      <c r="C1325" s="161" t="s">
        <v>770</v>
      </c>
      <c r="D1325" s="160">
        <v>0</v>
      </c>
      <c r="E1325" s="160">
        <v>30326312.280000001</v>
      </c>
    </row>
    <row r="1326" spans="3:5">
      <c r="C1326" s="159" t="s">
        <v>243</v>
      </c>
      <c r="D1326" s="160">
        <v>265329805</v>
      </c>
      <c r="E1326" s="160">
        <v>0</v>
      </c>
    </row>
    <row r="1327" spans="3:5">
      <c r="C1327" s="161" t="s">
        <v>668</v>
      </c>
      <c r="D1327" s="160">
        <v>96421796</v>
      </c>
      <c r="E1327" s="160">
        <v>0</v>
      </c>
    </row>
    <row r="1328" spans="3:5">
      <c r="C1328" s="161" t="s">
        <v>669</v>
      </c>
      <c r="D1328" s="160">
        <v>45999793</v>
      </c>
      <c r="E1328" s="160">
        <v>0</v>
      </c>
    </row>
    <row r="1329" spans="3:5">
      <c r="C1329" s="161" t="s">
        <v>670</v>
      </c>
      <c r="D1329" s="160">
        <v>83830216</v>
      </c>
      <c r="E1329" s="160">
        <v>0</v>
      </c>
    </row>
    <row r="1330" spans="3:5">
      <c r="C1330" s="161" t="s">
        <v>921</v>
      </c>
      <c r="D1330" s="160">
        <v>39078000</v>
      </c>
      <c r="E1330" s="160">
        <v>0</v>
      </c>
    </row>
    <row r="1331" spans="3:5">
      <c r="C1331" s="157" t="s">
        <v>311</v>
      </c>
      <c r="D1331" s="158">
        <v>697956452</v>
      </c>
      <c r="E1331" s="158">
        <v>296796662.12</v>
      </c>
    </row>
    <row r="1332" spans="3:5">
      <c r="C1332" s="159" t="s">
        <v>240</v>
      </c>
      <c r="D1332" s="160">
        <v>638383686</v>
      </c>
      <c r="E1332" s="160">
        <v>289751686.44</v>
      </c>
    </row>
    <row r="1333" spans="3:5">
      <c r="C1333" s="161" t="s">
        <v>1615</v>
      </c>
      <c r="D1333" s="160">
        <v>15080801</v>
      </c>
      <c r="E1333" s="160">
        <v>10477186</v>
      </c>
    </row>
    <row r="1334" spans="3:5">
      <c r="C1334" s="161" t="s">
        <v>1616</v>
      </c>
      <c r="D1334" s="160">
        <v>20652855</v>
      </c>
      <c r="E1334" s="160">
        <v>18952854.879999999</v>
      </c>
    </row>
    <row r="1335" spans="3:5">
      <c r="C1335" s="161" t="s">
        <v>1617</v>
      </c>
      <c r="D1335" s="160">
        <v>19306742</v>
      </c>
      <c r="E1335" s="160">
        <v>0</v>
      </c>
    </row>
    <row r="1336" spans="3:5">
      <c r="C1336" s="161" t="s">
        <v>1618</v>
      </c>
      <c r="D1336" s="160">
        <v>27739160</v>
      </c>
      <c r="E1336" s="160">
        <v>0</v>
      </c>
    </row>
    <row r="1337" spans="3:5">
      <c r="C1337" s="161" t="s">
        <v>1619</v>
      </c>
      <c r="D1337" s="160">
        <v>37967833</v>
      </c>
      <c r="E1337" s="160">
        <v>12182900.199999999</v>
      </c>
    </row>
    <row r="1338" spans="3:5">
      <c r="C1338" s="161" t="s">
        <v>1620</v>
      </c>
      <c r="D1338" s="160">
        <v>38981691</v>
      </c>
      <c r="E1338" s="160">
        <v>0</v>
      </c>
    </row>
    <row r="1339" spans="3:5">
      <c r="C1339" s="161" t="s">
        <v>671</v>
      </c>
      <c r="D1339" s="160">
        <v>9157786</v>
      </c>
      <c r="E1339" s="160">
        <v>0</v>
      </c>
    </row>
    <row r="1340" spans="3:5">
      <c r="C1340" s="161" t="s">
        <v>1621</v>
      </c>
      <c r="D1340" s="160">
        <v>77963381</v>
      </c>
      <c r="E1340" s="160">
        <v>0</v>
      </c>
    </row>
    <row r="1341" spans="3:5">
      <c r="C1341" s="161" t="s">
        <v>1622</v>
      </c>
      <c r="D1341" s="160">
        <v>5511231</v>
      </c>
      <c r="E1341" s="160">
        <v>0</v>
      </c>
    </row>
    <row r="1342" spans="3:5">
      <c r="C1342" s="161" t="s">
        <v>1623</v>
      </c>
      <c r="D1342" s="160">
        <v>5364704</v>
      </c>
      <c r="E1342" s="160">
        <v>1674747.05</v>
      </c>
    </row>
    <row r="1343" spans="3:5">
      <c r="C1343" s="161" t="s">
        <v>1624</v>
      </c>
      <c r="D1343" s="160">
        <v>2521954</v>
      </c>
      <c r="E1343" s="160">
        <v>137774.48000000001</v>
      </c>
    </row>
    <row r="1344" spans="3:5">
      <c r="C1344" s="161" t="s">
        <v>1625</v>
      </c>
      <c r="D1344" s="160">
        <v>1514598</v>
      </c>
      <c r="E1344" s="160">
        <v>122395.28</v>
      </c>
    </row>
    <row r="1345" spans="3:5">
      <c r="C1345" s="161" t="s">
        <v>1626</v>
      </c>
      <c r="D1345" s="160">
        <v>1514598</v>
      </c>
      <c r="E1345" s="160">
        <v>198395.28</v>
      </c>
    </row>
    <row r="1346" spans="3:5">
      <c r="C1346" s="161" t="s">
        <v>1627</v>
      </c>
      <c r="D1346" s="160">
        <v>0</v>
      </c>
      <c r="E1346" s="160">
        <v>199118676.65000001</v>
      </c>
    </row>
    <row r="1347" spans="3:5">
      <c r="C1347" s="161" t="s">
        <v>1628</v>
      </c>
      <c r="D1347" s="160">
        <v>0</v>
      </c>
      <c r="E1347" s="160">
        <v>3259897.65</v>
      </c>
    </row>
    <row r="1348" spans="3:5">
      <c r="C1348" s="161" t="s">
        <v>1629</v>
      </c>
      <c r="D1348" s="160">
        <v>1502116</v>
      </c>
      <c r="E1348" s="160">
        <v>0</v>
      </c>
    </row>
    <row r="1349" spans="3:5">
      <c r="C1349" s="161" t="s">
        <v>1630</v>
      </c>
      <c r="D1349" s="160">
        <v>1060218</v>
      </c>
      <c r="E1349" s="160">
        <v>0</v>
      </c>
    </row>
    <row r="1350" spans="3:5">
      <c r="C1350" s="161" t="s">
        <v>1631</v>
      </c>
      <c r="D1350" s="160">
        <v>1514598</v>
      </c>
      <c r="E1350" s="160">
        <v>0</v>
      </c>
    </row>
    <row r="1351" spans="3:5">
      <c r="C1351" s="161" t="s">
        <v>2261</v>
      </c>
      <c r="D1351" s="160">
        <v>0</v>
      </c>
      <c r="E1351" s="160">
        <v>0</v>
      </c>
    </row>
    <row r="1352" spans="3:5">
      <c r="C1352" s="161" t="s">
        <v>1632</v>
      </c>
      <c r="D1352" s="160">
        <v>1072940</v>
      </c>
      <c r="E1352" s="160">
        <v>0</v>
      </c>
    </row>
    <row r="1353" spans="3:5">
      <c r="C1353" s="161" t="s">
        <v>1633</v>
      </c>
      <c r="D1353" s="160">
        <v>1514598</v>
      </c>
      <c r="E1353" s="160">
        <v>0</v>
      </c>
    </row>
    <row r="1354" spans="3:5">
      <c r="C1354" s="161" t="s">
        <v>1634</v>
      </c>
      <c r="D1354" s="160">
        <v>1502116</v>
      </c>
      <c r="E1354" s="160">
        <v>0</v>
      </c>
    </row>
    <row r="1355" spans="3:5">
      <c r="C1355" s="161" t="s">
        <v>1635</v>
      </c>
      <c r="D1355" s="160">
        <v>2521954</v>
      </c>
      <c r="E1355" s="160">
        <v>0</v>
      </c>
    </row>
    <row r="1356" spans="3:5">
      <c r="C1356" s="161" t="s">
        <v>1636</v>
      </c>
      <c r="D1356" s="160">
        <v>1477611</v>
      </c>
      <c r="E1356" s="160">
        <v>0</v>
      </c>
    </row>
    <row r="1357" spans="3:5">
      <c r="C1357" s="161" t="s">
        <v>1637</v>
      </c>
      <c r="D1357" s="160">
        <v>1514598</v>
      </c>
      <c r="E1357" s="160">
        <v>0</v>
      </c>
    </row>
    <row r="1358" spans="3:5">
      <c r="C1358" s="161" t="s">
        <v>1638</v>
      </c>
      <c r="D1358" s="160">
        <v>52523690</v>
      </c>
      <c r="E1358" s="160">
        <v>10418205</v>
      </c>
    </row>
    <row r="1359" spans="3:5">
      <c r="C1359" s="161" t="s">
        <v>477</v>
      </c>
      <c r="D1359" s="160">
        <v>90000019</v>
      </c>
      <c r="E1359" s="160">
        <v>25000000</v>
      </c>
    </row>
    <row r="1360" spans="3:5">
      <c r="C1360" s="161" t="s">
        <v>1639</v>
      </c>
      <c r="D1360" s="160">
        <v>2226849</v>
      </c>
      <c r="E1360" s="160">
        <v>0</v>
      </c>
    </row>
    <row r="1361" spans="3:5">
      <c r="C1361" s="161" t="s">
        <v>1640</v>
      </c>
      <c r="D1361" s="160">
        <v>100000</v>
      </c>
      <c r="E1361" s="160">
        <v>0</v>
      </c>
    </row>
    <row r="1362" spans="3:5">
      <c r="C1362" s="161" t="s">
        <v>1641</v>
      </c>
      <c r="D1362" s="160">
        <v>3072506</v>
      </c>
      <c r="E1362" s="160">
        <v>0</v>
      </c>
    </row>
    <row r="1363" spans="3:5">
      <c r="C1363" s="161" t="s">
        <v>1642</v>
      </c>
      <c r="D1363" s="160">
        <v>4489347</v>
      </c>
      <c r="E1363" s="160">
        <v>1699202.74</v>
      </c>
    </row>
    <row r="1364" spans="3:5">
      <c r="C1364" s="161" t="s">
        <v>1643</v>
      </c>
      <c r="D1364" s="160">
        <v>1237092</v>
      </c>
      <c r="E1364" s="160">
        <v>2872201.39</v>
      </c>
    </row>
    <row r="1365" spans="3:5">
      <c r="C1365" s="161" t="s">
        <v>1644</v>
      </c>
      <c r="D1365" s="160">
        <v>37500000</v>
      </c>
      <c r="E1365" s="160">
        <v>359850.27</v>
      </c>
    </row>
    <row r="1366" spans="3:5">
      <c r="C1366" s="161" t="s">
        <v>1645</v>
      </c>
      <c r="D1366" s="160">
        <v>15240863</v>
      </c>
      <c r="E1366" s="160">
        <v>3277399.57</v>
      </c>
    </row>
    <row r="1367" spans="3:5">
      <c r="C1367" s="161" t="s">
        <v>1646</v>
      </c>
      <c r="D1367" s="160">
        <v>35035237</v>
      </c>
      <c r="E1367" s="160">
        <v>0</v>
      </c>
    </row>
    <row r="1368" spans="3:5">
      <c r="C1368" s="161" t="s">
        <v>2221</v>
      </c>
      <c r="D1368" s="160">
        <v>0</v>
      </c>
      <c r="E1368" s="160">
        <v>0</v>
      </c>
    </row>
    <row r="1369" spans="3:5">
      <c r="C1369" s="161" t="s">
        <v>2222</v>
      </c>
      <c r="D1369" s="160">
        <v>0</v>
      </c>
      <c r="E1369" s="160">
        <v>0</v>
      </c>
    </row>
    <row r="1370" spans="3:5">
      <c r="C1370" s="161" t="s">
        <v>366</v>
      </c>
      <c r="D1370" s="160">
        <v>120000000</v>
      </c>
      <c r="E1370" s="160">
        <v>0</v>
      </c>
    </row>
    <row r="1371" spans="3:5">
      <c r="C1371" s="159" t="s">
        <v>242</v>
      </c>
      <c r="D1371" s="160">
        <v>15600000</v>
      </c>
      <c r="E1371" s="160">
        <v>7044975.6799999997</v>
      </c>
    </row>
    <row r="1372" spans="3:5">
      <c r="C1372" s="161" t="s">
        <v>1647</v>
      </c>
      <c r="D1372" s="160">
        <v>15600000</v>
      </c>
      <c r="E1372" s="160">
        <v>7044975.6799999997</v>
      </c>
    </row>
    <row r="1373" spans="3:5">
      <c r="C1373" s="159" t="s">
        <v>243</v>
      </c>
      <c r="D1373" s="160">
        <v>43972766</v>
      </c>
      <c r="E1373" s="160">
        <v>0</v>
      </c>
    </row>
    <row r="1374" spans="3:5">
      <c r="C1374" s="161" t="s">
        <v>921</v>
      </c>
      <c r="D1374" s="160">
        <v>43972766</v>
      </c>
      <c r="E1374" s="160">
        <v>0</v>
      </c>
    </row>
    <row r="1375" spans="3:5">
      <c r="C1375" s="157" t="s">
        <v>253</v>
      </c>
      <c r="D1375" s="158">
        <v>4730906984</v>
      </c>
      <c r="E1375" s="158">
        <v>1684308569.97</v>
      </c>
    </row>
    <row r="1376" spans="3:5">
      <c r="C1376" s="159" t="s">
        <v>240</v>
      </c>
      <c r="D1376" s="160">
        <v>4530906984</v>
      </c>
      <c r="E1376" s="160">
        <v>1684308569.97</v>
      </c>
    </row>
    <row r="1377" spans="3:5">
      <c r="C1377" s="161" t="s">
        <v>2262</v>
      </c>
      <c r="D1377" s="160">
        <v>0</v>
      </c>
      <c r="E1377" s="160">
        <v>0</v>
      </c>
    </row>
    <row r="1378" spans="3:5">
      <c r="C1378" s="161" t="s">
        <v>1648</v>
      </c>
      <c r="D1378" s="160">
        <v>262702285</v>
      </c>
      <c r="E1378" s="160">
        <v>17496734.420000002</v>
      </c>
    </row>
    <row r="1379" spans="3:5">
      <c r="C1379" s="161" t="s">
        <v>522</v>
      </c>
      <c r="D1379" s="160">
        <v>250000000</v>
      </c>
      <c r="E1379" s="160">
        <v>250000000</v>
      </c>
    </row>
    <row r="1380" spans="3:5">
      <c r="C1380" s="161" t="s">
        <v>600</v>
      </c>
      <c r="D1380" s="160">
        <v>57374730</v>
      </c>
      <c r="E1380" s="160">
        <v>14249169.210000001</v>
      </c>
    </row>
    <row r="1381" spans="3:5">
      <c r="C1381" s="161" t="s">
        <v>1649</v>
      </c>
      <c r="D1381" s="160">
        <v>23390000</v>
      </c>
      <c r="E1381" s="160">
        <v>0</v>
      </c>
    </row>
    <row r="1382" spans="3:5">
      <c r="C1382" s="161" t="s">
        <v>1650</v>
      </c>
      <c r="D1382" s="160">
        <v>43873055</v>
      </c>
      <c r="E1382" s="160">
        <v>11471133.43</v>
      </c>
    </row>
    <row r="1383" spans="3:5">
      <c r="C1383" s="161" t="s">
        <v>2223</v>
      </c>
      <c r="D1383" s="160">
        <v>0</v>
      </c>
      <c r="E1383" s="160">
        <v>0</v>
      </c>
    </row>
    <row r="1384" spans="3:5">
      <c r="C1384" s="161" t="s">
        <v>601</v>
      </c>
      <c r="D1384" s="160">
        <v>50389290</v>
      </c>
      <c r="E1384" s="160">
        <v>22539515.609999999</v>
      </c>
    </row>
    <row r="1385" spans="3:5">
      <c r="C1385" s="161" t="s">
        <v>828</v>
      </c>
      <c r="D1385" s="160">
        <v>144090</v>
      </c>
      <c r="E1385" s="160">
        <v>0</v>
      </c>
    </row>
    <row r="1386" spans="3:5">
      <c r="C1386" s="161" t="s">
        <v>312</v>
      </c>
      <c r="D1386" s="160">
        <v>14532203</v>
      </c>
      <c r="E1386" s="160">
        <v>0</v>
      </c>
    </row>
    <row r="1387" spans="3:5">
      <c r="C1387" s="161" t="s">
        <v>313</v>
      </c>
      <c r="D1387" s="160">
        <v>16967193</v>
      </c>
      <c r="E1387" s="160">
        <v>568445.56000000006</v>
      </c>
    </row>
    <row r="1388" spans="3:5">
      <c r="C1388" s="161" t="s">
        <v>526</v>
      </c>
      <c r="D1388" s="160">
        <v>15624249</v>
      </c>
      <c r="E1388" s="160">
        <v>13002303.380000001</v>
      </c>
    </row>
    <row r="1389" spans="3:5">
      <c r="C1389" s="161" t="s">
        <v>771</v>
      </c>
      <c r="D1389" s="160">
        <v>0</v>
      </c>
      <c r="E1389" s="160">
        <v>0</v>
      </c>
    </row>
    <row r="1390" spans="3:5">
      <c r="C1390" s="161" t="s">
        <v>2158</v>
      </c>
      <c r="D1390" s="160">
        <v>0</v>
      </c>
      <c r="E1390" s="160">
        <v>3499555.8600000003</v>
      </c>
    </row>
    <row r="1391" spans="3:5">
      <c r="C1391" s="161" t="s">
        <v>718</v>
      </c>
      <c r="D1391" s="160">
        <v>0</v>
      </c>
      <c r="E1391" s="160">
        <v>3635112.62</v>
      </c>
    </row>
    <row r="1392" spans="3:5">
      <c r="C1392" s="161" t="s">
        <v>439</v>
      </c>
      <c r="D1392" s="160">
        <v>75022536</v>
      </c>
      <c r="E1392" s="160">
        <v>58350414.519999996</v>
      </c>
    </row>
    <row r="1393" spans="3:5">
      <c r="C1393" s="161" t="s">
        <v>440</v>
      </c>
      <c r="D1393" s="160">
        <v>75000763</v>
      </c>
      <c r="E1393" s="160">
        <v>58080142.359999999</v>
      </c>
    </row>
    <row r="1394" spans="3:5">
      <c r="C1394" s="161" t="s">
        <v>719</v>
      </c>
      <c r="D1394" s="160">
        <v>0</v>
      </c>
      <c r="E1394" s="160">
        <v>1139157.08</v>
      </c>
    </row>
    <row r="1395" spans="3:5">
      <c r="C1395" s="161" t="s">
        <v>441</v>
      </c>
      <c r="D1395" s="160">
        <v>112506640</v>
      </c>
      <c r="E1395" s="160">
        <v>24545931.16</v>
      </c>
    </row>
    <row r="1396" spans="3:5">
      <c r="C1396" s="161" t="s">
        <v>2108</v>
      </c>
      <c r="D1396" s="160">
        <v>78000000</v>
      </c>
      <c r="E1396" s="160">
        <v>0</v>
      </c>
    </row>
    <row r="1397" spans="3:5">
      <c r="C1397" s="161" t="s">
        <v>2224</v>
      </c>
      <c r="D1397" s="160">
        <v>0</v>
      </c>
      <c r="E1397" s="160">
        <v>155707393.84</v>
      </c>
    </row>
    <row r="1398" spans="3:5">
      <c r="C1398" s="161" t="s">
        <v>1651</v>
      </c>
      <c r="D1398" s="160">
        <v>10124622</v>
      </c>
      <c r="E1398" s="160">
        <v>0</v>
      </c>
    </row>
    <row r="1399" spans="3:5">
      <c r="C1399" s="161" t="s">
        <v>730</v>
      </c>
      <c r="D1399" s="160">
        <v>0</v>
      </c>
      <c r="E1399" s="160">
        <v>0</v>
      </c>
    </row>
    <row r="1400" spans="3:5">
      <c r="C1400" s="161" t="s">
        <v>1652</v>
      </c>
      <c r="D1400" s="160">
        <v>4462258</v>
      </c>
      <c r="E1400" s="160">
        <v>681098.3</v>
      </c>
    </row>
    <row r="1401" spans="3:5">
      <c r="C1401" s="161" t="s">
        <v>525</v>
      </c>
      <c r="D1401" s="160">
        <v>75000057</v>
      </c>
      <c r="E1401" s="160">
        <v>14999988.98</v>
      </c>
    </row>
    <row r="1402" spans="3:5">
      <c r="C1402" s="161" t="s">
        <v>1653</v>
      </c>
      <c r="D1402" s="160">
        <v>3410657</v>
      </c>
      <c r="E1402" s="160">
        <v>0</v>
      </c>
    </row>
    <row r="1403" spans="3:5">
      <c r="C1403" s="161" t="s">
        <v>1654</v>
      </c>
      <c r="D1403" s="160">
        <v>0</v>
      </c>
      <c r="E1403" s="160">
        <v>0</v>
      </c>
    </row>
    <row r="1404" spans="3:5">
      <c r="C1404" s="161" t="s">
        <v>524</v>
      </c>
      <c r="D1404" s="160">
        <v>75001023</v>
      </c>
      <c r="E1404" s="160">
        <v>0</v>
      </c>
    </row>
    <row r="1405" spans="3:5">
      <c r="C1405" s="161" t="s">
        <v>2263</v>
      </c>
      <c r="D1405" s="160">
        <v>0</v>
      </c>
      <c r="E1405" s="160">
        <v>716036.78</v>
      </c>
    </row>
    <row r="1406" spans="3:5">
      <c r="C1406" s="161" t="s">
        <v>314</v>
      </c>
      <c r="D1406" s="160">
        <v>100823754</v>
      </c>
      <c r="E1406" s="160">
        <v>0</v>
      </c>
    </row>
    <row r="1407" spans="3:5">
      <c r="C1407" s="161" t="s">
        <v>1655</v>
      </c>
      <c r="D1407" s="160">
        <v>3410657</v>
      </c>
      <c r="E1407" s="160">
        <v>0</v>
      </c>
    </row>
    <row r="1408" spans="3:5">
      <c r="C1408" s="161" t="s">
        <v>1656</v>
      </c>
      <c r="D1408" s="160">
        <v>151740056</v>
      </c>
      <c r="E1408" s="160">
        <v>28575648</v>
      </c>
    </row>
    <row r="1409" spans="3:5">
      <c r="C1409" s="161" t="s">
        <v>2264</v>
      </c>
      <c r="D1409" s="160">
        <v>0</v>
      </c>
      <c r="E1409" s="160">
        <v>795709.95</v>
      </c>
    </row>
    <row r="1410" spans="3:5">
      <c r="C1410" s="161" t="s">
        <v>1657</v>
      </c>
      <c r="D1410" s="160">
        <v>0</v>
      </c>
      <c r="E1410" s="160">
        <v>2286755.1</v>
      </c>
    </row>
    <row r="1411" spans="3:5">
      <c r="C1411" s="161" t="s">
        <v>1658</v>
      </c>
      <c r="D1411" s="160">
        <v>5153984</v>
      </c>
      <c r="E1411" s="160">
        <v>0</v>
      </c>
    </row>
    <row r="1412" spans="3:5">
      <c r="C1412" s="161" t="s">
        <v>1659</v>
      </c>
      <c r="D1412" s="160">
        <v>22089361</v>
      </c>
      <c r="E1412" s="160">
        <v>0</v>
      </c>
    </row>
    <row r="1413" spans="3:5">
      <c r="C1413" s="161" t="s">
        <v>1660</v>
      </c>
      <c r="D1413" s="160">
        <v>1508689</v>
      </c>
      <c r="E1413" s="160">
        <v>0</v>
      </c>
    </row>
    <row r="1414" spans="3:5">
      <c r="C1414" s="161" t="s">
        <v>523</v>
      </c>
      <c r="D1414" s="160">
        <v>45000000</v>
      </c>
      <c r="E1414" s="160">
        <v>8929890</v>
      </c>
    </row>
    <row r="1415" spans="3:5">
      <c r="C1415" s="161" t="s">
        <v>1661</v>
      </c>
      <c r="D1415" s="160">
        <v>1052331</v>
      </c>
      <c r="E1415" s="160">
        <v>0</v>
      </c>
    </row>
    <row r="1416" spans="3:5">
      <c r="C1416" s="161" t="s">
        <v>2109</v>
      </c>
      <c r="D1416" s="160">
        <v>1971287</v>
      </c>
      <c r="E1416" s="160">
        <v>0</v>
      </c>
    </row>
    <row r="1417" spans="3:5">
      <c r="C1417" s="161" t="s">
        <v>1662</v>
      </c>
      <c r="D1417" s="160">
        <v>22538739</v>
      </c>
      <c r="E1417" s="160">
        <v>14721331.850000001</v>
      </c>
    </row>
    <row r="1418" spans="3:5">
      <c r="C1418" s="161" t="s">
        <v>829</v>
      </c>
      <c r="D1418" s="160">
        <v>0</v>
      </c>
      <c r="E1418" s="160">
        <v>0</v>
      </c>
    </row>
    <row r="1419" spans="3:5">
      <c r="C1419" s="161" t="s">
        <v>1663</v>
      </c>
      <c r="D1419" s="160">
        <v>1663335</v>
      </c>
      <c r="E1419" s="160">
        <v>0</v>
      </c>
    </row>
    <row r="1420" spans="3:5">
      <c r="C1420" s="161" t="s">
        <v>315</v>
      </c>
      <c r="D1420" s="160">
        <v>229252477</v>
      </c>
      <c r="E1420" s="160">
        <v>0</v>
      </c>
    </row>
    <row r="1421" spans="3:5">
      <c r="C1421" s="161" t="s">
        <v>1664</v>
      </c>
      <c r="D1421" s="160">
        <v>1964365</v>
      </c>
      <c r="E1421" s="160">
        <v>0</v>
      </c>
    </row>
    <row r="1422" spans="3:5">
      <c r="C1422" s="161" t="s">
        <v>731</v>
      </c>
      <c r="D1422" s="160">
        <v>0</v>
      </c>
      <c r="E1422" s="160">
        <v>0</v>
      </c>
    </row>
    <row r="1423" spans="3:5">
      <c r="C1423" s="161" t="s">
        <v>1665</v>
      </c>
      <c r="D1423" s="160">
        <v>1964364</v>
      </c>
      <c r="E1423" s="160">
        <v>0</v>
      </c>
    </row>
    <row r="1424" spans="3:5">
      <c r="C1424" s="161" t="s">
        <v>1666</v>
      </c>
      <c r="D1424" s="160">
        <v>14398867</v>
      </c>
      <c r="E1424" s="160">
        <v>9606706.75</v>
      </c>
    </row>
    <row r="1425" spans="3:5">
      <c r="C1425" s="161" t="s">
        <v>772</v>
      </c>
      <c r="D1425" s="160">
        <v>0</v>
      </c>
      <c r="E1425" s="160">
        <v>0</v>
      </c>
    </row>
    <row r="1426" spans="3:5">
      <c r="C1426" s="161" t="s">
        <v>1667</v>
      </c>
      <c r="D1426" s="160">
        <v>5153972</v>
      </c>
      <c r="E1426" s="160">
        <v>0</v>
      </c>
    </row>
    <row r="1427" spans="3:5">
      <c r="C1427" s="161" t="s">
        <v>316</v>
      </c>
      <c r="D1427" s="160">
        <v>366597801</v>
      </c>
      <c r="E1427" s="160">
        <v>158847686.22</v>
      </c>
    </row>
    <row r="1428" spans="3:5">
      <c r="C1428" s="161" t="s">
        <v>1668</v>
      </c>
      <c r="D1428" s="160">
        <v>5153972</v>
      </c>
      <c r="E1428" s="160">
        <v>0</v>
      </c>
    </row>
    <row r="1429" spans="3:5">
      <c r="C1429" s="161" t="s">
        <v>1669</v>
      </c>
      <c r="D1429" s="160">
        <v>1091410</v>
      </c>
      <c r="E1429" s="160">
        <v>0</v>
      </c>
    </row>
    <row r="1430" spans="3:5">
      <c r="C1430" s="161" t="s">
        <v>773</v>
      </c>
      <c r="D1430" s="160">
        <v>0</v>
      </c>
      <c r="E1430" s="160">
        <v>0</v>
      </c>
    </row>
    <row r="1431" spans="3:5">
      <c r="C1431" s="161" t="s">
        <v>1670</v>
      </c>
      <c r="D1431" s="160">
        <v>0</v>
      </c>
      <c r="E1431" s="160">
        <v>0</v>
      </c>
    </row>
    <row r="1432" spans="3:5">
      <c r="C1432" s="161" t="s">
        <v>1671</v>
      </c>
      <c r="D1432" s="160">
        <v>1081736</v>
      </c>
      <c r="E1432" s="160">
        <v>0</v>
      </c>
    </row>
    <row r="1433" spans="3:5">
      <c r="C1433" s="161" t="s">
        <v>1672</v>
      </c>
      <c r="D1433" s="160">
        <v>1579614</v>
      </c>
      <c r="E1433" s="160">
        <v>0</v>
      </c>
    </row>
    <row r="1434" spans="3:5">
      <c r="C1434" s="161" t="s">
        <v>1673</v>
      </c>
      <c r="D1434" s="160">
        <v>1735238</v>
      </c>
      <c r="E1434" s="160">
        <v>0</v>
      </c>
    </row>
    <row r="1435" spans="3:5">
      <c r="C1435" s="161" t="s">
        <v>1674</v>
      </c>
      <c r="D1435" s="160">
        <v>1735238</v>
      </c>
      <c r="E1435" s="160">
        <v>0</v>
      </c>
    </row>
    <row r="1436" spans="3:5">
      <c r="C1436" s="161" t="s">
        <v>1675</v>
      </c>
      <c r="D1436" s="160">
        <v>1546967</v>
      </c>
      <c r="E1436" s="160">
        <v>0</v>
      </c>
    </row>
    <row r="1437" spans="3:5">
      <c r="C1437" s="161" t="s">
        <v>1676</v>
      </c>
      <c r="D1437" s="160">
        <v>2377196</v>
      </c>
      <c r="E1437" s="160">
        <v>0</v>
      </c>
    </row>
    <row r="1438" spans="3:5">
      <c r="C1438" s="161" t="s">
        <v>1677</v>
      </c>
      <c r="D1438" s="160">
        <v>126237650</v>
      </c>
      <c r="E1438" s="160">
        <v>30634643.800000001</v>
      </c>
    </row>
    <row r="1439" spans="3:5">
      <c r="C1439" s="161" t="s">
        <v>1678</v>
      </c>
      <c r="D1439" s="160">
        <v>0</v>
      </c>
      <c r="E1439" s="160">
        <v>0</v>
      </c>
    </row>
    <row r="1440" spans="3:5">
      <c r="C1440" s="161" t="s">
        <v>1679</v>
      </c>
      <c r="D1440" s="160">
        <v>1066299</v>
      </c>
      <c r="E1440" s="160">
        <v>0</v>
      </c>
    </row>
    <row r="1441" spans="3:5">
      <c r="C1441" s="161" t="s">
        <v>1680</v>
      </c>
      <c r="D1441" s="160">
        <v>1909822</v>
      </c>
      <c r="E1441" s="160">
        <v>0</v>
      </c>
    </row>
    <row r="1442" spans="3:5">
      <c r="C1442" s="161" t="s">
        <v>1681</v>
      </c>
      <c r="D1442" s="160">
        <v>2371466</v>
      </c>
      <c r="E1442" s="160">
        <v>0</v>
      </c>
    </row>
    <row r="1443" spans="3:5">
      <c r="C1443" s="161" t="s">
        <v>1682</v>
      </c>
      <c r="D1443" s="160">
        <v>1909822</v>
      </c>
      <c r="E1443" s="160">
        <v>0</v>
      </c>
    </row>
    <row r="1444" spans="3:5">
      <c r="C1444" s="161" t="s">
        <v>1683</v>
      </c>
      <c r="D1444" s="160">
        <v>2035430</v>
      </c>
      <c r="E1444" s="160">
        <v>0</v>
      </c>
    </row>
    <row r="1445" spans="3:5">
      <c r="C1445" s="161" t="s">
        <v>1684</v>
      </c>
      <c r="D1445" s="160">
        <v>1205250</v>
      </c>
      <c r="E1445" s="160">
        <v>0</v>
      </c>
    </row>
    <row r="1446" spans="3:5">
      <c r="C1446" s="161" t="s">
        <v>1685</v>
      </c>
      <c r="D1446" s="160">
        <v>0</v>
      </c>
      <c r="E1446" s="160">
        <v>0</v>
      </c>
    </row>
    <row r="1447" spans="3:5">
      <c r="C1447" s="161" t="s">
        <v>1686</v>
      </c>
      <c r="D1447" s="160">
        <v>1205250</v>
      </c>
      <c r="E1447" s="160">
        <v>0</v>
      </c>
    </row>
    <row r="1448" spans="3:5">
      <c r="C1448" s="161" t="s">
        <v>1687</v>
      </c>
      <c r="D1448" s="160">
        <v>1205250</v>
      </c>
      <c r="E1448" s="160">
        <v>0</v>
      </c>
    </row>
    <row r="1449" spans="3:5">
      <c r="C1449" s="161" t="s">
        <v>1688</v>
      </c>
      <c r="D1449" s="160">
        <v>9986947</v>
      </c>
      <c r="E1449" s="160">
        <v>2203145.62</v>
      </c>
    </row>
    <row r="1450" spans="3:5">
      <c r="C1450" s="161" t="s">
        <v>1689</v>
      </c>
      <c r="D1450" s="160">
        <v>1731574</v>
      </c>
      <c r="E1450" s="160">
        <v>3439563.11</v>
      </c>
    </row>
    <row r="1451" spans="3:5">
      <c r="C1451" s="161" t="s">
        <v>1690</v>
      </c>
      <c r="D1451" s="160">
        <v>17912610</v>
      </c>
      <c r="E1451" s="160">
        <v>87348607.659999996</v>
      </c>
    </row>
    <row r="1452" spans="3:5">
      <c r="C1452" s="161" t="s">
        <v>1691</v>
      </c>
      <c r="D1452" s="160">
        <v>1684374</v>
      </c>
      <c r="E1452" s="160">
        <v>0</v>
      </c>
    </row>
    <row r="1453" spans="3:5">
      <c r="C1453" s="161" t="s">
        <v>1692</v>
      </c>
      <c r="D1453" s="160">
        <v>2503860</v>
      </c>
      <c r="E1453" s="160">
        <v>0</v>
      </c>
    </row>
    <row r="1454" spans="3:5">
      <c r="C1454" s="161" t="s">
        <v>1693</v>
      </c>
      <c r="D1454" s="160">
        <v>7879331</v>
      </c>
      <c r="E1454" s="160">
        <v>0</v>
      </c>
    </row>
    <row r="1455" spans="3:5">
      <c r="C1455" s="161" t="s">
        <v>774</v>
      </c>
      <c r="D1455" s="160">
        <v>0</v>
      </c>
      <c r="E1455" s="160">
        <v>0</v>
      </c>
    </row>
    <row r="1456" spans="3:5">
      <c r="C1456" s="161" t="s">
        <v>1694</v>
      </c>
      <c r="D1456" s="160">
        <v>0</v>
      </c>
      <c r="E1456" s="160">
        <v>0</v>
      </c>
    </row>
    <row r="1457" spans="3:5">
      <c r="C1457" s="161" t="s">
        <v>1695</v>
      </c>
      <c r="D1457" s="160">
        <v>0</v>
      </c>
      <c r="E1457" s="160">
        <v>0</v>
      </c>
    </row>
    <row r="1458" spans="3:5">
      <c r="C1458" s="161" t="s">
        <v>2110</v>
      </c>
      <c r="D1458" s="160">
        <v>7350418</v>
      </c>
      <c r="E1458" s="160">
        <v>0</v>
      </c>
    </row>
    <row r="1459" spans="3:5">
      <c r="C1459" s="161" t="s">
        <v>1696</v>
      </c>
      <c r="D1459" s="160">
        <v>21640444</v>
      </c>
      <c r="E1459" s="160">
        <v>3336514.55</v>
      </c>
    </row>
    <row r="1460" spans="3:5">
      <c r="C1460" s="161" t="s">
        <v>1697</v>
      </c>
      <c r="D1460" s="160">
        <v>3061390</v>
      </c>
      <c r="E1460" s="160">
        <v>0</v>
      </c>
    </row>
    <row r="1461" spans="3:5">
      <c r="C1461" s="161" t="s">
        <v>1698</v>
      </c>
      <c r="D1461" s="160">
        <v>6892035</v>
      </c>
      <c r="E1461" s="160">
        <v>0</v>
      </c>
    </row>
    <row r="1462" spans="3:5">
      <c r="C1462" s="161" t="s">
        <v>1699</v>
      </c>
      <c r="D1462" s="160">
        <v>0</v>
      </c>
      <c r="E1462" s="160">
        <v>0</v>
      </c>
    </row>
    <row r="1463" spans="3:5">
      <c r="C1463" s="161" t="s">
        <v>1700</v>
      </c>
      <c r="D1463" s="160">
        <v>1656834</v>
      </c>
      <c r="E1463" s="160">
        <v>0</v>
      </c>
    </row>
    <row r="1464" spans="3:5">
      <c r="C1464" s="161" t="s">
        <v>1701</v>
      </c>
      <c r="D1464" s="160">
        <v>1565620</v>
      </c>
      <c r="E1464" s="160">
        <v>0</v>
      </c>
    </row>
    <row r="1465" spans="3:5">
      <c r="C1465" s="161" t="s">
        <v>1702</v>
      </c>
      <c r="D1465" s="160">
        <v>4767042</v>
      </c>
      <c r="E1465" s="160">
        <v>0</v>
      </c>
    </row>
    <row r="1466" spans="3:5">
      <c r="C1466" s="161" t="s">
        <v>1703</v>
      </c>
      <c r="D1466" s="160">
        <v>6862380</v>
      </c>
      <c r="E1466" s="160">
        <v>0</v>
      </c>
    </row>
    <row r="1467" spans="3:5">
      <c r="C1467" s="161" t="s">
        <v>1704</v>
      </c>
      <c r="D1467" s="160">
        <v>6862381</v>
      </c>
      <c r="E1467" s="160">
        <v>0</v>
      </c>
    </row>
    <row r="1468" spans="3:5">
      <c r="C1468" s="161" t="s">
        <v>1705</v>
      </c>
      <c r="D1468" s="160">
        <v>1562232</v>
      </c>
      <c r="E1468" s="160">
        <v>0</v>
      </c>
    </row>
    <row r="1469" spans="3:5">
      <c r="C1469" s="161" t="s">
        <v>1706</v>
      </c>
      <c r="D1469" s="160">
        <v>5181000</v>
      </c>
      <c r="E1469" s="160">
        <v>0</v>
      </c>
    </row>
    <row r="1470" spans="3:5">
      <c r="C1470" s="161" t="s">
        <v>1707</v>
      </c>
      <c r="D1470" s="160">
        <v>918891</v>
      </c>
      <c r="E1470" s="160">
        <v>0</v>
      </c>
    </row>
    <row r="1471" spans="3:5">
      <c r="C1471" s="161" t="s">
        <v>1708</v>
      </c>
      <c r="D1471" s="160">
        <v>5784633</v>
      </c>
      <c r="E1471" s="160">
        <v>0</v>
      </c>
    </row>
    <row r="1472" spans="3:5">
      <c r="C1472" s="161" t="s">
        <v>1709</v>
      </c>
      <c r="D1472" s="160">
        <v>1572836</v>
      </c>
      <c r="E1472" s="160">
        <v>0</v>
      </c>
    </row>
    <row r="1473" spans="3:5">
      <c r="C1473" s="161" t="s">
        <v>802</v>
      </c>
      <c r="D1473" s="160">
        <v>29576146</v>
      </c>
      <c r="E1473" s="160">
        <v>12000000</v>
      </c>
    </row>
    <row r="1474" spans="3:5">
      <c r="C1474" s="161" t="s">
        <v>1710</v>
      </c>
      <c r="D1474" s="160">
        <v>2852697</v>
      </c>
      <c r="E1474" s="160">
        <v>0</v>
      </c>
    </row>
    <row r="1475" spans="3:5">
      <c r="C1475" s="161" t="s">
        <v>1711</v>
      </c>
      <c r="D1475" s="160">
        <v>1556427</v>
      </c>
      <c r="E1475" s="160">
        <v>0</v>
      </c>
    </row>
    <row r="1476" spans="3:5">
      <c r="C1476" s="161" t="s">
        <v>1712</v>
      </c>
      <c r="D1476" s="160">
        <v>1756319</v>
      </c>
      <c r="E1476" s="160">
        <v>0</v>
      </c>
    </row>
    <row r="1477" spans="3:5">
      <c r="C1477" s="161" t="s">
        <v>2225</v>
      </c>
      <c r="D1477" s="160">
        <v>0</v>
      </c>
      <c r="E1477" s="160">
        <v>0</v>
      </c>
    </row>
    <row r="1478" spans="3:5">
      <c r="C1478" s="161" t="s">
        <v>1713</v>
      </c>
      <c r="D1478" s="160">
        <v>1756319</v>
      </c>
      <c r="E1478" s="160">
        <v>0</v>
      </c>
    </row>
    <row r="1479" spans="3:5">
      <c r="C1479" s="161" t="s">
        <v>1714</v>
      </c>
      <c r="D1479" s="160">
        <v>37925268</v>
      </c>
      <c r="E1479" s="160">
        <v>5489537.0099999998</v>
      </c>
    </row>
    <row r="1480" spans="3:5">
      <c r="C1480" s="161" t="s">
        <v>1715</v>
      </c>
      <c r="D1480" s="160">
        <v>1756319</v>
      </c>
      <c r="E1480" s="160">
        <v>0</v>
      </c>
    </row>
    <row r="1481" spans="3:5">
      <c r="C1481" s="161" t="s">
        <v>1716</v>
      </c>
      <c r="D1481" s="160">
        <v>1765368</v>
      </c>
      <c r="E1481" s="160">
        <v>0</v>
      </c>
    </row>
    <row r="1482" spans="3:5">
      <c r="C1482" s="161" t="s">
        <v>1717</v>
      </c>
      <c r="D1482" s="160">
        <v>381504763</v>
      </c>
      <c r="E1482" s="160">
        <v>72349756.530000001</v>
      </c>
    </row>
    <row r="1483" spans="3:5">
      <c r="C1483" s="161" t="s">
        <v>1718</v>
      </c>
      <c r="D1483" s="160">
        <v>1502117</v>
      </c>
      <c r="E1483" s="160">
        <v>0</v>
      </c>
    </row>
    <row r="1484" spans="3:5">
      <c r="C1484" s="161" t="s">
        <v>1719</v>
      </c>
      <c r="D1484" s="160">
        <v>1765368</v>
      </c>
      <c r="E1484" s="160">
        <v>0</v>
      </c>
    </row>
    <row r="1485" spans="3:5">
      <c r="C1485" s="161" t="s">
        <v>2226</v>
      </c>
      <c r="D1485" s="160">
        <v>0</v>
      </c>
      <c r="E1485" s="160">
        <v>0</v>
      </c>
    </row>
    <row r="1486" spans="3:5">
      <c r="C1486" s="161" t="s">
        <v>1720</v>
      </c>
      <c r="D1486" s="160">
        <v>1295822624</v>
      </c>
      <c r="E1486" s="160">
        <v>560012178.15999997</v>
      </c>
    </row>
    <row r="1487" spans="3:5">
      <c r="C1487" s="161" t="s">
        <v>1721</v>
      </c>
      <c r="D1487" s="160">
        <v>1060219</v>
      </c>
      <c r="E1487" s="160">
        <v>0</v>
      </c>
    </row>
    <row r="1488" spans="3:5">
      <c r="C1488" s="161" t="s">
        <v>1722</v>
      </c>
      <c r="D1488" s="160">
        <v>1131784</v>
      </c>
      <c r="E1488" s="160">
        <v>0</v>
      </c>
    </row>
    <row r="1489" spans="3:5">
      <c r="C1489" s="161" t="s">
        <v>1723</v>
      </c>
      <c r="D1489" s="160">
        <v>1400464</v>
      </c>
      <c r="E1489" s="160">
        <v>543817.22</v>
      </c>
    </row>
    <row r="1490" spans="3:5">
      <c r="C1490" s="161" t="s">
        <v>1724</v>
      </c>
      <c r="D1490" s="160">
        <v>180060768</v>
      </c>
      <c r="E1490" s="160">
        <v>31455314</v>
      </c>
    </row>
    <row r="1491" spans="3:5">
      <c r="C1491" s="161" t="s">
        <v>1725</v>
      </c>
      <c r="D1491" s="160">
        <v>1542689</v>
      </c>
      <c r="E1491" s="160">
        <v>524815.24</v>
      </c>
    </row>
    <row r="1492" spans="3:5">
      <c r="C1492" s="161" t="s">
        <v>602</v>
      </c>
      <c r="D1492" s="160">
        <v>44378109</v>
      </c>
      <c r="E1492" s="160">
        <v>0</v>
      </c>
    </row>
    <row r="1493" spans="3:5">
      <c r="C1493" s="161" t="s">
        <v>1726</v>
      </c>
      <c r="D1493" s="160">
        <v>1542688</v>
      </c>
      <c r="E1493" s="160">
        <v>524816.09</v>
      </c>
    </row>
    <row r="1494" spans="3:5">
      <c r="C1494" s="161" t="s">
        <v>1727</v>
      </c>
      <c r="D1494" s="160">
        <v>1131784</v>
      </c>
      <c r="E1494" s="160">
        <v>0</v>
      </c>
    </row>
    <row r="1495" spans="3:5">
      <c r="C1495" s="161" t="s">
        <v>1728</v>
      </c>
      <c r="D1495" s="160">
        <v>4769615</v>
      </c>
      <c r="E1495" s="160">
        <v>0</v>
      </c>
    </row>
    <row r="1496" spans="3:5">
      <c r="C1496" s="161" t="s">
        <v>420</v>
      </c>
      <c r="D1496" s="160">
        <v>1203082</v>
      </c>
      <c r="E1496" s="160">
        <v>0</v>
      </c>
    </row>
    <row r="1497" spans="3:5">
      <c r="C1497" s="161" t="s">
        <v>1729</v>
      </c>
      <c r="D1497" s="160">
        <v>21097831</v>
      </c>
      <c r="E1497" s="160">
        <v>0</v>
      </c>
    </row>
    <row r="1498" spans="3:5">
      <c r="C1498" s="161" t="s">
        <v>421</v>
      </c>
      <c r="D1498" s="160">
        <v>7442678</v>
      </c>
      <c r="E1498" s="160">
        <v>0</v>
      </c>
    </row>
    <row r="1499" spans="3:5">
      <c r="C1499" s="161" t="s">
        <v>422</v>
      </c>
      <c r="D1499" s="160">
        <v>1680028</v>
      </c>
      <c r="E1499" s="160">
        <v>0</v>
      </c>
    </row>
    <row r="1500" spans="3:5">
      <c r="C1500" s="161" t="s">
        <v>423</v>
      </c>
      <c r="D1500" s="160">
        <v>1203082</v>
      </c>
      <c r="E1500" s="160">
        <v>0</v>
      </c>
    </row>
    <row r="1501" spans="3:5">
      <c r="C1501" s="161" t="s">
        <v>424</v>
      </c>
      <c r="D1501" s="160">
        <v>7362834</v>
      </c>
      <c r="E1501" s="160">
        <v>0</v>
      </c>
    </row>
    <row r="1502" spans="3:5">
      <c r="C1502" s="161" t="s">
        <v>425</v>
      </c>
      <c r="D1502" s="160">
        <v>1725462</v>
      </c>
      <c r="E1502" s="160">
        <v>0</v>
      </c>
    </row>
    <row r="1503" spans="3:5">
      <c r="C1503" s="159" t="s">
        <v>243</v>
      </c>
      <c r="D1503" s="160">
        <v>200000000</v>
      </c>
      <c r="E1503" s="160">
        <v>0</v>
      </c>
    </row>
    <row r="1504" spans="3:5">
      <c r="C1504" s="161" t="s">
        <v>241</v>
      </c>
      <c r="D1504" s="160">
        <v>200000000</v>
      </c>
      <c r="E1504" s="160">
        <v>0</v>
      </c>
    </row>
    <row r="1505" spans="3:5">
      <c r="C1505" s="157" t="s">
        <v>317</v>
      </c>
      <c r="D1505" s="158">
        <v>257116454</v>
      </c>
      <c r="E1505" s="158">
        <v>303363332.57999998</v>
      </c>
    </row>
    <row r="1506" spans="3:5">
      <c r="C1506" s="159" t="s">
        <v>240</v>
      </c>
      <c r="D1506" s="160">
        <v>257116454</v>
      </c>
      <c r="E1506" s="160">
        <v>303363332.57999998</v>
      </c>
    </row>
    <row r="1507" spans="3:5">
      <c r="C1507" s="161" t="s">
        <v>1730</v>
      </c>
      <c r="D1507" s="160">
        <v>2882935</v>
      </c>
      <c r="E1507" s="160">
        <v>0</v>
      </c>
    </row>
    <row r="1508" spans="3:5">
      <c r="C1508" s="161" t="s">
        <v>2134</v>
      </c>
      <c r="D1508" s="160">
        <v>0</v>
      </c>
      <c r="E1508" s="160">
        <v>0</v>
      </c>
    </row>
    <row r="1509" spans="3:5">
      <c r="C1509" s="161" t="s">
        <v>1731</v>
      </c>
      <c r="D1509" s="160">
        <v>5905187</v>
      </c>
      <c r="E1509" s="160">
        <v>0</v>
      </c>
    </row>
    <row r="1510" spans="3:5">
      <c r="C1510" s="161" t="s">
        <v>1732</v>
      </c>
      <c r="D1510" s="160">
        <v>0</v>
      </c>
      <c r="E1510" s="160">
        <v>8582213.7699999996</v>
      </c>
    </row>
    <row r="1511" spans="3:5">
      <c r="C1511" s="161" t="s">
        <v>1733</v>
      </c>
      <c r="D1511" s="160">
        <v>4928241</v>
      </c>
      <c r="E1511" s="160">
        <v>230545.18</v>
      </c>
    </row>
    <row r="1512" spans="3:5">
      <c r="C1512" s="161" t="s">
        <v>1734</v>
      </c>
      <c r="D1512" s="160">
        <v>12567741</v>
      </c>
      <c r="E1512" s="160">
        <v>7695054.1200000001</v>
      </c>
    </row>
    <row r="1513" spans="3:5">
      <c r="C1513" s="161" t="s">
        <v>1735</v>
      </c>
      <c r="D1513" s="160">
        <v>12408195</v>
      </c>
      <c r="E1513" s="160">
        <v>0</v>
      </c>
    </row>
    <row r="1514" spans="3:5">
      <c r="C1514" s="161" t="s">
        <v>1736</v>
      </c>
      <c r="D1514" s="160">
        <v>12408195</v>
      </c>
      <c r="E1514" s="160">
        <v>2259174.4700000002</v>
      </c>
    </row>
    <row r="1515" spans="3:5">
      <c r="C1515" s="161" t="s">
        <v>1737</v>
      </c>
      <c r="D1515" s="160">
        <v>0</v>
      </c>
      <c r="E1515" s="160">
        <v>3112209.47</v>
      </c>
    </row>
    <row r="1516" spans="3:5">
      <c r="C1516" s="161" t="s">
        <v>1738</v>
      </c>
      <c r="D1516" s="160">
        <v>17182568</v>
      </c>
      <c r="E1516" s="160">
        <v>13233992.74</v>
      </c>
    </row>
    <row r="1517" spans="3:5">
      <c r="C1517" s="161" t="s">
        <v>1739</v>
      </c>
      <c r="D1517" s="160">
        <v>1098569</v>
      </c>
      <c r="E1517" s="160">
        <v>0</v>
      </c>
    </row>
    <row r="1518" spans="3:5">
      <c r="C1518" s="161" t="s">
        <v>1740</v>
      </c>
      <c r="D1518" s="160">
        <v>11619581</v>
      </c>
      <c r="E1518" s="160">
        <v>0</v>
      </c>
    </row>
    <row r="1519" spans="3:5">
      <c r="C1519" s="161" t="s">
        <v>521</v>
      </c>
      <c r="D1519" s="160">
        <v>75000367</v>
      </c>
      <c r="E1519" s="160">
        <v>64999988.980000004</v>
      </c>
    </row>
    <row r="1520" spans="3:5">
      <c r="C1520" s="161" t="s">
        <v>1741</v>
      </c>
      <c r="D1520" s="160">
        <v>7738592</v>
      </c>
      <c r="E1520" s="160">
        <v>0</v>
      </c>
    </row>
    <row r="1521" spans="3:5">
      <c r="C1521" s="161" t="s">
        <v>1742</v>
      </c>
      <c r="D1521" s="160">
        <v>7738592</v>
      </c>
      <c r="E1521" s="160">
        <v>0</v>
      </c>
    </row>
    <row r="1522" spans="3:5">
      <c r="C1522" s="161" t="s">
        <v>732</v>
      </c>
      <c r="D1522" s="160">
        <v>0</v>
      </c>
      <c r="E1522" s="160">
        <v>131195020.23999999</v>
      </c>
    </row>
    <row r="1523" spans="3:5">
      <c r="C1523" s="161" t="s">
        <v>318</v>
      </c>
      <c r="D1523" s="160">
        <v>60612344</v>
      </c>
      <c r="E1523" s="160">
        <v>61581069.369999997</v>
      </c>
    </row>
    <row r="1524" spans="3:5">
      <c r="C1524" s="161" t="s">
        <v>1743</v>
      </c>
      <c r="D1524" s="160">
        <v>1330203</v>
      </c>
      <c r="E1524" s="160">
        <v>0</v>
      </c>
    </row>
    <row r="1525" spans="3:5">
      <c r="C1525" s="161" t="s">
        <v>1744</v>
      </c>
      <c r="D1525" s="160">
        <v>1162125</v>
      </c>
      <c r="E1525" s="160">
        <v>0</v>
      </c>
    </row>
    <row r="1526" spans="3:5">
      <c r="C1526" s="161" t="s">
        <v>367</v>
      </c>
      <c r="D1526" s="160">
        <v>22533019</v>
      </c>
      <c r="E1526" s="160">
        <v>10474064.24</v>
      </c>
    </row>
    <row r="1527" spans="3:5">
      <c r="C1527" s="159" t="s">
        <v>243</v>
      </c>
      <c r="D1527" s="160">
        <v>0</v>
      </c>
      <c r="E1527" s="160">
        <v>0</v>
      </c>
    </row>
    <row r="1528" spans="3:5">
      <c r="C1528" s="161" t="s">
        <v>732</v>
      </c>
      <c r="D1528" s="160">
        <v>0</v>
      </c>
      <c r="E1528" s="160">
        <v>0</v>
      </c>
    </row>
    <row r="1529" spans="3:5">
      <c r="C1529" s="157" t="s">
        <v>254</v>
      </c>
      <c r="D1529" s="158">
        <v>1369718080</v>
      </c>
      <c r="E1529" s="158">
        <v>237979969.47</v>
      </c>
    </row>
    <row r="1530" spans="3:5">
      <c r="C1530" s="159" t="s">
        <v>240</v>
      </c>
      <c r="D1530" s="160">
        <v>954019080</v>
      </c>
      <c r="E1530" s="160">
        <v>237979969.47</v>
      </c>
    </row>
    <row r="1531" spans="3:5">
      <c r="C1531" s="161" t="s">
        <v>1745</v>
      </c>
      <c r="D1531" s="160">
        <v>2493291</v>
      </c>
      <c r="E1531" s="160">
        <v>0</v>
      </c>
    </row>
    <row r="1532" spans="3:5">
      <c r="C1532" s="161" t="s">
        <v>1746</v>
      </c>
      <c r="D1532" s="160">
        <v>49672114</v>
      </c>
      <c r="E1532" s="160">
        <v>0</v>
      </c>
    </row>
    <row r="1533" spans="3:5">
      <c r="C1533" s="161" t="s">
        <v>1747</v>
      </c>
      <c r="D1533" s="160">
        <v>5076261</v>
      </c>
      <c r="E1533" s="160">
        <v>0</v>
      </c>
    </row>
    <row r="1534" spans="3:5">
      <c r="C1534" s="161" t="s">
        <v>1748</v>
      </c>
      <c r="D1534" s="160">
        <v>2493291</v>
      </c>
      <c r="E1534" s="160">
        <v>0</v>
      </c>
    </row>
    <row r="1535" spans="3:5">
      <c r="C1535" s="161" t="s">
        <v>1749</v>
      </c>
      <c r="D1535" s="160">
        <v>6794890</v>
      </c>
      <c r="E1535" s="160">
        <v>0</v>
      </c>
    </row>
    <row r="1536" spans="3:5">
      <c r="C1536" s="161" t="s">
        <v>1750</v>
      </c>
      <c r="D1536" s="160">
        <v>2707082</v>
      </c>
      <c r="E1536" s="160">
        <v>0</v>
      </c>
    </row>
    <row r="1537" spans="3:5">
      <c r="C1537" s="161" t="s">
        <v>1751</v>
      </c>
      <c r="D1537" s="160">
        <v>12526106</v>
      </c>
      <c r="E1537" s="160">
        <v>5902981.1600000001</v>
      </c>
    </row>
    <row r="1538" spans="3:5">
      <c r="C1538" s="161" t="s">
        <v>1752</v>
      </c>
      <c r="D1538" s="160">
        <v>9502603</v>
      </c>
      <c r="E1538" s="160">
        <v>0</v>
      </c>
    </row>
    <row r="1539" spans="3:5">
      <c r="C1539" s="161" t="s">
        <v>1753</v>
      </c>
      <c r="D1539" s="160">
        <v>5473340</v>
      </c>
      <c r="E1539" s="160">
        <v>0</v>
      </c>
    </row>
    <row r="1540" spans="3:5">
      <c r="C1540" s="161" t="s">
        <v>1754</v>
      </c>
      <c r="D1540" s="160">
        <v>5473340</v>
      </c>
      <c r="E1540" s="160">
        <v>0</v>
      </c>
    </row>
    <row r="1541" spans="3:5">
      <c r="C1541" s="161" t="s">
        <v>1755</v>
      </c>
      <c r="D1541" s="160">
        <v>14580842</v>
      </c>
      <c r="E1541" s="160">
        <v>0</v>
      </c>
    </row>
    <row r="1542" spans="3:5">
      <c r="C1542" s="161" t="s">
        <v>1756</v>
      </c>
      <c r="D1542" s="160">
        <v>0</v>
      </c>
      <c r="E1542" s="160">
        <v>0</v>
      </c>
    </row>
    <row r="1543" spans="3:5">
      <c r="C1543" s="161" t="s">
        <v>1757</v>
      </c>
      <c r="D1543" s="160">
        <v>7771946</v>
      </c>
      <c r="E1543" s="160">
        <v>0</v>
      </c>
    </row>
    <row r="1544" spans="3:5">
      <c r="C1544" s="161" t="s">
        <v>1758</v>
      </c>
      <c r="D1544" s="160">
        <v>4868261</v>
      </c>
      <c r="E1544" s="160">
        <v>0</v>
      </c>
    </row>
    <row r="1545" spans="3:5">
      <c r="C1545" s="161" t="s">
        <v>2265</v>
      </c>
      <c r="D1545" s="160">
        <v>0</v>
      </c>
      <c r="E1545" s="160">
        <v>0</v>
      </c>
    </row>
    <row r="1546" spans="3:5">
      <c r="C1546" s="161" t="s">
        <v>2266</v>
      </c>
      <c r="D1546" s="160">
        <v>0</v>
      </c>
      <c r="E1546" s="160">
        <v>0</v>
      </c>
    </row>
    <row r="1547" spans="3:5">
      <c r="C1547" s="161" t="s">
        <v>2267</v>
      </c>
      <c r="D1547" s="160">
        <v>0</v>
      </c>
      <c r="E1547" s="160">
        <v>790204.29</v>
      </c>
    </row>
    <row r="1548" spans="3:5">
      <c r="C1548" s="161" t="s">
        <v>1759</v>
      </c>
      <c r="D1548" s="160">
        <v>0</v>
      </c>
      <c r="E1548" s="160">
        <v>0</v>
      </c>
    </row>
    <row r="1549" spans="3:5">
      <c r="C1549" s="161" t="s">
        <v>1760</v>
      </c>
      <c r="D1549" s="160">
        <v>0</v>
      </c>
      <c r="E1549" s="160">
        <v>0</v>
      </c>
    </row>
    <row r="1550" spans="3:5">
      <c r="C1550" s="161" t="s">
        <v>2268</v>
      </c>
      <c r="D1550" s="160">
        <v>0</v>
      </c>
      <c r="E1550" s="160">
        <v>0</v>
      </c>
    </row>
    <row r="1551" spans="3:5">
      <c r="C1551" s="161" t="s">
        <v>319</v>
      </c>
      <c r="D1551" s="160">
        <v>25000000</v>
      </c>
      <c r="E1551" s="160">
        <v>0</v>
      </c>
    </row>
    <row r="1552" spans="3:5">
      <c r="C1552" s="161" t="s">
        <v>1761</v>
      </c>
      <c r="D1552" s="160">
        <v>1547718</v>
      </c>
      <c r="E1552" s="160">
        <v>0</v>
      </c>
    </row>
    <row r="1553" spans="3:5">
      <c r="C1553" s="161" t="s">
        <v>1762</v>
      </c>
      <c r="D1553" s="160">
        <v>7507685</v>
      </c>
      <c r="E1553" s="160">
        <v>0</v>
      </c>
    </row>
    <row r="1554" spans="3:5">
      <c r="C1554" s="161" t="s">
        <v>478</v>
      </c>
      <c r="D1554" s="160">
        <v>12315980</v>
      </c>
      <c r="E1554" s="160">
        <v>11985442.17</v>
      </c>
    </row>
    <row r="1555" spans="3:5">
      <c r="C1555" s="161" t="s">
        <v>1763</v>
      </c>
      <c r="D1555" s="160">
        <v>75000002</v>
      </c>
      <c r="E1555" s="160">
        <v>59922653.93</v>
      </c>
    </row>
    <row r="1556" spans="3:5">
      <c r="C1556" s="161" t="s">
        <v>1764</v>
      </c>
      <c r="D1556" s="160">
        <v>1913319</v>
      </c>
      <c r="E1556" s="160">
        <v>0</v>
      </c>
    </row>
    <row r="1557" spans="3:5">
      <c r="C1557" s="161" t="s">
        <v>320</v>
      </c>
      <c r="D1557" s="160">
        <v>253247167</v>
      </c>
      <c r="E1557" s="160">
        <v>72843960.540000007</v>
      </c>
    </row>
    <row r="1558" spans="3:5">
      <c r="C1558" s="161" t="s">
        <v>321</v>
      </c>
      <c r="D1558" s="160">
        <v>15000003</v>
      </c>
      <c r="E1558" s="160">
        <v>10242350.07</v>
      </c>
    </row>
    <row r="1559" spans="3:5">
      <c r="C1559" s="161" t="s">
        <v>1765</v>
      </c>
      <c r="D1559" s="160">
        <v>1712423</v>
      </c>
      <c r="E1559" s="160">
        <v>0</v>
      </c>
    </row>
    <row r="1560" spans="3:5">
      <c r="C1560" s="161" t="s">
        <v>1766</v>
      </c>
      <c r="D1560" s="160">
        <v>7077556</v>
      </c>
      <c r="E1560" s="160">
        <v>0</v>
      </c>
    </row>
    <row r="1561" spans="3:5">
      <c r="C1561" s="161" t="s">
        <v>322</v>
      </c>
      <c r="D1561" s="160">
        <v>210000004</v>
      </c>
      <c r="E1561" s="160">
        <v>76292377.310000002</v>
      </c>
    </row>
    <row r="1562" spans="3:5">
      <c r="C1562" s="161" t="s">
        <v>2227</v>
      </c>
      <c r="D1562" s="160">
        <v>0</v>
      </c>
      <c r="E1562" s="160">
        <v>0</v>
      </c>
    </row>
    <row r="1563" spans="3:5">
      <c r="C1563" s="161" t="s">
        <v>1767</v>
      </c>
      <c r="D1563" s="160">
        <v>5000000</v>
      </c>
      <c r="E1563" s="160">
        <v>0</v>
      </c>
    </row>
    <row r="1564" spans="3:5">
      <c r="C1564" s="161" t="s">
        <v>1768</v>
      </c>
      <c r="D1564" s="160">
        <v>209263856</v>
      </c>
      <c r="E1564" s="160">
        <v>0</v>
      </c>
    </row>
    <row r="1565" spans="3:5">
      <c r="C1565" s="159" t="s">
        <v>243</v>
      </c>
      <c r="D1565" s="160">
        <v>415699000</v>
      </c>
      <c r="E1565" s="160">
        <v>0</v>
      </c>
    </row>
    <row r="1566" spans="3:5">
      <c r="C1566" s="161" t="s">
        <v>921</v>
      </c>
      <c r="D1566" s="160">
        <v>415699000</v>
      </c>
      <c r="E1566" s="160">
        <v>0</v>
      </c>
    </row>
    <row r="1567" spans="3:5">
      <c r="C1567" s="157" t="s">
        <v>323</v>
      </c>
      <c r="D1567" s="158">
        <v>669417077</v>
      </c>
      <c r="E1567" s="158">
        <v>479250596.68000007</v>
      </c>
    </row>
    <row r="1568" spans="3:5">
      <c r="C1568" s="159" t="s">
        <v>240</v>
      </c>
      <c r="D1568" s="160">
        <v>669417077</v>
      </c>
      <c r="E1568" s="160">
        <v>479250596.68000007</v>
      </c>
    </row>
    <row r="1569" spans="3:5">
      <c r="C1569" s="161" t="s">
        <v>2228</v>
      </c>
      <c r="D1569" s="160">
        <v>0</v>
      </c>
      <c r="E1569" s="160">
        <v>0</v>
      </c>
    </row>
    <row r="1570" spans="3:5">
      <c r="C1570" s="161" t="s">
        <v>830</v>
      </c>
      <c r="D1570" s="160">
        <v>0</v>
      </c>
      <c r="E1570" s="160">
        <v>43317624.909999996</v>
      </c>
    </row>
    <row r="1571" spans="3:5">
      <c r="C1571" s="161" t="s">
        <v>2229</v>
      </c>
      <c r="D1571" s="160">
        <v>0</v>
      </c>
      <c r="E1571" s="160">
        <v>0</v>
      </c>
    </row>
    <row r="1572" spans="3:5">
      <c r="C1572" s="161" t="s">
        <v>603</v>
      </c>
      <c r="D1572" s="160">
        <v>161617278</v>
      </c>
      <c r="E1572" s="160">
        <v>0</v>
      </c>
    </row>
    <row r="1573" spans="3:5">
      <c r="C1573" s="161" t="s">
        <v>1769</v>
      </c>
      <c r="D1573" s="160">
        <v>914202</v>
      </c>
      <c r="E1573" s="160">
        <v>0</v>
      </c>
    </row>
    <row r="1574" spans="3:5">
      <c r="C1574" s="161" t="s">
        <v>1770</v>
      </c>
      <c r="D1574" s="160">
        <v>43984811</v>
      </c>
      <c r="E1574" s="160">
        <v>18028045.280000001</v>
      </c>
    </row>
    <row r="1575" spans="3:5">
      <c r="C1575" s="161" t="s">
        <v>324</v>
      </c>
      <c r="D1575" s="160">
        <v>117414</v>
      </c>
      <c r="E1575" s="160">
        <v>0</v>
      </c>
    </row>
    <row r="1576" spans="3:5">
      <c r="C1576" s="161" t="s">
        <v>1771</v>
      </c>
      <c r="D1576" s="160">
        <v>2057250</v>
      </c>
      <c r="E1576" s="160">
        <v>0</v>
      </c>
    </row>
    <row r="1577" spans="3:5">
      <c r="C1577" s="161" t="s">
        <v>1772</v>
      </c>
      <c r="D1577" s="160">
        <v>1558695</v>
      </c>
      <c r="E1577" s="160">
        <v>0</v>
      </c>
    </row>
    <row r="1578" spans="3:5">
      <c r="C1578" s="161" t="s">
        <v>1773</v>
      </c>
      <c r="D1578" s="160">
        <v>1558695</v>
      </c>
      <c r="E1578" s="160">
        <v>0</v>
      </c>
    </row>
    <row r="1579" spans="3:5">
      <c r="C1579" s="161" t="s">
        <v>2175</v>
      </c>
      <c r="D1579" s="160">
        <v>0</v>
      </c>
      <c r="E1579" s="160">
        <v>11707799.279999999</v>
      </c>
    </row>
    <row r="1580" spans="3:5">
      <c r="C1580" s="161" t="s">
        <v>1774</v>
      </c>
      <c r="D1580" s="160">
        <v>2704204</v>
      </c>
      <c r="E1580" s="160">
        <v>0</v>
      </c>
    </row>
    <row r="1581" spans="3:5">
      <c r="C1581" s="161" t="s">
        <v>1775</v>
      </c>
      <c r="D1581" s="160">
        <v>0</v>
      </c>
      <c r="E1581" s="160">
        <v>179200627.84</v>
      </c>
    </row>
    <row r="1582" spans="3:5">
      <c r="C1582" s="161" t="s">
        <v>1776</v>
      </c>
      <c r="D1582" s="160">
        <v>1985061</v>
      </c>
      <c r="E1582" s="160">
        <v>0</v>
      </c>
    </row>
    <row r="1583" spans="3:5">
      <c r="C1583" s="161" t="s">
        <v>1777</v>
      </c>
      <c r="D1583" s="160">
        <v>2448273</v>
      </c>
      <c r="E1583" s="160">
        <v>3268589.46</v>
      </c>
    </row>
    <row r="1584" spans="3:5">
      <c r="C1584" s="161" t="s">
        <v>1778</v>
      </c>
      <c r="D1584" s="160">
        <v>37500035</v>
      </c>
      <c r="E1584" s="160">
        <v>25000000</v>
      </c>
    </row>
    <row r="1585" spans="3:5">
      <c r="C1585" s="161" t="s">
        <v>1779</v>
      </c>
      <c r="D1585" s="160">
        <v>112500001</v>
      </c>
      <c r="E1585" s="160">
        <v>50148316.849999994</v>
      </c>
    </row>
    <row r="1586" spans="3:5">
      <c r="C1586" s="161" t="s">
        <v>1780</v>
      </c>
      <c r="D1586" s="160">
        <v>2521954</v>
      </c>
      <c r="E1586" s="160">
        <v>0</v>
      </c>
    </row>
    <row r="1587" spans="3:5">
      <c r="C1587" s="161" t="s">
        <v>1781</v>
      </c>
      <c r="D1587" s="160">
        <v>1109666</v>
      </c>
      <c r="E1587" s="160">
        <v>0</v>
      </c>
    </row>
    <row r="1588" spans="3:5">
      <c r="C1588" s="161" t="s">
        <v>1782</v>
      </c>
      <c r="D1588" s="160">
        <v>2438083</v>
      </c>
      <c r="E1588" s="160">
        <v>0</v>
      </c>
    </row>
    <row r="1589" spans="3:5">
      <c r="C1589" s="161" t="s">
        <v>1783</v>
      </c>
      <c r="D1589" s="160">
        <v>1519811</v>
      </c>
      <c r="E1589" s="160">
        <v>0</v>
      </c>
    </row>
    <row r="1590" spans="3:5">
      <c r="C1590" s="161" t="s">
        <v>1784</v>
      </c>
      <c r="D1590" s="160">
        <v>1519811</v>
      </c>
      <c r="E1590" s="160">
        <v>0</v>
      </c>
    </row>
    <row r="1591" spans="3:5">
      <c r="C1591" s="161" t="s">
        <v>1785</v>
      </c>
      <c r="D1591" s="160">
        <v>1109666</v>
      </c>
      <c r="E1591" s="160">
        <v>0</v>
      </c>
    </row>
    <row r="1592" spans="3:5">
      <c r="C1592" s="161" t="s">
        <v>1786</v>
      </c>
      <c r="D1592" s="160">
        <v>2512391</v>
      </c>
      <c r="E1592" s="160">
        <v>120712.42</v>
      </c>
    </row>
    <row r="1593" spans="3:5">
      <c r="C1593" s="161" t="s">
        <v>1787</v>
      </c>
      <c r="D1593" s="160">
        <v>0</v>
      </c>
      <c r="E1593" s="160">
        <v>2038570.04</v>
      </c>
    </row>
    <row r="1594" spans="3:5">
      <c r="C1594" s="161" t="s">
        <v>351</v>
      </c>
      <c r="D1594" s="160">
        <v>32037047</v>
      </c>
      <c r="E1594" s="160">
        <v>0</v>
      </c>
    </row>
    <row r="1595" spans="3:5">
      <c r="C1595" s="161" t="s">
        <v>2111</v>
      </c>
      <c r="D1595" s="160">
        <v>0</v>
      </c>
      <c r="E1595" s="160">
        <v>2603881.06</v>
      </c>
    </row>
    <row r="1596" spans="3:5">
      <c r="C1596" s="161" t="s">
        <v>1788</v>
      </c>
      <c r="D1596" s="160">
        <v>2168240</v>
      </c>
      <c r="E1596" s="160">
        <v>8053714.6200000001</v>
      </c>
    </row>
    <row r="1597" spans="3:5">
      <c r="C1597" s="161" t="s">
        <v>1789</v>
      </c>
      <c r="D1597" s="160">
        <v>3241040</v>
      </c>
      <c r="E1597" s="160">
        <v>102098.32</v>
      </c>
    </row>
    <row r="1598" spans="3:5">
      <c r="C1598" s="161" t="s">
        <v>1790</v>
      </c>
      <c r="D1598" s="160">
        <v>2512391</v>
      </c>
      <c r="E1598" s="160">
        <v>56640</v>
      </c>
    </row>
    <row r="1599" spans="3:5">
      <c r="C1599" s="161" t="s">
        <v>1791</v>
      </c>
      <c r="D1599" s="160">
        <v>268235</v>
      </c>
      <c r="E1599" s="160">
        <v>0</v>
      </c>
    </row>
    <row r="1600" spans="3:5">
      <c r="C1600" s="161" t="s">
        <v>1792</v>
      </c>
      <c r="D1600" s="160">
        <v>1514598</v>
      </c>
      <c r="E1600" s="160">
        <v>0</v>
      </c>
    </row>
    <row r="1601" spans="3:5">
      <c r="C1601" s="161" t="s">
        <v>1793</v>
      </c>
      <c r="D1601" s="160">
        <v>1514598</v>
      </c>
      <c r="E1601" s="160">
        <v>0</v>
      </c>
    </row>
    <row r="1602" spans="3:5">
      <c r="C1602" s="161" t="s">
        <v>2230</v>
      </c>
      <c r="D1602" s="160">
        <v>0</v>
      </c>
      <c r="E1602" s="160">
        <v>0</v>
      </c>
    </row>
    <row r="1603" spans="3:5">
      <c r="C1603" s="161" t="s">
        <v>1794</v>
      </c>
      <c r="D1603" s="160">
        <v>46009770</v>
      </c>
      <c r="E1603" s="160">
        <v>0</v>
      </c>
    </row>
    <row r="1604" spans="3:5">
      <c r="C1604" s="161" t="s">
        <v>672</v>
      </c>
      <c r="D1604" s="160">
        <v>100000</v>
      </c>
      <c r="E1604" s="160">
        <v>0</v>
      </c>
    </row>
    <row r="1605" spans="3:5">
      <c r="C1605" s="161" t="s">
        <v>368</v>
      </c>
      <c r="D1605" s="160">
        <v>150029233</v>
      </c>
      <c r="E1605" s="160">
        <v>115603976.60000001</v>
      </c>
    </row>
    <row r="1606" spans="3:5">
      <c r="C1606" s="161" t="s">
        <v>1795</v>
      </c>
      <c r="D1606" s="160">
        <v>24680181</v>
      </c>
      <c r="E1606" s="160">
        <v>20000000</v>
      </c>
    </row>
    <row r="1607" spans="3:5">
      <c r="C1607" s="161" t="s">
        <v>1796</v>
      </c>
      <c r="D1607" s="160">
        <v>23664443</v>
      </c>
      <c r="E1607" s="160">
        <v>0</v>
      </c>
    </row>
    <row r="1608" spans="3:5">
      <c r="C1608" s="157" t="s">
        <v>325</v>
      </c>
      <c r="D1608" s="158">
        <v>2825645076</v>
      </c>
      <c r="E1608" s="158">
        <v>995629141.82000005</v>
      </c>
    </row>
    <row r="1609" spans="3:5">
      <c r="C1609" s="159" t="s">
        <v>240</v>
      </c>
      <c r="D1609" s="160">
        <v>1798325483</v>
      </c>
      <c r="E1609" s="160">
        <v>852099610.98000002</v>
      </c>
    </row>
    <row r="1610" spans="3:5">
      <c r="C1610" s="161" t="s">
        <v>1797</v>
      </c>
      <c r="D1610" s="160">
        <v>0</v>
      </c>
      <c r="E1610" s="160">
        <v>3344549.98</v>
      </c>
    </row>
    <row r="1611" spans="3:5">
      <c r="C1611" s="161" t="s">
        <v>1798</v>
      </c>
      <c r="D1611" s="160">
        <v>0</v>
      </c>
      <c r="E1611" s="160">
        <v>4896342.5599999996</v>
      </c>
    </row>
    <row r="1612" spans="3:5">
      <c r="C1612" s="161" t="s">
        <v>1799</v>
      </c>
      <c r="D1612" s="160">
        <v>1140378</v>
      </c>
      <c r="E1612" s="160">
        <v>3190425.01</v>
      </c>
    </row>
    <row r="1613" spans="3:5">
      <c r="C1613" s="161" t="s">
        <v>1800</v>
      </c>
      <c r="D1613" s="160">
        <v>156108</v>
      </c>
      <c r="E1613" s="160">
        <v>0</v>
      </c>
    </row>
    <row r="1614" spans="3:5">
      <c r="C1614" s="161" t="s">
        <v>1801</v>
      </c>
      <c r="D1614" s="160">
        <v>1398551</v>
      </c>
      <c r="E1614" s="160">
        <v>406844.03</v>
      </c>
    </row>
    <row r="1615" spans="3:5">
      <c r="C1615" s="161" t="s">
        <v>1802</v>
      </c>
      <c r="D1615" s="160">
        <v>0</v>
      </c>
      <c r="E1615" s="160">
        <v>3112093.01</v>
      </c>
    </row>
    <row r="1616" spans="3:5">
      <c r="C1616" s="161" t="s">
        <v>1803</v>
      </c>
      <c r="D1616" s="160">
        <v>0</v>
      </c>
      <c r="E1616" s="160">
        <v>1592053.89</v>
      </c>
    </row>
    <row r="1617" spans="3:5">
      <c r="C1617" s="161" t="s">
        <v>1804</v>
      </c>
      <c r="D1617" s="160">
        <v>1605091</v>
      </c>
      <c r="E1617" s="160">
        <v>4396599.92</v>
      </c>
    </row>
    <row r="1618" spans="3:5">
      <c r="C1618" s="161" t="s">
        <v>1805</v>
      </c>
      <c r="D1618" s="160">
        <v>22199146</v>
      </c>
      <c r="E1618" s="160">
        <v>15548000</v>
      </c>
    </row>
    <row r="1619" spans="3:5">
      <c r="C1619" s="161" t="s">
        <v>1806</v>
      </c>
      <c r="D1619" s="160">
        <v>145282175</v>
      </c>
      <c r="E1619" s="160">
        <v>117000000</v>
      </c>
    </row>
    <row r="1620" spans="3:5">
      <c r="C1620" s="161" t="s">
        <v>1807</v>
      </c>
      <c r="D1620" s="160">
        <v>6842908</v>
      </c>
      <c r="E1620" s="160">
        <v>0</v>
      </c>
    </row>
    <row r="1621" spans="3:5">
      <c r="C1621" s="161" t="s">
        <v>1808</v>
      </c>
      <c r="D1621" s="160">
        <v>158322380</v>
      </c>
      <c r="E1621" s="160">
        <v>33659638.109999999</v>
      </c>
    </row>
    <row r="1622" spans="3:5">
      <c r="C1622" s="161" t="s">
        <v>1809</v>
      </c>
      <c r="D1622" s="160">
        <v>42248433</v>
      </c>
      <c r="E1622" s="160">
        <v>0</v>
      </c>
    </row>
    <row r="1623" spans="3:5">
      <c r="C1623" s="161" t="s">
        <v>1810</v>
      </c>
      <c r="D1623" s="160">
        <v>60808266</v>
      </c>
      <c r="E1623" s="160">
        <v>19670033.280000001</v>
      </c>
    </row>
    <row r="1624" spans="3:5">
      <c r="C1624" s="161" t="s">
        <v>347</v>
      </c>
      <c r="D1624" s="160">
        <v>75716837</v>
      </c>
      <c r="E1624" s="160">
        <v>0</v>
      </c>
    </row>
    <row r="1625" spans="3:5">
      <c r="C1625" s="161" t="s">
        <v>1811</v>
      </c>
      <c r="D1625" s="160">
        <v>2760158</v>
      </c>
      <c r="E1625" s="160">
        <v>0</v>
      </c>
    </row>
    <row r="1626" spans="3:5">
      <c r="C1626" s="161" t="s">
        <v>326</v>
      </c>
      <c r="D1626" s="160">
        <v>1526627</v>
      </c>
      <c r="E1626" s="160">
        <v>0</v>
      </c>
    </row>
    <row r="1627" spans="3:5">
      <c r="C1627" s="161" t="s">
        <v>1812</v>
      </c>
      <c r="D1627" s="160">
        <v>3886577</v>
      </c>
      <c r="E1627" s="160">
        <v>0</v>
      </c>
    </row>
    <row r="1628" spans="3:5">
      <c r="C1628" s="161" t="s">
        <v>1813</v>
      </c>
      <c r="D1628" s="160">
        <v>0</v>
      </c>
      <c r="E1628" s="160">
        <v>7965072.5</v>
      </c>
    </row>
    <row r="1629" spans="3:5">
      <c r="C1629" s="161" t="s">
        <v>673</v>
      </c>
      <c r="D1629" s="160">
        <v>5033490</v>
      </c>
      <c r="E1629" s="160">
        <v>0</v>
      </c>
    </row>
    <row r="1630" spans="3:5">
      <c r="C1630" s="161" t="s">
        <v>1814</v>
      </c>
      <c r="D1630" s="160">
        <v>2334000</v>
      </c>
      <c r="E1630" s="160">
        <v>0</v>
      </c>
    </row>
    <row r="1631" spans="3:5">
      <c r="C1631" s="161" t="s">
        <v>2159</v>
      </c>
      <c r="D1631" s="160">
        <v>0</v>
      </c>
      <c r="E1631" s="160">
        <v>0</v>
      </c>
    </row>
    <row r="1632" spans="3:5">
      <c r="C1632" s="161" t="s">
        <v>1815</v>
      </c>
      <c r="D1632" s="160">
        <v>374290</v>
      </c>
      <c r="E1632" s="160">
        <v>0</v>
      </c>
    </row>
    <row r="1633" spans="3:5">
      <c r="C1633" s="161" t="s">
        <v>674</v>
      </c>
      <c r="D1633" s="160">
        <v>1000000</v>
      </c>
      <c r="E1633" s="160">
        <v>0</v>
      </c>
    </row>
    <row r="1634" spans="3:5">
      <c r="C1634" s="161" t="s">
        <v>1816</v>
      </c>
      <c r="D1634" s="160">
        <v>97757018</v>
      </c>
      <c r="E1634" s="160">
        <v>0</v>
      </c>
    </row>
    <row r="1635" spans="3:5">
      <c r="C1635" s="161" t="s">
        <v>2160</v>
      </c>
      <c r="D1635" s="160">
        <v>0</v>
      </c>
      <c r="E1635" s="160">
        <v>0</v>
      </c>
    </row>
    <row r="1636" spans="3:5">
      <c r="C1636" s="161" t="s">
        <v>479</v>
      </c>
      <c r="D1636" s="160">
        <v>23470463</v>
      </c>
      <c r="E1636" s="160">
        <v>22765082.940000001</v>
      </c>
    </row>
    <row r="1637" spans="3:5">
      <c r="C1637" s="161" t="s">
        <v>327</v>
      </c>
      <c r="D1637" s="160">
        <v>15000001</v>
      </c>
      <c r="E1637" s="160">
        <v>0</v>
      </c>
    </row>
    <row r="1638" spans="3:5">
      <c r="C1638" s="161" t="s">
        <v>1817</v>
      </c>
      <c r="D1638" s="160">
        <v>0</v>
      </c>
      <c r="E1638" s="160">
        <v>24274450.91</v>
      </c>
    </row>
    <row r="1639" spans="3:5">
      <c r="C1639" s="161" t="s">
        <v>1818</v>
      </c>
      <c r="D1639" s="160">
        <v>1000000</v>
      </c>
      <c r="E1639" s="160">
        <v>0</v>
      </c>
    </row>
    <row r="1640" spans="3:5">
      <c r="C1640" s="161" t="s">
        <v>831</v>
      </c>
      <c r="D1640" s="160">
        <v>6975350</v>
      </c>
      <c r="E1640" s="160">
        <v>6485621.4800000004</v>
      </c>
    </row>
    <row r="1641" spans="3:5">
      <c r="C1641" s="161" t="s">
        <v>1819</v>
      </c>
      <c r="D1641" s="160">
        <v>17521929</v>
      </c>
      <c r="E1641" s="160">
        <v>0</v>
      </c>
    </row>
    <row r="1642" spans="3:5">
      <c r="C1642" s="161" t="s">
        <v>1820</v>
      </c>
      <c r="D1642" s="160">
        <v>5100000</v>
      </c>
      <c r="E1642" s="160">
        <v>0</v>
      </c>
    </row>
    <row r="1643" spans="3:5">
      <c r="C1643" s="161" t="s">
        <v>480</v>
      </c>
      <c r="D1643" s="160">
        <v>29822131</v>
      </c>
      <c r="E1643" s="160">
        <v>0</v>
      </c>
    </row>
    <row r="1644" spans="3:5">
      <c r="C1644" s="161" t="s">
        <v>1821</v>
      </c>
      <c r="D1644" s="160">
        <v>41353374</v>
      </c>
      <c r="E1644" s="160">
        <v>0</v>
      </c>
    </row>
    <row r="1645" spans="3:5">
      <c r="C1645" s="161" t="s">
        <v>1822</v>
      </c>
      <c r="D1645" s="160">
        <v>75000389</v>
      </c>
      <c r="E1645" s="160">
        <v>74999200.640000001</v>
      </c>
    </row>
    <row r="1646" spans="3:5">
      <c r="C1646" s="161" t="s">
        <v>1823</v>
      </c>
      <c r="D1646" s="160">
        <v>30019393</v>
      </c>
      <c r="E1646" s="160">
        <v>23349176.419999998</v>
      </c>
    </row>
    <row r="1647" spans="3:5">
      <c r="C1647" s="161" t="s">
        <v>1824</v>
      </c>
      <c r="D1647" s="160">
        <v>75000187</v>
      </c>
      <c r="E1647" s="160">
        <v>45360485.140000001</v>
      </c>
    </row>
    <row r="1648" spans="3:5">
      <c r="C1648" s="161" t="s">
        <v>1825</v>
      </c>
      <c r="D1648" s="160">
        <v>701291</v>
      </c>
      <c r="E1648" s="160">
        <v>0</v>
      </c>
    </row>
    <row r="1649" spans="3:5">
      <c r="C1649" s="161" t="s">
        <v>1826</v>
      </c>
      <c r="D1649" s="160">
        <v>1467303</v>
      </c>
      <c r="E1649" s="160">
        <v>0</v>
      </c>
    </row>
    <row r="1650" spans="3:5">
      <c r="C1650" s="161" t="s">
        <v>1827</v>
      </c>
      <c r="D1650" s="160">
        <v>1071124</v>
      </c>
      <c r="E1650" s="160">
        <v>0</v>
      </c>
    </row>
    <row r="1651" spans="3:5">
      <c r="C1651" s="161" t="s">
        <v>1828</v>
      </c>
      <c r="D1651" s="160">
        <v>3759181</v>
      </c>
      <c r="E1651" s="160">
        <v>2252077.54</v>
      </c>
    </row>
    <row r="1652" spans="3:5">
      <c r="C1652" s="161" t="s">
        <v>1829</v>
      </c>
      <c r="D1652" s="160">
        <v>3390954</v>
      </c>
      <c r="E1652" s="160">
        <v>0</v>
      </c>
    </row>
    <row r="1653" spans="3:5">
      <c r="C1653" s="161" t="s">
        <v>1830</v>
      </c>
      <c r="D1653" s="160">
        <v>7800000</v>
      </c>
      <c r="E1653" s="160">
        <v>4281483.97</v>
      </c>
    </row>
    <row r="1654" spans="3:5">
      <c r="C1654" s="161" t="s">
        <v>1831</v>
      </c>
      <c r="D1654" s="160">
        <v>7336516</v>
      </c>
      <c r="E1654" s="160">
        <v>0</v>
      </c>
    </row>
    <row r="1655" spans="3:5">
      <c r="C1655" s="161" t="s">
        <v>1832</v>
      </c>
      <c r="D1655" s="160">
        <v>7519124</v>
      </c>
      <c r="E1655" s="160">
        <v>4858598.24</v>
      </c>
    </row>
    <row r="1656" spans="3:5">
      <c r="C1656" s="161" t="s">
        <v>1833</v>
      </c>
      <c r="D1656" s="160">
        <v>15600000</v>
      </c>
      <c r="E1656" s="160">
        <v>10724118.6</v>
      </c>
    </row>
    <row r="1657" spans="3:5">
      <c r="C1657" s="161" t="s">
        <v>1834</v>
      </c>
      <c r="D1657" s="160">
        <v>6850758</v>
      </c>
      <c r="E1657" s="160">
        <v>5019301.09</v>
      </c>
    </row>
    <row r="1658" spans="3:5">
      <c r="C1658" s="161" t="s">
        <v>481</v>
      </c>
      <c r="D1658" s="160">
        <v>6349242</v>
      </c>
      <c r="E1658" s="160">
        <v>0</v>
      </c>
    </row>
    <row r="1659" spans="3:5">
      <c r="C1659" s="161" t="s">
        <v>1835</v>
      </c>
      <c r="D1659" s="160">
        <v>11600000</v>
      </c>
      <c r="E1659" s="160">
        <v>10000000</v>
      </c>
    </row>
    <row r="1660" spans="3:5">
      <c r="C1660" s="161" t="s">
        <v>1836</v>
      </c>
      <c r="D1660" s="160">
        <v>1503825</v>
      </c>
      <c r="E1660" s="160">
        <v>0</v>
      </c>
    </row>
    <row r="1661" spans="3:5">
      <c r="C1661" s="161" t="s">
        <v>1837</v>
      </c>
      <c r="D1661" s="160">
        <v>50000000</v>
      </c>
      <c r="E1661" s="160">
        <v>0</v>
      </c>
    </row>
    <row r="1662" spans="3:5">
      <c r="C1662" s="161" t="s">
        <v>1838</v>
      </c>
      <c r="D1662" s="160">
        <v>2503798</v>
      </c>
      <c r="E1662" s="160">
        <v>0</v>
      </c>
    </row>
    <row r="1663" spans="3:5">
      <c r="C1663" s="161" t="s">
        <v>1839</v>
      </c>
      <c r="D1663" s="160">
        <v>60307454</v>
      </c>
      <c r="E1663" s="160">
        <v>0</v>
      </c>
    </row>
    <row r="1664" spans="3:5">
      <c r="C1664" s="161" t="s">
        <v>1840</v>
      </c>
      <c r="D1664" s="160">
        <v>7774458</v>
      </c>
      <c r="E1664" s="160">
        <v>0</v>
      </c>
    </row>
    <row r="1665" spans="3:5">
      <c r="C1665" s="161" t="s">
        <v>1841</v>
      </c>
      <c r="D1665" s="160">
        <v>650000</v>
      </c>
      <c r="E1665" s="160">
        <v>0</v>
      </c>
    </row>
    <row r="1666" spans="3:5">
      <c r="C1666" s="161" t="s">
        <v>2231</v>
      </c>
      <c r="D1666" s="160">
        <v>0</v>
      </c>
      <c r="E1666" s="160">
        <v>0</v>
      </c>
    </row>
    <row r="1667" spans="3:5">
      <c r="C1667" s="161" t="s">
        <v>1842</v>
      </c>
      <c r="D1667" s="160">
        <v>12342006</v>
      </c>
      <c r="E1667" s="160">
        <v>6561670.2999999998</v>
      </c>
    </row>
    <row r="1668" spans="3:5">
      <c r="C1668" s="161" t="s">
        <v>1843</v>
      </c>
      <c r="D1668" s="160">
        <v>92371789</v>
      </c>
      <c r="E1668" s="160">
        <v>0</v>
      </c>
    </row>
    <row r="1669" spans="3:5">
      <c r="C1669" s="161" t="s">
        <v>2112</v>
      </c>
      <c r="D1669" s="160">
        <v>1088470</v>
      </c>
      <c r="E1669" s="160">
        <v>0</v>
      </c>
    </row>
    <row r="1670" spans="3:5">
      <c r="C1670" s="161" t="s">
        <v>1844</v>
      </c>
      <c r="D1670" s="160">
        <v>0</v>
      </c>
      <c r="E1670" s="160">
        <v>4439296.37</v>
      </c>
    </row>
    <row r="1671" spans="3:5">
      <c r="C1671" s="161" t="s">
        <v>1845</v>
      </c>
      <c r="D1671" s="160">
        <v>233890144</v>
      </c>
      <c r="E1671" s="160">
        <v>220223020.28999999</v>
      </c>
    </row>
    <row r="1672" spans="3:5">
      <c r="C1672" s="161" t="s">
        <v>1846</v>
      </c>
      <c r="D1672" s="160">
        <v>7603739</v>
      </c>
      <c r="E1672" s="160">
        <v>0</v>
      </c>
    </row>
    <row r="1673" spans="3:5">
      <c r="C1673" s="161" t="s">
        <v>1847</v>
      </c>
      <c r="D1673" s="160">
        <v>1076683</v>
      </c>
      <c r="E1673" s="160">
        <v>0</v>
      </c>
    </row>
    <row r="1674" spans="3:5">
      <c r="C1674" s="161" t="s">
        <v>1848</v>
      </c>
      <c r="D1674" s="160">
        <v>10665535</v>
      </c>
      <c r="E1674" s="160">
        <v>0</v>
      </c>
    </row>
    <row r="1675" spans="3:5">
      <c r="C1675" s="161" t="s">
        <v>369</v>
      </c>
      <c r="D1675" s="160">
        <v>76000526</v>
      </c>
      <c r="E1675" s="160">
        <v>74798986.469999999</v>
      </c>
    </row>
    <row r="1676" spans="3:5">
      <c r="C1676" s="161" t="s">
        <v>1849</v>
      </c>
      <c r="D1676" s="160">
        <v>1520748</v>
      </c>
      <c r="E1676" s="160">
        <v>0</v>
      </c>
    </row>
    <row r="1677" spans="3:5">
      <c r="C1677" s="161" t="s">
        <v>1850</v>
      </c>
      <c r="D1677" s="160">
        <v>1521864</v>
      </c>
      <c r="E1677" s="160">
        <v>0</v>
      </c>
    </row>
    <row r="1678" spans="3:5">
      <c r="C1678" s="161" t="s">
        <v>1851</v>
      </c>
      <c r="D1678" s="160">
        <v>1520748</v>
      </c>
      <c r="E1678" s="160">
        <v>0</v>
      </c>
    </row>
    <row r="1679" spans="3:5">
      <c r="C1679" s="161" t="s">
        <v>1852</v>
      </c>
      <c r="D1679" s="160">
        <v>1076683</v>
      </c>
      <c r="E1679" s="160">
        <v>0</v>
      </c>
    </row>
    <row r="1680" spans="3:5">
      <c r="C1680" s="161" t="s">
        <v>1853</v>
      </c>
      <c r="D1680" s="160">
        <v>1934886</v>
      </c>
      <c r="E1680" s="160">
        <v>0</v>
      </c>
    </row>
    <row r="1681" spans="3:5">
      <c r="C1681" s="161" t="s">
        <v>1854</v>
      </c>
      <c r="D1681" s="160">
        <v>2506545</v>
      </c>
      <c r="E1681" s="160">
        <v>7478897.75</v>
      </c>
    </row>
    <row r="1682" spans="3:5">
      <c r="C1682" s="161" t="s">
        <v>1855</v>
      </c>
      <c r="D1682" s="160">
        <v>38981691</v>
      </c>
      <c r="E1682" s="160">
        <v>14961131.390000001</v>
      </c>
    </row>
    <row r="1683" spans="3:5">
      <c r="C1683" s="161" t="s">
        <v>1856</v>
      </c>
      <c r="D1683" s="160">
        <v>496091</v>
      </c>
      <c r="E1683" s="160">
        <v>0</v>
      </c>
    </row>
    <row r="1684" spans="3:5">
      <c r="C1684" s="161" t="s">
        <v>1857</v>
      </c>
      <c r="D1684" s="160">
        <v>46778029</v>
      </c>
      <c r="E1684" s="160">
        <v>0</v>
      </c>
    </row>
    <row r="1685" spans="3:5">
      <c r="C1685" s="161" t="s">
        <v>1858</v>
      </c>
      <c r="D1685" s="160">
        <v>1064620</v>
      </c>
      <c r="E1685" s="160">
        <v>0</v>
      </c>
    </row>
    <row r="1686" spans="3:5">
      <c r="C1686" s="161" t="s">
        <v>1859</v>
      </c>
      <c r="D1686" s="160">
        <v>7458987</v>
      </c>
      <c r="E1686" s="160">
        <v>7000000</v>
      </c>
    </row>
    <row r="1687" spans="3:5">
      <c r="C1687" s="161" t="s">
        <v>1860</v>
      </c>
      <c r="D1687" s="160">
        <v>318025</v>
      </c>
      <c r="E1687" s="160">
        <v>0</v>
      </c>
    </row>
    <row r="1688" spans="3:5">
      <c r="C1688" s="161" t="s">
        <v>1861</v>
      </c>
      <c r="D1688" s="160">
        <v>2537460</v>
      </c>
      <c r="E1688" s="160">
        <v>0</v>
      </c>
    </row>
    <row r="1689" spans="3:5">
      <c r="C1689" s="161" t="s">
        <v>1862</v>
      </c>
      <c r="D1689" s="160">
        <v>3390954</v>
      </c>
      <c r="E1689" s="160">
        <v>0</v>
      </c>
    </row>
    <row r="1690" spans="3:5">
      <c r="C1690" s="161" t="s">
        <v>1863</v>
      </c>
      <c r="D1690" s="160">
        <v>4069408</v>
      </c>
      <c r="E1690" s="160">
        <v>0</v>
      </c>
    </row>
    <row r="1691" spans="3:5">
      <c r="C1691" s="161" t="s">
        <v>1864</v>
      </c>
      <c r="D1691" s="160">
        <v>1503825</v>
      </c>
      <c r="E1691" s="160">
        <v>0</v>
      </c>
    </row>
    <row r="1692" spans="3:5">
      <c r="C1692" s="161" t="s">
        <v>1865</v>
      </c>
      <c r="D1692" s="160">
        <v>1065404</v>
      </c>
      <c r="E1692" s="160">
        <v>0</v>
      </c>
    </row>
    <row r="1693" spans="3:5">
      <c r="C1693" s="161" t="s">
        <v>1866</v>
      </c>
      <c r="D1693" s="160">
        <v>7519124</v>
      </c>
      <c r="E1693" s="160">
        <v>0</v>
      </c>
    </row>
    <row r="1694" spans="3:5">
      <c r="C1694" s="161" t="s">
        <v>1867</v>
      </c>
      <c r="D1694" s="160">
        <v>15630630</v>
      </c>
      <c r="E1694" s="160">
        <v>11661687</v>
      </c>
    </row>
    <row r="1695" spans="3:5">
      <c r="C1695" s="161" t="s">
        <v>1868</v>
      </c>
      <c r="D1695" s="160">
        <v>1503825</v>
      </c>
      <c r="E1695" s="160">
        <v>0</v>
      </c>
    </row>
    <row r="1696" spans="3:5">
      <c r="C1696" s="161" t="s">
        <v>1869</v>
      </c>
      <c r="D1696" s="160">
        <v>21767853</v>
      </c>
      <c r="E1696" s="160">
        <v>15548916</v>
      </c>
    </row>
    <row r="1697" spans="3:5">
      <c r="C1697" s="161" t="s">
        <v>1870</v>
      </c>
      <c r="D1697" s="160">
        <v>5327021</v>
      </c>
      <c r="E1697" s="160">
        <v>0</v>
      </c>
    </row>
    <row r="1698" spans="3:5">
      <c r="C1698" s="161" t="s">
        <v>1871</v>
      </c>
      <c r="D1698" s="160">
        <v>14820682</v>
      </c>
      <c r="E1698" s="160">
        <v>13878015.869999999</v>
      </c>
    </row>
    <row r="1699" spans="3:5">
      <c r="C1699" s="161" t="s">
        <v>1872</v>
      </c>
      <c r="D1699" s="160">
        <v>1065404</v>
      </c>
      <c r="E1699" s="160">
        <v>0</v>
      </c>
    </row>
    <row r="1700" spans="3:5">
      <c r="C1700" s="161" t="s">
        <v>1873</v>
      </c>
      <c r="D1700" s="160">
        <v>1065404</v>
      </c>
      <c r="E1700" s="160">
        <v>0</v>
      </c>
    </row>
    <row r="1701" spans="3:5">
      <c r="C1701" s="161" t="s">
        <v>1874</v>
      </c>
      <c r="D1701" s="160">
        <v>30000002</v>
      </c>
      <c r="E1701" s="160">
        <v>26396740.280000001</v>
      </c>
    </row>
    <row r="1702" spans="3:5">
      <c r="C1702" s="159" t="s">
        <v>242</v>
      </c>
      <c r="D1702" s="160">
        <v>31038087</v>
      </c>
      <c r="E1702" s="160">
        <v>16513715.85</v>
      </c>
    </row>
    <row r="1703" spans="3:5">
      <c r="C1703" s="161" t="s">
        <v>675</v>
      </c>
      <c r="D1703" s="160">
        <v>11788086</v>
      </c>
      <c r="E1703" s="160">
        <v>12774701.07</v>
      </c>
    </row>
    <row r="1704" spans="3:5">
      <c r="C1704" s="161" t="s">
        <v>676</v>
      </c>
      <c r="D1704" s="160">
        <v>19250001</v>
      </c>
      <c r="E1704" s="160">
        <v>3739014.78</v>
      </c>
    </row>
    <row r="1705" spans="3:5">
      <c r="C1705" s="159" t="s">
        <v>243</v>
      </c>
      <c r="D1705" s="160">
        <v>996281506</v>
      </c>
      <c r="E1705" s="160">
        <v>127015814.99000001</v>
      </c>
    </row>
    <row r="1706" spans="3:5">
      <c r="C1706" s="161" t="s">
        <v>1875</v>
      </c>
      <c r="D1706" s="160">
        <v>123061645</v>
      </c>
      <c r="E1706" s="160">
        <v>0</v>
      </c>
    </row>
    <row r="1707" spans="3:5">
      <c r="C1707" s="161" t="s">
        <v>1876</v>
      </c>
      <c r="D1707" s="160">
        <v>7168666</v>
      </c>
      <c r="E1707" s="160">
        <v>0</v>
      </c>
    </row>
    <row r="1708" spans="3:5">
      <c r="C1708" s="161" t="s">
        <v>1877</v>
      </c>
      <c r="D1708" s="160">
        <v>9151684</v>
      </c>
      <c r="E1708" s="160">
        <v>0</v>
      </c>
    </row>
    <row r="1709" spans="3:5">
      <c r="C1709" s="161" t="s">
        <v>1878</v>
      </c>
      <c r="D1709" s="160">
        <v>5724544</v>
      </c>
      <c r="E1709" s="160">
        <v>0</v>
      </c>
    </row>
    <row r="1710" spans="3:5">
      <c r="C1710" s="161" t="s">
        <v>1879</v>
      </c>
      <c r="D1710" s="160">
        <v>5095562</v>
      </c>
      <c r="E1710" s="160">
        <v>0</v>
      </c>
    </row>
    <row r="1711" spans="3:5">
      <c r="C1711" s="161" t="s">
        <v>2113</v>
      </c>
      <c r="D1711" s="160">
        <v>7076045</v>
      </c>
      <c r="E1711" s="160">
        <v>0</v>
      </c>
    </row>
    <row r="1712" spans="3:5">
      <c r="C1712" s="161" t="s">
        <v>2114</v>
      </c>
      <c r="D1712" s="160">
        <v>7076045</v>
      </c>
      <c r="E1712" s="160">
        <v>0</v>
      </c>
    </row>
    <row r="1713" spans="3:5">
      <c r="C1713" s="161" t="s">
        <v>2115</v>
      </c>
      <c r="D1713" s="160">
        <v>7076045</v>
      </c>
      <c r="E1713" s="160">
        <v>0</v>
      </c>
    </row>
    <row r="1714" spans="3:5">
      <c r="C1714" s="161" t="s">
        <v>1880</v>
      </c>
      <c r="D1714" s="160">
        <v>5660836</v>
      </c>
      <c r="E1714" s="160">
        <v>0</v>
      </c>
    </row>
    <row r="1715" spans="3:5">
      <c r="C1715" s="161" t="s">
        <v>2116</v>
      </c>
      <c r="D1715" s="160">
        <v>5382706</v>
      </c>
      <c r="E1715" s="160">
        <v>0</v>
      </c>
    </row>
    <row r="1716" spans="3:5">
      <c r="C1716" s="161" t="s">
        <v>921</v>
      </c>
      <c r="D1716" s="160">
        <v>341281505</v>
      </c>
      <c r="E1716" s="160">
        <v>127015814.99000001</v>
      </c>
    </row>
    <row r="1717" spans="3:5">
      <c r="C1717" s="161" t="s">
        <v>1881</v>
      </c>
      <c r="D1717" s="160">
        <v>8495303</v>
      </c>
      <c r="E1717" s="160">
        <v>0</v>
      </c>
    </row>
    <row r="1718" spans="3:5">
      <c r="C1718" s="161" t="s">
        <v>1882</v>
      </c>
      <c r="D1718" s="160">
        <v>1793408</v>
      </c>
      <c r="E1718" s="160">
        <v>0</v>
      </c>
    </row>
    <row r="1719" spans="3:5">
      <c r="C1719" s="161" t="s">
        <v>2117</v>
      </c>
      <c r="D1719" s="160">
        <v>3871477</v>
      </c>
      <c r="E1719" s="160">
        <v>0</v>
      </c>
    </row>
    <row r="1720" spans="3:5">
      <c r="C1720" s="161" t="s">
        <v>1883</v>
      </c>
      <c r="D1720" s="160">
        <v>2898175</v>
      </c>
      <c r="E1720" s="160">
        <v>0</v>
      </c>
    </row>
    <row r="1721" spans="3:5">
      <c r="C1721" s="161" t="s">
        <v>1884</v>
      </c>
      <c r="D1721" s="160">
        <v>15724544</v>
      </c>
      <c r="E1721" s="160">
        <v>0</v>
      </c>
    </row>
    <row r="1722" spans="3:5">
      <c r="C1722" s="161" t="s">
        <v>1885</v>
      </c>
      <c r="D1722" s="160">
        <v>6926897</v>
      </c>
      <c r="E1722" s="160">
        <v>0</v>
      </c>
    </row>
    <row r="1723" spans="3:5">
      <c r="C1723" s="161" t="s">
        <v>1886</v>
      </c>
      <c r="D1723" s="160">
        <v>10711781</v>
      </c>
      <c r="E1723" s="160">
        <v>0</v>
      </c>
    </row>
    <row r="1724" spans="3:5">
      <c r="C1724" s="161" t="s">
        <v>1887</v>
      </c>
      <c r="D1724" s="160">
        <v>7847377</v>
      </c>
      <c r="E1724" s="160">
        <v>0</v>
      </c>
    </row>
    <row r="1725" spans="3:5">
      <c r="C1725" s="161" t="s">
        <v>1888</v>
      </c>
      <c r="D1725" s="160">
        <v>4220457</v>
      </c>
      <c r="E1725" s="160">
        <v>0</v>
      </c>
    </row>
    <row r="1726" spans="3:5">
      <c r="C1726" s="161" t="s">
        <v>1889</v>
      </c>
      <c r="D1726" s="160">
        <v>5541962</v>
      </c>
      <c r="E1726" s="160">
        <v>0</v>
      </c>
    </row>
    <row r="1727" spans="3:5">
      <c r="C1727" s="161" t="s">
        <v>1890</v>
      </c>
      <c r="D1727" s="160">
        <v>8626211</v>
      </c>
      <c r="E1727" s="160">
        <v>0</v>
      </c>
    </row>
    <row r="1728" spans="3:5">
      <c r="C1728" s="161" t="s">
        <v>1891</v>
      </c>
      <c r="D1728" s="160">
        <v>5887269</v>
      </c>
      <c r="E1728" s="160">
        <v>0</v>
      </c>
    </row>
    <row r="1729" spans="3:5">
      <c r="C1729" s="161" t="s">
        <v>1892</v>
      </c>
      <c r="D1729" s="160">
        <v>3841953</v>
      </c>
      <c r="E1729" s="160">
        <v>0</v>
      </c>
    </row>
    <row r="1730" spans="3:5">
      <c r="C1730" s="161" t="s">
        <v>1893</v>
      </c>
      <c r="D1730" s="160">
        <v>6368440</v>
      </c>
      <c r="E1730" s="160">
        <v>0</v>
      </c>
    </row>
    <row r="1731" spans="3:5">
      <c r="C1731" s="161" t="s">
        <v>2118</v>
      </c>
      <c r="D1731" s="160">
        <v>5382706</v>
      </c>
      <c r="E1731" s="160">
        <v>0</v>
      </c>
    </row>
    <row r="1732" spans="3:5">
      <c r="C1732" s="161" t="s">
        <v>1894</v>
      </c>
      <c r="D1732" s="160">
        <v>1621248</v>
      </c>
      <c r="E1732" s="160">
        <v>0</v>
      </c>
    </row>
    <row r="1733" spans="3:5">
      <c r="C1733" s="161" t="s">
        <v>1895</v>
      </c>
      <c r="D1733" s="160">
        <v>2495303</v>
      </c>
      <c r="E1733" s="160">
        <v>0</v>
      </c>
    </row>
    <row r="1734" spans="3:5">
      <c r="C1734" s="161" t="s">
        <v>1896</v>
      </c>
      <c r="D1734" s="160">
        <v>2996868</v>
      </c>
      <c r="E1734" s="160">
        <v>0</v>
      </c>
    </row>
    <row r="1735" spans="3:5">
      <c r="C1735" s="161" t="s">
        <v>1897</v>
      </c>
      <c r="D1735" s="160">
        <v>5724544</v>
      </c>
      <c r="E1735" s="160">
        <v>0</v>
      </c>
    </row>
    <row r="1736" spans="3:5">
      <c r="C1736" s="161" t="s">
        <v>1898</v>
      </c>
      <c r="D1736" s="160">
        <v>1707480</v>
      </c>
      <c r="E1736" s="160">
        <v>0</v>
      </c>
    </row>
    <row r="1737" spans="3:5">
      <c r="C1737" s="161" t="s">
        <v>1899</v>
      </c>
      <c r="D1737" s="160">
        <v>2868643</v>
      </c>
      <c r="E1737" s="160">
        <v>0</v>
      </c>
    </row>
    <row r="1738" spans="3:5">
      <c r="C1738" s="161" t="s">
        <v>1900</v>
      </c>
      <c r="D1738" s="160">
        <v>5724544</v>
      </c>
      <c r="E1738" s="160">
        <v>0</v>
      </c>
    </row>
    <row r="1739" spans="3:5">
      <c r="C1739" s="161" t="s">
        <v>1901</v>
      </c>
      <c r="D1739" s="160">
        <v>1321671</v>
      </c>
      <c r="E1739" s="160">
        <v>0</v>
      </c>
    </row>
    <row r="1740" spans="3:5">
      <c r="C1740" s="161" t="s">
        <v>1902</v>
      </c>
      <c r="D1740" s="160">
        <v>1871626</v>
      </c>
      <c r="E1740" s="160">
        <v>0</v>
      </c>
    </row>
    <row r="1741" spans="3:5">
      <c r="C1741" s="161" t="s">
        <v>1903</v>
      </c>
      <c r="D1741" s="160">
        <v>2756581</v>
      </c>
      <c r="E1741" s="160">
        <v>0</v>
      </c>
    </row>
    <row r="1742" spans="3:5">
      <c r="C1742" s="161" t="s">
        <v>2119</v>
      </c>
      <c r="D1742" s="160">
        <v>3113460</v>
      </c>
      <c r="E1742" s="160">
        <v>0</v>
      </c>
    </row>
    <row r="1743" spans="3:5">
      <c r="C1743" s="161" t="s">
        <v>1904</v>
      </c>
      <c r="D1743" s="160">
        <v>1724544</v>
      </c>
      <c r="E1743" s="160">
        <v>0</v>
      </c>
    </row>
    <row r="1744" spans="3:5">
      <c r="C1744" s="161" t="s">
        <v>1905</v>
      </c>
      <c r="D1744" s="160">
        <v>5123056</v>
      </c>
      <c r="E1744" s="160">
        <v>0</v>
      </c>
    </row>
    <row r="1745" spans="3:5">
      <c r="C1745" s="161" t="s">
        <v>1906</v>
      </c>
      <c r="D1745" s="160">
        <v>1289817</v>
      </c>
      <c r="E1745" s="160">
        <v>0</v>
      </c>
    </row>
    <row r="1746" spans="3:5">
      <c r="C1746" s="161" t="s">
        <v>1907</v>
      </c>
      <c r="D1746" s="160">
        <v>4459123</v>
      </c>
      <c r="E1746" s="160">
        <v>0</v>
      </c>
    </row>
    <row r="1747" spans="3:5">
      <c r="C1747" s="161" t="s">
        <v>1908</v>
      </c>
      <c r="D1747" s="160">
        <v>1621248</v>
      </c>
      <c r="E1747" s="160">
        <v>0</v>
      </c>
    </row>
    <row r="1748" spans="3:5">
      <c r="C1748" s="161" t="s">
        <v>1909</v>
      </c>
      <c r="D1748" s="160">
        <v>724544</v>
      </c>
      <c r="E1748" s="160">
        <v>0</v>
      </c>
    </row>
    <row r="1749" spans="3:5">
      <c r="C1749" s="161" t="s">
        <v>1910</v>
      </c>
      <c r="D1749" s="160">
        <v>111346337</v>
      </c>
      <c r="E1749" s="160">
        <v>0</v>
      </c>
    </row>
    <row r="1750" spans="3:5">
      <c r="C1750" s="161" t="s">
        <v>1911</v>
      </c>
      <c r="D1750" s="160">
        <v>215897626</v>
      </c>
      <c r="E1750" s="160">
        <v>0</v>
      </c>
    </row>
    <row r="1751" spans="3:5">
      <c r="C1751" s="157" t="s">
        <v>328</v>
      </c>
      <c r="D1751" s="158">
        <v>1166533779</v>
      </c>
      <c r="E1751" s="158">
        <v>1063441285.6000001</v>
      </c>
    </row>
    <row r="1752" spans="3:5">
      <c r="C1752" s="159" t="s">
        <v>240</v>
      </c>
      <c r="D1752" s="160">
        <v>1095258707</v>
      </c>
      <c r="E1752" s="160">
        <v>1063441285.6000001</v>
      </c>
    </row>
    <row r="1753" spans="3:5">
      <c r="C1753" s="161" t="s">
        <v>329</v>
      </c>
      <c r="D1753" s="160">
        <v>155926763</v>
      </c>
      <c r="E1753" s="160">
        <v>285206339.63999999</v>
      </c>
    </row>
    <row r="1754" spans="3:5">
      <c r="C1754" s="161" t="s">
        <v>1912</v>
      </c>
      <c r="D1754" s="160">
        <v>3304303</v>
      </c>
      <c r="E1754" s="160">
        <v>351748.94</v>
      </c>
    </row>
    <row r="1755" spans="3:5">
      <c r="C1755" s="161" t="s">
        <v>1913</v>
      </c>
      <c r="D1755" s="160">
        <v>11963442</v>
      </c>
      <c r="E1755" s="160">
        <v>36028605.659999996</v>
      </c>
    </row>
    <row r="1756" spans="3:5">
      <c r="C1756" s="161" t="s">
        <v>1914</v>
      </c>
      <c r="D1756" s="160">
        <v>3350221</v>
      </c>
      <c r="E1756" s="160">
        <v>1018577.62</v>
      </c>
    </row>
    <row r="1757" spans="3:5">
      <c r="C1757" s="161" t="s">
        <v>1915</v>
      </c>
      <c r="D1757" s="160">
        <v>78000000</v>
      </c>
      <c r="E1757" s="160">
        <v>49128383.130000003</v>
      </c>
    </row>
    <row r="1758" spans="3:5">
      <c r="C1758" s="161" t="s">
        <v>677</v>
      </c>
      <c r="D1758" s="160">
        <v>2000000</v>
      </c>
      <c r="E1758" s="160">
        <v>6535026.46</v>
      </c>
    </row>
    <row r="1759" spans="3:5">
      <c r="C1759" s="161" t="s">
        <v>1916</v>
      </c>
      <c r="D1759" s="160">
        <v>52500000</v>
      </c>
      <c r="E1759" s="160">
        <v>40000000</v>
      </c>
    </row>
    <row r="1760" spans="3:5">
      <c r="C1760" s="161" t="s">
        <v>2120</v>
      </c>
      <c r="D1760" s="160">
        <v>117000000</v>
      </c>
      <c r="E1760" s="160">
        <v>0</v>
      </c>
    </row>
    <row r="1761" spans="3:5">
      <c r="C1761" s="161" t="s">
        <v>442</v>
      </c>
      <c r="D1761" s="160">
        <v>75000005</v>
      </c>
      <c r="E1761" s="160">
        <v>74827664.719999999</v>
      </c>
    </row>
    <row r="1762" spans="3:5">
      <c r="C1762" s="161" t="s">
        <v>2121</v>
      </c>
      <c r="D1762" s="160">
        <v>8000000</v>
      </c>
      <c r="E1762" s="160">
        <v>0</v>
      </c>
    </row>
    <row r="1763" spans="3:5">
      <c r="C1763" s="161" t="s">
        <v>454</v>
      </c>
      <c r="D1763" s="160">
        <v>150005848</v>
      </c>
      <c r="E1763" s="160">
        <v>149421770.62</v>
      </c>
    </row>
    <row r="1764" spans="3:5">
      <c r="C1764" s="161" t="s">
        <v>1917</v>
      </c>
      <c r="D1764" s="160">
        <v>4823521</v>
      </c>
      <c r="E1764" s="160">
        <v>0</v>
      </c>
    </row>
    <row r="1765" spans="3:5">
      <c r="C1765" s="161" t="s">
        <v>1918</v>
      </c>
      <c r="D1765" s="160">
        <v>6985441</v>
      </c>
      <c r="E1765" s="160">
        <v>3437243.1</v>
      </c>
    </row>
    <row r="1766" spans="3:5">
      <c r="C1766" s="161" t="s">
        <v>1919</v>
      </c>
      <c r="D1766" s="160">
        <v>3176642</v>
      </c>
      <c r="E1766" s="160">
        <v>820383.31</v>
      </c>
    </row>
    <row r="1767" spans="3:5">
      <c r="C1767" s="161" t="s">
        <v>1920</v>
      </c>
      <c r="D1767" s="160">
        <v>4987407</v>
      </c>
      <c r="E1767" s="160">
        <v>4335402.75</v>
      </c>
    </row>
    <row r="1768" spans="3:5">
      <c r="C1768" s="161" t="s">
        <v>1921</v>
      </c>
      <c r="D1768" s="160">
        <v>3675681</v>
      </c>
      <c r="E1768" s="160">
        <v>0</v>
      </c>
    </row>
    <row r="1769" spans="3:5">
      <c r="C1769" s="161" t="s">
        <v>1922</v>
      </c>
      <c r="D1769" s="160">
        <v>7477912</v>
      </c>
      <c r="E1769" s="160">
        <v>0</v>
      </c>
    </row>
    <row r="1770" spans="3:5">
      <c r="C1770" s="161" t="s">
        <v>2161</v>
      </c>
      <c r="D1770" s="160">
        <v>0</v>
      </c>
      <c r="E1770" s="160">
        <v>0</v>
      </c>
    </row>
    <row r="1771" spans="3:5">
      <c r="C1771" s="161" t="s">
        <v>1923</v>
      </c>
      <c r="D1771" s="160">
        <v>3675681</v>
      </c>
      <c r="E1771" s="160">
        <v>0</v>
      </c>
    </row>
    <row r="1772" spans="3:5">
      <c r="C1772" s="161" t="s">
        <v>1924</v>
      </c>
      <c r="D1772" s="160">
        <v>1534916</v>
      </c>
      <c r="E1772" s="160">
        <v>0</v>
      </c>
    </row>
    <row r="1773" spans="3:5">
      <c r="C1773" s="161" t="s">
        <v>1925</v>
      </c>
      <c r="D1773" s="160">
        <v>1534916</v>
      </c>
      <c r="E1773" s="160">
        <v>0</v>
      </c>
    </row>
    <row r="1774" spans="3:5">
      <c r="C1774" s="161" t="s">
        <v>1926</v>
      </c>
      <c r="D1774" s="160">
        <v>1963325</v>
      </c>
      <c r="E1774" s="160">
        <v>0</v>
      </c>
    </row>
    <row r="1775" spans="3:5">
      <c r="C1775" s="161" t="s">
        <v>330</v>
      </c>
      <c r="D1775" s="160">
        <v>89697001</v>
      </c>
      <c r="E1775" s="160">
        <v>24710687.710000001</v>
      </c>
    </row>
    <row r="1776" spans="3:5">
      <c r="C1776" s="161" t="s">
        <v>1927</v>
      </c>
      <c r="D1776" s="160">
        <v>3206991</v>
      </c>
      <c r="E1776" s="160">
        <v>2105206.44</v>
      </c>
    </row>
    <row r="1777" spans="3:5">
      <c r="C1777" s="161" t="s">
        <v>1928</v>
      </c>
      <c r="D1777" s="160">
        <v>0</v>
      </c>
      <c r="E1777" s="160">
        <v>136988828.66999999</v>
      </c>
    </row>
    <row r="1778" spans="3:5">
      <c r="C1778" s="161" t="s">
        <v>1929</v>
      </c>
      <c r="D1778" s="160">
        <v>4280090</v>
      </c>
      <c r="E1778" s="160">
        <v>0</v>
      </c>
    </row>
    <row r="1779" spans="3:5">
      <c r="C1779" s="161" t="s">
        <v>1930</v>
      </c>
      <c r="D1779" s="160">
        <v>6931456</v>
      </c>
      <c r="E1779" s="160">
        <v>4806919.12</v>
      </c>
    </row>
    <row r="1780" spans="3:5">
      <c r="C1780" s="161" t="s">
        <v>1931</v>
      </c>
      <c r="D1780" s="160">
        <v>3406890</v>
      </c>
      <c r="E1780" s="160">
        <v>2270552.1</v>
      </c>
    </row>
    <row r="1781" spans="3:5">
      <c r="C1781" s="161" t="s">
        <v>1932</v>
      </c>
      <c r="D1781" s="160">
        <v>4952975</v>
      </c>
      <c r="E1781" s="160">
        <v>3128663.97</v>
      </c>
    </row>
    <row r="1782" spans="3:5">
      <c r="C1782" s="161" t="s">
        <v>1933</v>
      </c>
      <c r="D1782" s="160">
        <v>1380000</v>
      </c>
      <c r="E1782" s="160">
        <v>0</v>
      </c>
    </row>
    <row r="1783" spans="3:5">
      <c r="C1783" s="161" t="s">
        <v>455</v>
      </c>
      <c r="D1783" s="160">
        <v>1000000</v>
      </c>
      <c r="E1783" s="160">
        <v>0</v>
      </c>
    </row>
    <row r="1784" spans="3:5">
      <c r="C1784" s="161" t="s">
        <v>1934</v>
      </c>
      <c r="D1784" s="160">
        <v>4122537</v>
      </c>
      <c r="E1784" s="160">
        <v>2913071.34</v>
      </c>
    </row>
    <row r="1785" spans="3:5">
      <c r="C1785" s="161" t="s">
        <v>1935</v>
      </c>
      <c r="D1785" s="160">
        <v>14639887</v>
      </c>
      <c r="E1785" s="160">
        <v>10000000</v>
      </c>
    </row>
    <row r="1786" spans="3:5">
      <c r="C1786" s="161" t="s">
        <v>1936</v>
      </c>
      <c r="D1786" s="160">
        <v>13758530</v>
      </c>
      <c r="E1786" s="160">
        <v>0</v>
      </c>
    </row>
    <row r="1787" spans="3:5">
      <c r="C1787" s="161" t="s">
        <v>1937</v>
      </c>
      <c r="D1787" s="160">
        <v>3000000</v>
      </c>
      <c r="E1787" s="160">
        <v>0</v>
      </c>
    </row>
    <row r="1788" spans="3:5">
      <c r="C1788" s="161" t="s">
        <v>1938</v>
      </c>
      <c r="D1788" s="160">
        <v>22303876</v>
      </c>
      <c r="E1788" s="160">
        <v>0</v>
      </c>
    </row>
    <row r="1789" spans="3:5">
      <c r="C1789" s="161" t="s">
        <v>370</v>
      </c>
      <c r="D1789" s="160">
        <v>225692450</v>
      </c>
      <c r="E1789" s="160">
        <v>225406210.30000001</v>
      </c>
    </row>
    <row r="1790" spans="3:5">
      <c r="C1790" s="161" t="s">
        <v>2232</v>
      </c>
      <c r="D1790" s="160">
        <v>0</v>
      </c>
      <c r="E1790" s="160">
        <v>0</v>
      </c>
    </row>
    <row r="1791" spans="3:5">
      <c r="C1791" s="161" t="s">
        <v>2233</v>
      </c>
      <c r="D1791" s="160">
        <v>0</v>
      </c>
      <c r="E1791" s="160">
        <v>0</v>
      </c>
    </row>
    <row r="1792" spans="3:5">
      <c r="C1792" s="159" t="s">
        <v>243</v>
      </c>
      <c r="D1792" s="160">
        <v>71275072</v>
      </c>
      <c r="E1792" s="160">
        <v>0</v>
      </c>
    </row>
    <row r="1793" spans="3:5">
      <c r="C1793" s="161" t="s">
        <v>678</v>
      </c>
      <c r="D1793" s="160">
        <v>71275072</v>
      </c>
      <c r="E1793" s="160">
        <v>0</v>
      </c>
    </row>
    <row r="1794" spans="3:5">
      <c r="C1794" s="161" t="s">
        <v>1928</v>
      </c>
      <c r="D1794" s="160">
        <v>0</v>
      </c>
      <c r="E1794" s="160">
        <v>0</v>
      </c>
    </row>
    <row r="1795" spans="3:5">
      <c r="C1795" s="157" t="s">
        <v>331</v>
      </c>
      <c r="D1795" s="158">
        <v>1168165414</v>
      </c>
      <c r="E1795" s="158">
        <v>500011127.72000003</v>
      </c>
    </row>
    <row r="1796" spans="3:5">
      <c r="C1796" s="159" t="s">
        <v>240</v>
      </c>
      <c r="D1796" s="160">
        <v>1168165414</v>
      </c>
      <c r="E1796" s="160">
        <v>500011127.72000003</v>
      </c>
    </row>
    <row r="1797" spans="3:5">
      <c r="C1797" s="161" t="s">
        <v>1939</v>
      </c>
      <c r="D1797" s="160">
        <v>21588834</v>
      </c>
      <c r="E1797" s="160">
        <v>0</v>
      </c>
    </row>
    <row r="1798" spans="3:5">
      <c r="C1798" s="161" t="s">
        <v>2122</v>
      </c>
      <c r="D1798" s="160">
        <v>77963381</v>
      </c>
      <c r="E1798" s="160">
        <v>43042391.060000002</v>
      </c>
    </row>
    <row r="1799" spans="3:5">
      <c r="C1799" s="161" t="s">
        <v>832</v>
      </c>
      <c r="D1799" s="160">
        <v>13201401</v>
      </c>
      <c r="E1799" s="160">
        <v>4940000</v>
      </c>
    </row>
    <row r="1800" spans="3:5">
      <c r="C1800" s="161" t="s">
        <v>1940</v>
      </c>
      <c r="D1800" s="160">
        <v>401095956</v>
      </c>
      <c r="E1800" s="160">
        <v>318469657.29000002</v>
      </c>
    </row>
    <row r="1801" spans="3:5">
      <c r="C1801" s="161" t="s">
        <v>1941</v>
      </c>
      <c r="D1801" s="160">
        <v>29860777</v>
      </c>
      <c r="E1801" s="160">
        <v>9566325.8200000003</v>
      </c>
    </row>
    <row r="1802" spans="3:5">
      <c r="C1802" s="161" t="s">
        <v>1942</v>
      </c>
      <c r="D1802" s="160">
        <v>6500000</v>
      </c>
      <c r="E1802" s="160">
        <v>0</v>
      </c>
    </row>
    <row r="1803" spans="3:5">
      <c r="C1803" s="161" t="s">
        <v>1943</v>
      </c>
      <c r="D1803" s="160">
        <v>5324763</v>
      </c>
      <c r="E1803" s="160">
        <v>0</v>
      </c>
    </row>
    <row r="1804" spans="3:5">
      <c r="C1804" s="161" t="s">
        <v>1944</v>
      </c>
      <c r="D1804" s="160">
        <v>1096331</v>
      </c>
      <c r="E1804" s="160">
        <v>0</v>
      </c>
    </row>
    <row r="1805" spans="3:5">
      <c r="C1805" s="161" t="s">
        <v>1945</v>
      </c>
      <c r="D1805" s="160">
        <v>7774458</v>
      </c>
      <c r="E1805" s="160">
        <v>0</v>
      </c>
    </row>
    <row r="1806" spans="3:5">
      <c r="C1806" s="161" t="s">
        <v>1946</v>
      </c>
      <c r="D1806" s="160">
        <v>3550378</v>
      </c>
      <c r="E1806" s="160">
        <v>0</v>
      </c>
    </row>
    <row r="1807" spans="3:5">
      <c r="C1807" s="161" t="s">
        <v>1947</v>
      </c>
      <c r="D1807" s="160">
        <v>2479685</v>
      </c>
      <c r="E1807" s="160">
        <v>0</v>
      </c>
    </row>
    <row r="1808" spans="3:5">
      <c r="C1808" s="161" t="s">
        <v>520</v>
      </c>
      <c r="D1808" s="160">
        <v>300027947</v>
      </c>
      <c r="E1808" s="160">
        <v>58767572.420000002</v>
      </c>
    </row>
    <row r="1809" spans="3:5">
      <c r="C1809" s="161" t="s">
        <v>1948</v>
      </c>
      <c r="D1809" s="160">
        <v>7968318</v>
      </c>
      <c r="E1809" s="160">
        <v>0</v>
      </c>
    </row>
    <row r="1810" spans="3:5">
      <c r="C1810" s="161" t="s">
        <v>1949</v>
      </c>
      <c r="D1810" s="160">
        <v>58745934</v>
      </c>
      <c r="E1810" s="160">
        <v>0</v>
      </c>
    </row>
    <row r="1811" spans="3:5">
      <c r="C1811" s="161" t="s">
        <v>1950</v>
      </c>
      <c r="D1811" s="160">
        <v>4671949</v>
      </c>
      <c r="E1811" s="160">
        <v>2041543.08</v>
      </c>
    </row>
    <row r="1812" spans="3:5">
      <c r="C1812" s="161" t="s">
        <v>1951</v>
      </c>
      <c r="D1812" s="160">
        <v>37529780</v>
      </c>
      <c r="E1812" s="160">
        <v>30000000</v>
      </c>
    </row>
    <row r="1813" spans="3:5">
      <c r="C1813" s="161" t="s">
        <v>371</v>
      </c>
      <c r="D1813" s="160">
        <v>37503998</v>
      </c>
      <c r="E1813" s="160">
        <v>30000000</v>
      </c>
    </row>
    <row r="1814" spans="3:5">
      <c r="C1814" s="161" t="s">
        <v>1952</v>
      </c>
      <c r="D1814" s="160">
        <v>46119656</v>
      </c>
      <c r="E1814" s="160">
        <v>0</v>
      </c>
    </row>
    <row r="1815" spans="3:5">
      <c r="C1815" s="161" t="s">
        <v>1953</v>
      </c>
      <c r="D1815" s="160">
        <v>5024700</v>
      </c>
      <c r="E1815" s="160">
        <v>3183638.05</v>
      </c>
    </row>
    <row r="1816" spans="3:5">
      <c r="C1816" s="161" t="s">
        <v>1954</v>
      </c>
      <c r="D1816" s="160">
        <v>62096181</v>
      </c>
      <c r="E1816" s="160">
        <v>0</v>
      </c>
    </row>
    <row r="1817" spans="3:5">
      <c r="C1817" s="161" t="s">
        <v>1955</v>
      </c>
      <c r="D1817" s="160">
        <v>38040987</v>
      </c>
      <c r="E1817" s="160">
        <v>0</v>
      </c>
    </row>
    <row r="1818" spans="3:5">
      <c r="C1818" s="157" t="s">
        <v>255</v>
      </c>
      <c r="D1818" s="158">
        <v>20865880617</v>
      </c>
      <c r="E1818" s="158">
        <v>8450625976.7700005</v>
      </c>
    </row>
    <row r="1819" spans="3:5">
      <c r="C1819" s="159" t="s">
        <v>240</v>
      </c>
      <c r="D1819" s="160">
        <v>11432420207</v>
      </c>
      <c r="E1819" s="160">
        <v>5259207658.0600014</v>
      </c>
    </row>
    <row r="1820" spans="3:5">
      <c r="C1820" s="161" t="s">
        <v>1956</v>
      </c>
      <c r="D1820" s="160">
        <v>3046574</v>
      </c>
      <c r="E1820" s="160">
        <v>1944711.39</v>
      </c>
    </row>
    <row r="1821" spans="3:5">
      <c r="C1821" s="161" t="s">
        <v>1957</v>
      </c>
      <c r="D1821" s="160">
        <v>0</v>
      </c>
      <c r="E1821" s="160">
        <v>26696781.32</v>
      </c>
    </row>
    <row r="1822" spans="3:5">
      <c r="C1822" s="161" t="s">
        <v>1958</v>
      </c>
      <c r="D1822" s="160">
        <v>26455643</v>
      </c>
      <c r="E1822" s="160">
        <v>6963439.4800000004</v>
      </c>
    </row>
    <row r="1823" spans="3:5">
      <c r="C1823" s="161" t="s">
        <v>456</v>
      </c>
      <c r="D1823" s="160">
        <v>1702505253</v>
      </c>
      <c r="E1823" s="160">
        <v>389468250.54000002</v>
      </c>
    </row>
    <row r="1824" spans="3:5">
      <c r="C1824" s="161" t="s">
        <v>1959</v>
      </c>
      <c r="D1824" s="160">
        <v>15717810</v>
      </c>
      <c r="E1824" s="160">
        <v>3964893.82</v>
      </c>
    </row>
    <row r="1825" spans="3:5">
      <c r="C1825" s="161" t="s">
        <v>679</v>
      </c>
      <c r="D1825" s="160">
        <v>199249808</v>
      </c>
      <c r="E1825" s="160">
        <v>113607695.87</v>
      </c>
    </row>
    <row r="1826" spans="3:5">
      <c r="C1826" s="161" t="s">
        <v>1960</v>
      </c>
      <c r="D1826" s="160">
        <v>6509427</v>
      </c>
      <c r="E1826" s="160">
        <v>4721119.2</v>
      </c>
    </row>
    <row r="1827" spans="3:5">
      <c r="C1827" s="161" t="s">
        <v>332</v>
      </c>
      <c r="D1827" s="160">
        <v>150000000</v>
      </c>
      <c r="E1827" s="160">
        <v>39668442.840000004</v>
      </c>
    </row>
    <row r="1828" spans="3:5">
      <c r="C1828" s="161" t="s">
        <v>820</v>
      </c>
      <c r="D1828" s="160">
        <v>144215744</v>
      </c>
      <c r="E1828" s="160">
        <v>109708642.75</v>
      </c>
    </row>
    <row r="1829" spans="3:5">
      <c r="C1829" s="161" t="s">
        <v>680</v>
      </c>
      <c r="D1829" s="160">
        <v>9055546</v>
      </c>
      <c r="E1829" s="160">
        <v>0</v>
      </c>
    </row>
    <row r="1830" spans="3:5">
      <c r="C1830" s="161" t="s">
        <v>604</v>
      </c>
      <c r="D1830" s="160">
        <v>24491707</v>
      </c>
      <c r="E1830" s="160">
        <v>0</v>
      </c>
    </row>
    <row r="1831" spans="3:5">
      <c r="C1831" s="161" t="s">
        <v>1961</v>
      </c>
      <c r="D1831" s="160">
        <v>1895778</v>
      </c>
      <c r="E1831" s="160">
        <v>0</v>
      </c>
    </row>
    <row r="1832" spans="3:5">
      <c r="C1832" s="161" t="s">
        <v>1962</v>
      </c>
      <c r="D1832" s="160">
        <v>2620160</v>
      </c>
      <c r="E1832" s="160">
        <v>0</v>
      </c>
    </row>
    <row r="1833" spans="3:5">
      <c r="C1833" s="161" t="s">
        <v>2123</v>
      </c>
      <c r="D1833" s="160">
        <v>101194357</v>
      </c>
      <c r="E1833" s="160">
        <v>57632698.789999999</v>
      </c>
    </row>
    <row r="1834" spans="3:5">
      <c r="C1834" s="161" t="s">
        <v>1963</v>
      </c>
      <c r="D1834" s="160">
        <v>0</v>
      </c>
      <c r="E1834" s="160">
        <v>60907541.539999999</v>
      </c>
    </row>
    <row r="1835" spans="3:5">
      <c r="C1835" s="161" t="s">
        <v>833</v>
      </c>
      <c r="D1835" s="160">
        <v>700000000</v>
      </c>
      <c r="E1835" s="160">
        <v>385886456.89999998</v>
      </c>
    </row>
    <row r="1836" spans="3:5">
      <c r="C1836" s="161" t="s">
        <v>834</v>
      </c>
      <c r="D1836" s="160">
        <v>13049226</v>
      </c>
      <c r="E1836" s="160">
        <v>3498109.41</v>
      </c>
    </row>
    <row r="1837" spans="3:5">
      <c r="C1837" s="161" t="s">
        <v>681</v>
      </c>
      <c r="D1837" s="160">
        <v>47598123</v>
      </c>
      <c r="E1837" s="160">
        <v>13070736.42</v>
      </c>
    </row>
    <row r="1838" spans="3:5">
      <c r="C1838" s="161" t="s">
        <v>333</v>
      </c>
      <c r="D1838" s="160">
        <v>1400000000</v>
      </c>
      <c r="E1838" s="160">
        <v>288334020.63999999</v>
      </c>
    </row>
    <row r="1839" spans="3:5">
      <c r="C1839" s="161" t="s">
        <v>682</v>
      </c>
      <c r="D1839" s="160">
        <v>20000010</v>
      </c>
      <c r="E1839" s="160">
        <v>12526276.399999999</v>
      </c>
    </row>
    <row r="1840" spans="3:5">
      <c r="C1840" s="161" t="s">
        <v>1964</v>
      </c>
      <c r="D1840" s="160">
        <v>1895778</v>
      </c>
      <c r="E1840" s="160">
        <v>0</v>
      </c>
    </row>
    <row r="1841" spans="3:5">
      <c r="C1841" s="161" t="s">
        <v>1965</v>
      </c>
      <c r="D1841" s="160">
        <v>1000000</v>
      </c>
      <c r="E1841" s="160">
        <v>7235767.3300000001</v>
      </c>
    </row>
    <row r="1842" spans="3:5">
      <c r="C1842" s="161" t="s">
        <v>683</v>
      </c>
      <c r="D1842" s="160">
        <v>16504533</v>
      </c>
      <c r="E1842" s="160">
        <v>0</v>
      </c>
    </row>
    <row r="1843" spans="3:5">
      <c r="C1843" s="161" t="s">
        <v>605</v>
      </c>
      <c r="D1843" s="160">
        <v>64235945</v>
      </c>
      <c r="E1843" s="160">
        <v>27019890.379999999</v>
      </c>
    </row>
    <row r="1844" spans="3:5">
      <c r="C1844" s="161" t="s">
        <v>775</v>
      </c>
      <c r="D1844" s="160">
        <v>0</v>
      </c>
      <c r="E1844" s="160">
        <v>13341117.050000001</v>
      </c>
    </row>
    <row r="1845" spans="3:5">
      <c r="C1845" s="161" t="s">
        <v>1966</v>
      </c>
      <c r="D1845" s="160">
        <v>1895778</v>
      </c>
      <c r="E1845" s="160">
        <v>0</v>
      </c>
    </row>
    <row r="1846" spans="3:5">
      <c r="C1846" s="161" t="s">
        <v>2234</v>
      </c>
      <c r="D1846" s="160">
        <v>0</v>
      </c>
      <c r="E1846" s="160">
        <v>0</v>
      </c>
    </row>
    <row r="1847" spans="3:5">
      <c r="C1847" s="161" t="s">
        <v>1967</v>
      </c>
      <c r="D1847" s="160">
        <v>1000000</v>
      </c>
      <c r="E1847" s="160">
        <v>0</v>
      </c>
    </row>
    <row r="1848" spans="3:5">
      <c r="C1848" s="161" t="s">
        <v>1968</v>
      </c>
      <c r="D1848" s="160">
        <v>3895064</v>
      </c>
      <c r="E1848" s="160">
        <v>0</v>
      </c>
    </row>
    <row r="1849" spans="3:5">
      <c r="C1849" s="161" t="s">
        <v>1969</v>
      </c>
      <c r="D1849" s="160">
        <v>516513844</v>
      </c>
      <c r="E1849" s="160">
        <v>244713919.36000001</v>
      </c>
    </row>
    <row r="1850" spans="3:5">
      <c r="C1850" s="161" t="s">
        <v>1970</v>
      </c>
      <c r="D1850" s="160">
        <v>1895778</v>
      </c>
      <c r="E1850" s="160">
        <v>0</v>
      </c>
    </row>
    <row r="1851" spans="3:5">
      <c r="C1851" s="161" t="s">
        <v>684</v>
      </c>
      <c r="D1851" s="160">
        <v>65894259</v>
      </c>
      <c r="E1851" s="160">
        <v>14874538.27</v>
      </c>
    </row>
    <row r="1852" spans="3:5">
      <c r="C1852" s="161" t="s">
        <v>685</v>
      </c>
      <c r="D1852" s="160">
        <v>157638293</v>
      </c>
      <c r="E1852" s="160">
        <v>75326839.75</v>
      </c>
    </row>
    <row r="1853" spans="3:5">
      <c r="C1853" s="161" t="s">
        <v>1971</v>
      </c>
      <c r="D1853" s="160">
        <v>54557051</v>
      </c>
      <c r="E1853" s="160">
        <v>0</v>
      </c>
    </row>
    <row r="1854" spans="3:5">
      <c r="C1854" s="161" t="s">
        <v>1972</v>
      </c>
      <c r="D1854" s="160">
        <v>7016554</v>
      </c>
      <c r="E1854" s="160">
        <v>0</v>
      </c>
    </row>
    <row r="1855" spans="3:5">
      <c r="C1855" s="161" t="s">
        <v>1973</v>
      </c>
      <c r="D1855" s="160">
        <v>275227962</v>
      </c>
      <c r="E1855" s="160">
        <v>237989897.46000001</v>
      </c>
    </row>
    <row r="1856" spans="3:5">
      <c r="C1856" s="161" t="s">
        <v>801</v>
      </c>
      <c r="D1856" s="160">
        <v>101293907</v>
      </c>
      <c r="E1856" s="160">
        <v>35128187.75</v>
      </c>
    </row>
    <row r="1857" spans="3:5">
      <c r="C1857" s="161" t="s">
        <v>1974</v>
      </c>
      <c r="D1857" s="160">
        <v>6777150</v>
      </c>
      <c r="E1857" s="160">
        <v>0</v>
      </c>
    </row>
    <row r="1858" spans="3:5">
      <c r="C1858" s="161" t="s">
        <v>686</v>
      </c>
      <c r="D1858" s="160">
        <v>104118244</v>
      </c>
      <c r="E1858" s="160">
        <v>58093337.049999997</v>
      </c>
    </row>
    <row r="1859" spans="3:5">
      <c r="C1859" s="161" t="s">
        <v>2162</v>
      </c>
      <c r="D1859" s="160">
        <v>0</v>
      </c>
      <c r="E1859" s="160">
        <v>0</v>
      </c>
    </row>
    <row r="1860" spans="3:5">
      <c r="C1860" s="161" t="s">
        <v>1975</v>
      </c>
      <c r="D1860" s="160">
        <v>10018924</v>
      </c>
      <c r="E1860" s="160">
        <v>1850954.41</v>
      </c>
    </row>
    <row r="1861" spans="3:5">
      <c r="C1861" s="161" t="s">
        <v>2235</v>
      </c>
      <c r="D1861" s="160">
        <v>0</v>
      </c>
      <c r="E1861" s="160">
        <v>0</v>
      </c>
    </row>
    <row r="1862" spans="3:5">
      <c r="C1862" s="161" t="s">
        <v>687</v>
      </c>
      <c r="D1862" s="160">
        <v>238729304</v>
      </c>
      <c r="E1862" s="160">
        <v>0</v>
      </c>
    </row>
    <row r="1863" spans="3:5">
      <c r="C1863" s="161" t="s">
        <v>1976</v>
      </c>
      <c r="D1863" s="160">
        <v>58499682</v>
      </c>
      <c r="E1863" s="160">
        <v>5187756.0600000005</v>
      </c>
    </row>
    <row r="1864" spans="3:5">
      <c r="C1864" s="161" t="s">
        <v>1977</v>
      </c>
      <c r="D1864" s="160">
        <v>0</v>
      </c>
      <c r="E1864" s="160">
        <v>2036180.15</v>
      </c>
    </row>
    <row r="1865" spans="3:5">
      <c r="C1865" s="161" t="s">
        <v>835</v>
      </c>
      <c r="D1865" s="160">
        <v>8190327</v>
      </c>
      <c r="E1865" s="160">
        <v>0</v>
      </c>
    </row>
    <row r="1866" spans="3:5">
      <c r="C1866" s="161" t="s">
        <v>1978</v>
      </c>
      <c r="D1866" s="160">
        <v>1475554</v>
      </c>
      <c r="E1866" s="160">
        <v>1049582.6299999999</v>
      </c>
    </row>
    <row r="1867" spans="3:5">
      <c r="C1867" s="161" t="s">
        <v>1979</v>
      </c>
      <c r="D1867" s="160">
        <v>347842137</v>
      </c>
      <c r="E1867" s="160">
        <v>0</v>
      </c>
    </row>
    <row r="1868" spans="3:5">
      <c r="C1868" s="161" t="s">
        <v>1980</v>
      </c>
      <c r="D1868" s="160">
        <v>1781629</v>
      </c>
      <c r="E1868" s="160">
        <v>0</v>
      </c>
    </row>
    <row r="1869" spans="3:5">
      <c r="C1869" s="161" t="s">
        <v>688</v>
      </c>
      <c r="D1869" s="160">
        <v>8128647</v>
      </c>
      <c r="E1869" s="160">
        <v>3352823.99</v>
      </c>
    </row>
    <row r="1870" spans="3:5">
      <c r="C1870" s="161" t="s">
        <v>2124</v>
      </c>
      <c r="D1870" s="160">
        <v>53326563</v>
      </c>
      <c r="E1870" s="160">
        <v>0</v>
      </c>
    </row>
    <row r="1871" spans="3:5">
      <c r="C1871" s="161" t="s">
        <v>1981</v>
      </c>
      <c r="D1871" s="160">
        <v>6851701</v>
      </c>
      <c r="E1871" s="160">
        <v>0</v>
      </c>
    </row>
    <row r="1872" spans="3:5">
      <c r="C1872" s="161" t="s">
        <v>836</v>
      </c>
      <c r="D1872" s="160">
        <v>6425145</v>
      </c>
      <c r="E1872" s="160">
        <v>0</v>
      </c>
    </row>
    <row r="1873" spans="3:5">
      <c r="C1873" s="161" t="s">
        <v>1982</v>
      </c>
      <c r="D1873" s="160">
        <v>136791551</v>
      </c>
      <c r="E1873" s="160">
        <v>15572921.9</v>
      </c>
    </row>
    <row r="1874" spans="3:5">
      <c r="C1874" s="161" t="s">
        <v>1983</v>
      </c>
      <c r="D1874" s="160">
        <v>1127744</v>
      </c>
      <c r="E1874" s="160">
        <v>0</v>
      </c>
    </row>
    <row r="1875" spans="3:5">
      <c r="C1875" s="161" t="s">
        <v>1984</v>
      </c>
      <c r="D1875" s="160">
        <v>15160549</v>
      </c>
      <c r="E1875" s="160">
        <v>196356691.25</v>
      </c>
    </row>
    <row r="1876" spans="3:5">
      <c r="C1876" s="161" t="s">
        <v>1985</v>
      </c>
      <c r="D1876" s="160">
        <v>1200000</v>
      </c>
      <c r="E1876" s="160">
        <v>542144.93999999994</v>
      </c>
    </row>
    <row r="1877" spans="3:5">
      <c r="C1877" s="161" t="s">
        <v>1986</v>
      </c>
      <c r="D1877" s="160">
        <v>25828385</v>
      </c>
      <c r="E1877" s="160">
        <v>0</v>
      </c>
    </row>
    <row r="1878" spans="3:5">
      <c r="C1878" s="161" t="s">
        <v>837</v>
      </c>
      <c r="D1878" s="160">
        <v>8534540</v>
      </c>
      <c r="E1878" s="160">
        <v>0</v>
      </c>
    </row>
    <row r="1879" spans="3:5">
      <c r="C1879" s="161" t="s">
        <v>1987</v>
      </c>
      <c r="D1879" s="160">
        <v>1471290</v>
      </c>
      <c r="E1879" s="160">
        <v>0</v>
      </c>
    </row>
    <row r="1880" spans="3:5">
      <c r="C1880" s="161" t="s">
        <v>838</v>
      </c>
      <c r="D1880" s="160">
        <v>8149326</v>
      </c>
      <c r="E1880" s="160">
        <v>0</v>
      </c>
    </row>
    <row r="1881" spans="3:5">
      <c r="C1881" s="161" t="s">
        <v>1988</v>
      </c>
      <c r="D1881" s="160">
        <v>1566404</v>
      </c>
      <c r="E1881" s="160">
        <v>0</v>
      </c>
    </row>
    <row r="1882" spans="3:5">
      <c r="C1882" s="161" t="s">
        <v>2163</v>
      </c>
      <c r="D1882" s="160">
        <v>0</v>
      </c>
      <c r="E1882" s="160">
        <v>0</v>
      </c>
    </row>
    <row r="1883" spans="3:5">
      <c r="C1883" s="161" t="s">
        <v>839</v>
      </c>
      <c r="D1883" s="160">
        <v>8004145</v>
      </c>
      <c r="E1883" s="160">
        <v>0</v>
      </c>
    </row>
    <row r="1884" spans="3:5">
      <c r="C1884" s="161" t="s">
        <v>1989</v>
      </c>
      <c r="D1884" s="160">
        <v>0</v>
      </c>
      <c r="E1884" s="160">
        <v>0</v>
      </c>
    </row>
    <row r="1885" spans="3:5">
      <c r="C1885" s="161" t="s">
        <v>840</v>
      </c>
      <c r="D1885" s="160">
        <v>9325320</v>
      </c>
      <c r="E1885" s="160">
        <v>0</v>
      </c>
    </row>
    <row r="1886" spans="3:5">
      <c r="C1886" s="161" t="s">
        <v>519</v>
      </c>
      <c r="D1886" s="160">
        <v>497273476</v>
      </c>
      <c r="E1886" s="160">
        <v>337342711.25</v>
      </c>
    </row>
    <row r="1887" spans="3:5">
      <c r="C1887" s="161" t="s">
        <v>1990</v>
      </c>
      <c r="D1887" s="160">
        <v>0</v>
      </c>
      <c r="E1887" s="160">
        <v>0</v>
      </c>
    </row>
    <row r="1888" spans="3:5">
      <c r="C1888" s="161" t="s">
        <v>1991</v>
      </c>
      <c r="D1888" s="160">
        <v>0</v>
      </c>
      <c r="E1888" s="160">
        <v>8500000</v>
      </c>
    </row>
    <row r="1889" spans="3:5">
      <c r="C1889" s="161" t="s">
        <v>2164</v>
      </c>
      <c r="D1889" s="160">
        <v>0</v>
      </c>
      <c r="E1889" s="160">
        <v>0</v>
      </c>
    </row>
    <row r="1890" spans="3:5">
      <c r="C1890" s="161" t="s">
        <v>841</v>
      </c>
      <c r="D1890" s="160">
        <v>8323230</v>
      </c>
      <c r="E1890" s="160">
        <v>0</v>
      </c>
    </row>
    <row r="1891" spans="3:5">
      <c r="C1891" s="161" t="s">
        <v>1992</v>
      </c>
      <c r="D1891" s="160">
        <v>34729907</v>
      </c>
      <c r="E1891" s="160">
        <v>0</v>
      </c>
    </row>
    <row r="1892" spans="3:5">
      <c r="C1892" s="161" t="s">
        <v>1993</v>
      </c>
      <c r="D1892" s="160">
        <v>3759519</v>
      </c>
      <c r="E1892" s="160">
        <v>0</v>
      </c>
    </row>
    <row r="1893" spans="3:5">
      <c r="C1893" s="161" t="s">
        <v>689</v>
      </c>
      <c r="D1893" s="160">
        <v>9461421</v>
      </c>
      <c r="E1893" s="160">
        <v>0</v>
      </c>
    </row>
    <row r="1894" spans="3:5">
      <c r="C1894" s="161" t="s">
        <v>1994</v>
      </c>
      <c r="D1894" s="160">
        <v>1238056</v>
      </c>
      <c r="E1894" s="160">
        <v>0</v>
      </c>
    </row>
    <row r="1895" spans="3:5">
      <c r="C1895" s="161" t="s">
        <v>1995</v>
      </c>
      <c r="D1895" s="160">
        <v>731089999</v>
      </c>
      <c r="E1895" s="160">
        <v>619626359</v>
      </c>
    </row>
    <row r="1896" spans="3:5">
      <c r="C1896" s="161" t="s">
        <v>842</v>
      </c>
      <c r="D1896" s="160">
        <v>8440178</v>
      </c>
      <c r="E1896" s="160">
        <v>5627048.1799999997</v>
      </c>
    </row>
    <row r="1897" spans="3:5">
      <c r="C1897" s="161" t="s">
        <v>2165</v>
      </c>
      <c r="D1897" s="160">
        <v>0</v>
      </c>
      <c r="E1897" s="160">
        <v>0</v>
      </c>
    </row>
    <row r="1898" spans="3:5">
      <c r="C1898" s="161" t="s">
        <v>518</v>
      </c>
      <c r="D1898" s="160">
        <v>15920921</v>
      </c>
      <c r="E1898" s="160">
        <v>0</v>
      </c>
    </row>
    <row r="1899" spans="3:5">
      <c r="C1899" s="161" t="s">
        <v>1996</v>
      </c>
      <c r="D1899" s="160">
        <v>3414671</v>
      </c>
      <c r="E1899" s="160">
        <v>4472158.01</v>
      </c>
    </row>
    <row r="1900" spans="3:5">
      <c r="C1900" s="161" t="s">
        <v>2166</v>
      </c>
      <c r="D1900" s="160">
        <v>0</v>
      </c>
      <c r="E1900" s="160">
        <v>0</v>
      </c>
    </row>
    <row r="1901" spans="3:5">
      <c r="C1901" s="161" t="s">
        <v>2176</v>
      </c>
      <c r="D1901" s="160">
        <v>0</v>
      </c>
      <c r="E1901" s="160">
        <v>42203469.539999999</v>
      </c>
    </row>
    <row r="1902" spans="3:5">
      <c r="C1902" s="161" t="s">
        <v>1997</v>
      </c>
      <c r="D1902" s="160">
        <v>1238056</v>
      </c>
      <c r="E1902" s="160">
        <v>0</v>
      </c>
    </row>
    <row r="1903" spans="3:5">
      <c r="C1903" s="161" t="s">
        <v>2167</v>
      </c>
      <c r="D1903" s="160">
        <v>0</v>
      </c>
      <c r="E1903" s="160">
        <v>0</v>
      </c>
    </row>
    <row r="1904" spans="3:5">
      <c r="C1904" s="161" t="s">
        <v>1998</v>
      </c>
      <c r="D1904" s="160">
        <v>2416050</v>
      </c>
      <c r="E1904" s="160">
        <v>0</v>
      </c>
    </row>
    <row r="1905" spans="3:5">
      <c r="C1905" s="161" t="s">
        <v>2168</v>
      </c>
      <c r="D1905" s="160">
        <v>0</v>
      </c>
      <c r="E1905" s="160">
        <v>0</v>
      </c>
    </row>
    <row r="1906" spans="3:5">
      <c r="C1906" s="161" t="s">
        <v>1999</v>
      </c>
      <c r="D1906" s="160">
        <v>1098624</v>
      </c>
      <c r="E1906" s="160">
        <v>0</v>
      </c>
    </row>
    <row r="1907" spans="3:5">
      <c r="C1907" s="161" t="s">
        <v>2169</v>
      </c>
      <c r="D1907" s="160">
        <v>0</v>
      </c>
      <c r="E1907" s="160">
        <v>0</v>
      </c>
    </row>
    <row r="1908" spans="3:5">
      <c r="C1908" s="161" t="s">
        <v>690</v>
      </c>
      <c r="D1908" s="160">
        <v>386251820</v>
      </c>
      <c r="E1908" s="160">
        <v>134217756.81</v>
      </c>
    </row>
    <row r="1909" spans="3:5">
      <c r="C1909" s="161" t="s">
        <v>2000</v>
      </c>
      <c r="D1909" s="160">
        <v>1253571</v>
      </c>
      <c r="E1909" s="160">
        <v>0</v>
      </c>
    </row>
    <row r="1910" spans="3:5">
      <c r="C1910" s="161" t="s">
        <v>2170</v>
      </c>
      <c r="D1910" s="160">
        <v>0</v>
      </c>
      <c r="E1910" s="160">
        <v>0</v>
      </c>
    </row>
    <row r="1911" spans="3:5">
      <c r="C1911" s="161" t="s">
        <v>2001</v>
      </c>
      <c r="D1911" s="160">
        <v>2414050</v>
      </c>
      <c r="E1911" s="160">
        <v>0</v>
      </c>
    </row>
    <row r="1912" spans="3:5">
      <c r="C1912" s="161" t="s">
        <v>2002</v>
      </c>
      <c r="D1912" s="160">
        <v>5106050</v>
      </c>
      <c r="E1912" s="160">
        <v>2149940.35</v>
      </c>
    </row>
    <row r="1913" spans="3:5">
      <c r="C1913" s="161" t="s">
        <v>2003</v>
      </c>
      <c r="D1913" s="160">
        <v>11582513</v>
      </c>
      <c r="E1913" s="160">
        <v>0</v>
      </c>
    </row>
    <row r="1914" spans="3:5">
      <c r="C1914" s="161" t="s">
        <v>691</v>
      </c>
      <c r="D1914" s="160">
        <v>8525648</v>
      </c>
      <c r="E1914" s="160">
        <v>0</v>
      </c>
    </row>
    <row r="1915" spans="3:5">
      <c r="C1915" s="161" t="s">
        <v>692</v>
      </c>
      <c r="D1915" s="160">
        <v>46380581</v>
      </c>
      <c r="E1915" s="160">
        <v>38421010.350000001</v>
      </c>
    </row>
    <row r="1916" spans="3:5">
      <c r="C1916" s="161" t="s">
        <v>348</v>
      </c>
      <c r="D1916" s="160">
        <v>13515310</v>
      </c>
      <c r="E1916" s="160">
        <v>0</v>
      </c>
    </row>
    <row r="1917" spans="3:5">
      <c r="C1917" s="161" t="s">
        <v>2004</v>
      </c>
      <c r="D1917" s="160">
        <v>2476558</v>
      </c>
      <c r="E1917" s="160">
        <v>0</v>
      </c>
    </row>
    <row r="1918" spans="3:5">
      <c r="C1918" s="161" t="s">
        <v>2005</v>
      </c>
      <c r="D1918" s="160">
        <v>1716906</v>
      </c>
      <c r="E1918" s="160">
        <v>0</v>
      </c>
    </row>
    <row r="1919" spans="3:5">
      <c r="C1919" s="161" t="s">
        <v>2006</v>
      </c>
      <c r="D1919" s="160">
        <v>74671632</v>
      </c>
      <c r="E1919" s="160">
        <v>66214782.259999998</v>
      </c>
    </row>
    <row r="1920" spans="3:5">
      <c r="C1920" s="161" t="s">
        <v>2007</v>
      </c>
      <c r="D1920" s="160">
        <v>0</v>
      </c>
      <c r="E1920" s="160">
        <v>0</v>
      </c>
    </row>
    <row r="1921" spans="3:5">
      <c r="C1921" s="161" t="s">
        <v>2008</v>
      </c>
      <c r="D1921" s="160">
        <v>2864153</v>
      </c>
      <c r="E1921" s="160">
        <v>0</v>
      </c>
    </row>
    <row r="1922" spans="3:5">
      <c r="C1922" s="161" t="s">
        <v>2171</v>
      </c>
      <c r="D1922" s="160">
        <v>0</v>
      </c>
      <c r="E1922" s="160">
        <v>0</v>
      </c>
    </row>
    <row r="1923" spans="3:5">
      <c r="C1923" s="161" t="s">
        <v>2009</v>
      </c>
      <c r="D1923" s="160">
        <v>2476558</v>
      </c>
      <c r="E1923" s="160">
        <v>0</v>
      </c>
    </row>
    <row r="1924" spans="3:5">
      <c r="C1924" s="161" t="s">
        <v>2010</v>
      </c>
      <c r="D1924" s="160">
        <v>2476558</v>
      </c>
      <c r="E1924" s="160">
        <v>0</v>
      </c>
    </row>
    <row r="1925" spans="3:5">
      <c r="C1925" s="161" t="s">
        <v>2011</v>
      </c>
      <c r="D1925" s="160">
        <v>2476558</v>
      </c>
      <c r="E1925" s="160">
        <v>0</v>
      </c>
    </row>
    <row r="1926" spans="3:5">
      <c r="C1926" s="161" t="s">
        <v>2012</v>
      </c>
      <c r="D1926" s="160">
        <v>12000000</v>
      </c>
      <c r="E1926" s="160">
        <v>28989616.660000004</v>
      </c>
    </row>
    <row r="1927" spans="3:5">
      <c r="C1927" s="161" t="s">
        <v>2013</v>
      </c>
      <c r="D1927" s="160">
        <v>5270482</v>
      </c>
      <c r="E1927" s="160">
        <v>0</v>
      </c>
    </row>
    <row r="1928" spans="3:5">
      <c r="C1928" s="161" t="s">
        <v>460</v>
      </c>
      <c r="D1928" s="160">
        <v>28438547</v>
      </c>
      <c r="E1928" s="160">
        <v>2744281.5</v>
      </c>
    </row>
    <row r="1929" spans="3:5">
      <c r="C1929" s="161" t="s">
        <v>2014</v>
      </c>
      <c r="D1929" s="160">
        <v>53323705</v>
      </c>
      <c r="E1929" s="160">
        <v>0</v>
      </c>
    </row>
    <row r="1930" spans="3:5">
      <c r="C1930" s="161" t="s">
        <v>2125</v>
      </c>
      <c r="D1930" s="160">
        <v>7607475</v>
      </c>
      <c r="E1930" s="160">
        <v>0</v>
      </c>
    </row>
    <row r="1931" spans="3:5">
      <c r="C1931" s="161" t="s">
        <v>2015</v>
      </c>
      <c r="D1931" s="160">
        <v>12382787</v>
      </c>
      <c r="E1931" s="160">
        <v>0</v>
      </c>
    </row>
    <row r="1932" spans="3:5">
      <c r="C1932" s="161" t="s">
        <v>2016</v>
      </c>
      <c r="D1932" s="160">
        <v>5206819</v>
      </c>
      <c r="E1932" s="160">
        <v>0</v>
      </c>
    </row>
    <row r="1933" spans="3:5">
      <c r="C1933" s="161" t="s">
        <v>2017</v>
      </c>
      <c r="D1933" s="160">
        <v>1487662</v>
      </c>
      <c r="E1933" s="160">
        <v>0</v>
      </c>
    </row>
    <row r="1934" spans="3:5">
      <c r="C1934" s="161" t="s">
        <v>2018</v>
      </c>
      <c r="D1934" s="160">
        <v>12382793</v>
      </c>
      <c r="E1934" s="160">
        <v>0</v>
      </c>
    </row>
    <row r="1935" spans="3:5">
      <c r="C1935" s="161" t="s">
        <v>2019</v>
      </c>
      <c r="D1935" s="160">
        <v>2476559</v>
      </c>
      <c r="E1935" s="160">
        <v>0</v>
      </c>
    </row>
    <row r="1936" spans="3:5">
      <c r="C1936" s="161" t="s">
        <v>843</v>
      </c>
      <c r="D1936" s="160">
        <v>21982761</v>
      </c>
      <c r="E1936" s="160">
        <v>21382661</v>
      </c>
    </row>
    <row r="1937" spans="3:5">
      <c r="C1937" s="161" t="s">
        <v>2020</v>
      </c>
      <c r="D1937" s="160">
        <v>5206819</v>
      </c>
      <c r="E1937" s="160">
        <v>0</v>
      </c>
    </row>
    <row r="1938" spans="3:5">
      <c r="C1938" s="161" t="s">
        <v>2172</v>
      </c>
      <c r="D1938" s="160">
        <v>0</v>
      </c>
      <c r="E1938" s="160">
        <v>0</v>
      </c>
    </row>
    <row r="1939" spans="3:5">
      <c r="C1939" s="161" t="s">
        <v>2021</v>
      </c>
      <c r="D1939" s="160">
        <v>1528554</v>
      </c>
      <c r="E1939" s="160">
        <v>0</v>
      </c>
    </row>
    <row r="1940" spans="3:5">
      <c r="C1940" s="161" t="s">
        <v>2022</v>
      </c>
      <c r="D1940" s="160">
        <v>5699789</v>
      </c>
      <c r="E1940" s="160">
        <v>3064789.09</v>
      </c>
    </row>
    <row r="1941" spans="3:5">
      <c r="C1941" s="161" t="s">
        <v>517</v>
      </c>
      <c r="D1941" s="160">
        <v>22543723</v>
      </c>
      <c r="E1941" s="160">
        <v>21351843.43</v>
      </c>
    </row>
    <row r="1942" spans="3:5">
      <c r="C1942" s="161" t="s">
        <v>2023</v>
      </c>
      <c r="D1942" s="160">
        <v>5699789</v>
      </c>
      <c r="E1942" s="160">
        <v>3064789.09</v>
      </c>
    </row>
    <row r="1943" spans="3:5">
      <c r="C1943" s="161" t="s">
        <v>2024</v>
      </c>
      <c r="D1943" s="160">
        <v>107441747</v>
      </c>
      <c r="E1943" s="160">
        <v>1439480</v>
      </c>
    </row>
    <row r="1944" spans="3:5">
      <c r="C1944" s="161" t="s">
        <v>482</v>
      </c>
      <c r="D1944" s="160">
        <v>7245692</v>
      </c>
      <c r="E1944" s="160">
        <v>6855729</v>
      </c>
    </row>
    <row r="1945" spans="3:5">
      <c r="C1945" s="161" t="s">
        <v>2025</v>
      </c>
      <c r="D1945" s="160">
        <v>0</v>
      </c>
      <c r="E1945" s="160">
        <v>101436333</v>
      </c>
    </row>
    <row r="1946" spans="3:5">
      <c r="C1946" s="161" t="s">
        <v>2026</v>
      </c>
      <c r="D1946" s="160">
        <v>9137263</v>
      </c>
      <c r="E1946" s="160">
        <v>6416327.1900000004</v>
      </c>
    </row>
    <row r="1947" spans="3:5">
      <c r="C1947" s="161" t="s">
        <v>2027</v>
      </c>
      <c r="D1947" s="160">
        <v>2891377</v>
      </c>
      <c r="E1947" s="160">
        <v>0</v>
      </c>
    </row>
    <row r="1948" spans="3:5">
      <c r="C1948" s="161" t="s">
        <v>457</v>
      </c>
      <c r="D1948" s="160">
        <v>500000</v>
      </c>
      <c r="E1948" s="160">
        <v>0</v>
      </c>
    </row>
    <row r="1949" spans="3:5">
      <c r="C1949" s="161" t="s">
        <v>2028</v>
      </c>
      <c r="D1949" s="160">
        <v>1267200</v>
      </c>
      <c r="E1949" s="160">
        <v>0</v>
      </c>
    </row>
    <row r="1950" spans="3:5">
      <c r="C1950" s="161" t="s">
        <v>2029</v>
      </c>
      <c r="D1950" s="160">
        <v>2891377</v>
      </c>
      <c r="E1950" s="160">
        <v>0</v>
      </c>
    </row>
    <row r="1951" spans="3:5">
      <c r="C1951" s="161" t="s">
        <v>2030</v>
      </c>
      <c r="D1951" s="160">
        <v>66803816</v>
      </c>
      <c r="E1951" s="160">
        <v>3009208.39</v>
      </c>
    </row>
    <row r="1952" spans="3:5">
      <c r="C1952" s="161" t="s">
        <v>2031</v>
      </c>
      <c r="D1952" s="160">
        <v>2470836</v>
      </c>
      <c r="E1952" s="160">
        <v>0</v>
      </c>
    </row>
    <row r="1953" spans="3:5">
      <c r="C1953" s="161" t="s">
        <v>2032</v>
      </c>
      <c r="D1953" s="160">
        <v>0</v>
      </c>
      <c r="E1953" s="160">
        <v>86932467.310000002</v>
      </c>
    </row>
    <row r="1954" spans="3:5">
      <c r="C1954" s="161" t="s">
        <v>2033</v>
      </c>
      <c r="D1954" s="160">
        <v>1235038</v>
      </c>
      <c r="E1954" s="160">
        <v>0</v>
      </c>
    </row>
    <row r="1955" spans="3:5">
      <c r="C1955" s="161" t="s">
        <v>2034</v>
      </c>
      <c r="D1955" s="160">
        <v>1235038</v>
      </c>
      <c r="E1955" s="160">
        <v>0</v>
      </c>
    </row>
    <row r="1956" spans="3:5">
      <c r="C1956" s="161" t="s">
        <v>2035</v>
      </c>
      <c r="D1956" s="160">
        <v>1496906</v>
      </c>
      <c r="E1956" s="160">
        <v>0</v>
      </c>
    </row>
    <row r="1957" spans="3:5">
      <c r="C1957" s="161" t="s">
        <v>2036</v>
      </c>
      <c r="D1957" s="160">
        <v>3125446</v>
      </c>
      <c r="E1957" s="160">
        <v>0</v>
      </c>
    </row>
    <row r="1958" spans="3:5">
      <c r="C1958" s="161" t="s">
        <v>426</v>
      </c>
      <c r="D1958" s="160">
        <v>1192744</v>
      </c>
      <c r="E1958" s="160">
        <v>0</v>
      </c>
    </row>
    <row r="1959" spans="3:5">
      <c r="C1959" s="161" t="s">
        <v>2037</v>
      </c>
      <c r="D1959" s="160">
        <v>1909685</v>
      </c>
      <c r="E1959" s="160">
        <v>0</v>
      </c>
    </row>
    <row r="1960" spans="3:5">
      <c r="C1960" s="161" t="s">
        <v>2038</v>
      </c>
      <c r="D1960" s="160">
        <v>242043314</v>
      </c>
      <c r="E1960" s="160">
        <v>89178387.570000008</v>
      </c>
    </row>
    <row r="1961" spans="3:5">
      <c r="C1961" s="161" t="s">
        <v>2039</v>
      </c>
      <c r="D1961" s="160">
        <v>2479442</v>
      </c>
      <c r="E1961" s="160">
        <v>0</v>
      </c>
    </row>
    <row r="1962" spans="3:5">
      <c r="C1962" s="161" t="s">
        <v>349</v>
      </c>
      <c r="D1962" s="160">
        <v>261865482</v>
      </c>
      <c r="E1962" s="160">
        <v>157113138.75</v>
      </c>
    </row>
    <row r="1963" spans="3:5">
      <c r="C1963" s="161" t="s">
        <v>776</v>
      </c>
      <c r="D1963" s="160">
        <v>0</v>
      </c>
      <c r="E1963" s="160">
        <v>0</v>
      </c>
    </row>
    <row r="1964" spans="3:5">
      <c r="C1964" s="161" t="s">
        <v>2040</v>
      </c>
      <c r="D1964" s="160">
        <v>0</v>
      </c>
      <c r="E1964" s="160">
        <v>0</v>
      </c>
    </row>
    <row r="1965" spans="3:5">
      <c r="C1965" s="161" t="s">
        <v>2041</v>
      </c>
      <c r="D1965" s="160">
        <v>1691173</v>
      </c>
      <c r="E1965" s="160">
        <v>0</v>
      </c>
    </row>
    <row r="1966" spans="3:5">
      <c r="C1966" s="161" t="s">
        <v>2042</v>
      </c>
      <c r="D1966" s="160">
        <v>409574383</v>
      </c>
      <c r="E1966" s="160">
        <v>343924677.43000007</v>
      </c>
    </row>
    <row r="1967" spans="3:5">
      <c r="C1967" s="161" t="s">
        <v>2043</v>
      </c>
      <c r="D1967" s="160">
        <v>1161728</v>
      </c>
      <c r="E1967" s="160">
        <v>0</v>
      </c>
    </row>
    <row r="1968" spans="3:5">
      <c r="C1968" s="161" t="s">
        <v>733</v>
      </c>
      <c r="D1968" s="160">
        <v>0</v>
      </c>
      <c r="E1968" s="160">
        <v>0</v>
      </c>
    </row>
    <row r="1969" spans="3:5">
      <c r="C1969" s="161" t="s">
        <v>2044</v>
      </c>
      <c r="D1969" s="160">
        <v>1418878</v>
      </c>
      <c r="E1969" s="160">
        <v>0</v>
      </c>
    </row>
    <row r="1970" spans="3:5">
      <c r="C1970" s="161" t="s">
        <v>483</v>
      </c>
      <c r="D1970" s="160">
        <v>8656061</v>
      </c>
      <c r="E1970" s="160">
        <v>6220671.3200000003</v>
      </c>
    </row>
    <row r="1971" spans="3:5">
      <c r="C1971" s="161" t="s">
        <v>2045</v>
      </c>
      <c r="D1971" s="160">
        <v>2429693</v>
      </c>
      <c r="E1971" s="160">
        <v>0</v>
      </c>
    </row>
    <row r="1972" spans="3:5">
      <c r="C1972" s="161" t="s">
        <v>484</v>
      </c>
      <c r="D1972" s="160">
        <v>6761825</v>
      </c>
      <c r="E1972" s="160">
        <v>0</v>
      </c>
    </row>
    <row r="1973" spans="3:5">
      <c r="C1973" s="161" t="s">
        <v>2046</v>
      </c>
      <c r="D1973" s="160">
        <v>1394224</v>
      </c>
      <c r="E1973" s="160">
        <v>0</v>
      </c>
    </row>
    <row r="1974" spans="3:5">
      <c r="C1974" s="161" t="s">
        <v>2047</v>
      </c>
      <c r="D1974" s="160">
        <v>1394224</v>
      </c>
      <c r="E1974" s="160">
        <v>0</v>
      </c>
    </row>
    <row r="1975" spans="3:5">
      <c r="C1975" s="161" t="s">
        <v>2236</v>
      </c>
      <c r="D1975" s="160">
        <v>0</v>
      </c>
      <c r="E1975" s="160">
        <v>0</v>
      </c>
    </row>
    <row r="1976" spans="3:5">
      <c r="C1976" s="161" t="s">
        <v>334</v>
      </c>
      <c r="D1976" s="160">
        <v>83536021</v>
      </c>
      <c r="E1976" s="160">
        <v>31920407.979999997</v>
      </c>
    </row>
    <row r="1977" spans="3:5">
      <c r="C1977" s="161" t="s">
        <v>2048</v>
      </c>
      <c r="D1977" s="160">
        <v>3871361</v>
      </c>
      <c r="E1977" s="160">
        <v>0</v>
      </c>
    </row>
    <row r="1978" spans="3:5">
      <c r="C1978" s="161" t="s">
        <v>2049</v>
      </c>
      <c r="D1978" s="160">
        <v>1266771</v>
      </c>
      <c r="E1978" s="160">
        <v>0</v>
      </c>
    </row>
    <row r="1979" spans="3:5">
      <c r="C1979" s="161" t="s">
        <v>2237</v>
      </c>
      <c r="D1979" s="160">
        <v>0</v>
      </c>
      <c r="E1979" s="160">
        <v>0</v>
      </c>
    </row>
    <row r="1980" spans="3:5">
      <c r="C1980" s="161" t="s">
        <v>2050</v>
      </c>
      <c r="D1980" s="160">
        <v>1487663</v>
      </c>
      <c r="E1980" s="160">
        <v>0</v>
      </c>
    </row>
    <row r="1981" spans="3:5">
      <c r="C1981" s="161" t="s">
        <v>2051</v>
      </c>
      <c r="D1981" s="160">
        <v>7438315</v>
      </c>
      <c r="E1981" s="160">
        <v>0</v>
      </c>
    </row>
    <row r="1982" spans="3:5">
      <c r="C1982" s="161" t="s">
        <v>2052</v>
      </c>
      <c r="D1982" s="160">
        <v>1487663</v>
      </c>
      <c r="E1982" s="160">
        <v>0</v>
      </c>
    </row>
    <row r="1983" spans="3:5">
      <c r="C1983" s="161" t="s">
        <v>2053</v>
      </c>
      <c r="D1983" s="160">
        <v>155102429</v>
      </c>
      <c r="E1983" s="160">
        <v>33790327.390000001</v>
      </c>
    </row>
    <row r="1984" spans="3:5">
      <c r="C1984" s="161" t="s">
        <v>512</v>
      </c>
      <c r="D1984" s="160">
        <v>150000002</v>
      </c>
      <c r="E1984" s="160">
        <v>149662057.63999999</v>
      </c>
    </row>
    <row r="1985" spans="3:5">
      <c r="C1985" s="161" t="s">
        <v>2054</v>
      </c>
      <c r="D1985" s="160">
        <v>1635451</v>
      </c>
      <c r="E1985" s="160">
        <v>0</v>
      </c>
    </row>
    <row r="1986" spans="3:5">
      <c r="C1986" s="161" t="s">
        <v>2055</v>
      </c>
      <c r="D1986" s="160">
        <v>1054100</v>
      </c>
      <c r="E1986" s="160">
        <v>0</v>
      </c>
    </row>
    <row r="1987" spans="3:5">
      <c r="C1987" s="161" t="s">
        <v>2056</v>
      </c>
      <c r="D1987" s="160">
        <v>1265068</v>
      </c>
      <c r="E1987" s="160">
        <v>0</v>
      </c>
    </row>
    <row r="1988" spans="3:5">
      <c r="C1988" s="161" t="s">
        <v>2057</v>
      </c>
      <c r="D1988" s="160">
        <v>0</v>
      </c>
      <c r="E1988" s="160">
        <v>3075427.83</v>
      </c>
    </row>
    <row r="1989" spans="3:5">
      <c r="C1989" s="161" t="s">
        <v>2058</v>
      </c>
      <c r="D1989" s="160">
        <v>3639698</v>
      </c>
      <c r="E1989" s="160">
        <v>0</v>
      </c>
    </row>
    <row r="1990" spans="3:5">
      <c r="C1990" s="161" t="s">
        <v>2059</v>
      </c>
      <c r="D1990" s="160">
        <v>2476558</v>
      </c>
      <c r="E1990" s="160">
        <v>0</v>
      </c>
    </row>
    <row r="1991" spans="3:5">
      <c r="C1991" s="161" t="s">
        <v>516</v>
      </c>
      <c r="D1991" s="160">
        <v>21033435</v>
      </c>
      <c r="E1991" s="160">
        <v>0</v>
      </c>
    </row>
    <row r="1992" spans="3:5">
      <c r="C1992" s="161" t="s">
        <v>2060</v>
      </c>
      <c r="D1992" s="160">
        <v>2476559</v>
      </c>
      <c r="E1992" s="160">
        <v>0</v>
      </c>
    </row>
    <row r="1993" spans="3:5">
      <c r="C1993" s="161" t="s">
        <v>372</v>
      </c>
      <c r="D1993" s="160">
        <v>151480514</v>
      </c>
      <c r="E1993" s="160">
        <v>150885229.31</v>
      </c>
    </row>
    <row r="1994" spans="3:5">
      <c r="C1994" s="161" t="s">
        <v>2238</v>
      </c>
      <c r="D1994" s="160">
        <v>0</v>
      </c>
      <c r="E1994" s="160">
        <v>0</v>
      </c>
    </row>
    <row r="1995" spans="3:5">
      <c r="C1995" s="161" t="s">
        <v>515</v>
      </c>
      <c r="D1995" s="160">
        <v>15323327</v>
      </c>
      <c r="E1995" s="160">
        <v>12000000</v>
      </c>
    </row>
    <row r="1996" spans="3:5">
      <c r="C1996" s="161" t="s">
        <v>2269</v>
      </c>
      <c r="D1996" s="160">
        <v>0</v>
      </c>
      <c r="E1996" s="160">
        <v>0</v>
      </c>
    </row>
    <row r="1997" spans="3:5">
      <c r="C1997" s="161" t="s">
        <v>2061</v>
      </c>
      <c r="D1997" s="160">
        <v>1823763</v>
      </c>
      <c r="E1997" s="160">
        <v>9067884.5999999996</v>
      </c>
    </row>
    <row r="1998" spans="3:5">
      <c r="C1998" s="161" t="s">
        <v>2062</v>
      </c>
      <c r="D1998" s="160">
        <v>1823763</v>
      </c>
      <c r="E1998" s="160">
        <v>3780801.67</v>
      </c>
    </row>
    <row r="1999" spans="3:5">
      <c r="C1999" s="161" t="s">
        <v>514</v>
      </c>
      <c r="D1999" s="160">
        <v>37690593</v>
      </c>
      <c r="E1999" s="160">
        <v>34649876.32</v>
      </c>
    </row>
    <row r="2000" spans="3:5">
      <c r="C2000" s="161" t="s">
        <v>2063</v>
      </c>
      <c r="D2000" s="160">
        <v>1151599</v>
      </c>
      <c r="E2000" s="160">
        <v>0</v>
      </c>
    </row>
    <row r="2001" spans="3:5">
      <c r="C2001" s="161" t="s">
        <v>2064</v>
      </c>
      <c r="D2001" s="160">
        <v>1695413</v>
      </c>
      <c r="E2001" s="160">
        <v>0</v>
      </c>
    </row>
    <row r="2002" spans="3:5">
      <c r="C2002" s="161" t="s">
        <v>2065</v>
      </c>
      <c r="D2002" s="160">
        <v>1155900</v>
      </c>
      <c r="E2002" s="160">
        <v>0</v>
      </c>
    </row>
    <row r="2003" spans="3:5">
      <c r="C2003" s="161" t="s">
        <v>2066</v>
      </c>
      <c r="D2003" s="160">
        <v>22049160</v>
      </c>
      <c r="E2003" s="160">
        <v>21249159.130000003</v>
      </c>
    </row>
    <row r="2004" spans="3:5">
      <c r="C2004" s="161" t="s">
        <v>2067</v>
      </c>
      <c r="D2004" s="160">
        <v>1695413</v>
      </c>
      <c r="E2004" s="160">
        <v>0</v>
      </c>
    </row>
    <row r="2005" spans="3:5">
      <c r="C2005" s="161" t="s">
        <v>2239</v>
      </c>
      <c r="D2005" s="160">
        <v>0</v>
      </c>
      <c r="E2005" s="160">
        <v>0</v>
      </c>
    </row>
    <row r="2006" spans="3:5">
      <c r="C2006" s="161" t="s">
        <v>373</v>
      </c>
      <c r="D2006" s="160">
        <v>105000003</v>
      </c>
      <c r="E2006" s="160">
        <v>104955475.2</v>
      </c>
    </row>
    <row r="2007" spans="3:5">
      <c r="C2007" s="161" t="s">
        <v>2068</v>
      </c>
      <c r="D2007" s="160">
        <v>1695413</v>
      </c>
      <c r="E2007" s="160">
        <v>0</v>
      </c>
    </row>
    <row r="2008" spans="3:5">
      <c r="C2008" s="161" t="s">
        <v>2069</v>
      </c>
      <c r="D2008" s="160">
        <v>10207251</v>
      </c>
      <c r="E2008" s="160">
        <v>0</v>
      </c>
    </row>
    <row r="2009" spans="3:5">
      <c r="C2009" s="161" t="s">
        <v>2070</v>
      </c>
      <c r="D2009" s="160">
        <v>300000000</v>
      </c>
      <c r="E2009" s="160">
        <v>0</v>
      </c>
    </row>
    <row r="2010" spans="3:5">
      <c r="C2010" s="161" t="s">
        <v>2071</v>
      </c>
      <c r="D2010" s="160">
        <v>0</v>
      </c>
      <c r="E2010" s="160">
        <v>0</v>
      </c>
    </row>
    <row r="2011" spans="3:5">
      <c r="C2011" s="161" t="s">
        <v>2072</v>
      </c>
      <c r="D2011" s="160">
        <v>0</v>
      </c>
      <c r="E2011" s="160">
        <v>0</v>
      </c>
    </row>
    <row r="2012" spans="3:5">
      <c r="C2012" s="161" t="s">
        <v>2073</v>
      </c>
      <c r="D2012" s="160">
        <v>734370</v>
      </c>
      <c r="E2012" s="160">
        <v>0</v>
      </c>
    </row>
    <row r="2013" spans="3:5">
      <c r="C2013" s="161" t="s">
        <v>2240</v>
      </c>
      <c r="D2013" s="160">
        <v>0</v>
      </c>
      <c r="E2013" s="160">
        <v>0</v>
      </c>
    </row>
    <row r="2014" spans="3:5">
      <c r="C2014" s="161" t="s">
        <v>2074</v>
      </c>
      <c r="D2014" s="160">
        <v>1271972</v>
      </c>
      <c r="E2014" s="160">
        <v>0</v>
      </c>
    </row>
    <row r="2015" spans="3:5">
      <c r="C2015" s="161" t="s">
        <v>458</v>
      </c>
      <c r="D2015" s="160">
        <v>75000062</v>
      </c>
      <c r="E2015" s="160">
        <v>19999007.469999999</v>
      </c>
    </row>
    <row r="2016" spans="3:5">
      <c r="C2016" s="161" t="s">
        <v>2075</v>
      </c>
      <c r="D2016" s="160">
        <v>868442</v>
      </c>
      <c r="E2016" s="160">
        <v>0</v>
      </c>
    </row>
    <row r="2017" spans="3:5">
      <c r="C2017" s="161" t="s">
        <v>2076</v>
      </c>
      <c r="D2017" s="160">
        <v>6989387</v>
      </c>
      <c r="E2017" s="160">
        <v>0</v>
      </c>
    </row>
    <row r="2018" spans="3:5">
      <c r="C2018" s="161" t="s">
        <v>2077</v>
      </c>
      <c r="D2018" s="160">
        <v>7052163</v>
      </c>
      <c r="E2018" s="160">
        <v>0</v>
      </c>
    </row>
    <row r="2019" spans="3:5">
      <c r="C2019" s="161" t="s">
        <v>374</v>
      </c>
      <c r="D2019" s="160">
        <v>105001002</v>
      </c>
      <c r="E2019" s="160">
        <v>84000000</v>
      </c>
    </row>
    <row r="2020" spans="3:5">
      <c r="C2020" s="159" t="s">
        <v>242</v>
      </c>
      <c r="D2020" s="160">
        <v>1703117147</v>
      </c>
      <c r="E2020" s="160">
        <v>83465804.74000001</v>
      </c>
    </row>
    <row r="2021" spans="3:5">
      <c r="C2021" s="161" t="s">
        <v>844</v>
      </c>
      <c r="D2021" s="160">
        <v>136288789</v>
      </c>
      <c r="E2021" s="160">
        <v>48619265.140000001</v>
      </c>
    </row>
    <row r="2022" spans="3:5">
      <c r="C2022" s="161" t="s">
        <v>1979</v>
      </c>
      <c r="D2022" s="160">
        <v>1431238972</v>
      </c>
      <c r="E2022" s="160">
        <v>0</v>
      </c>
    </row>
    <row r="2023" spans="3:5">
      <c r="C2023" s="161" t="s">
        <v>513</v>
      </c>
      <c r="D2023" s="160">
        <v>79073485</v>
      </c>
      <c r="E2023" s="160">
        <v>14169657.07</v>
      </c>
    </row>
    <row r="2024" spans="3:5">
      <c r="C2024" s="161" t="s">
        <v>845</v>
      </c>
      <c r="D2024" s="160">
        <v>17735901</v>
      </c>
      <c r="E2024" s="160">
        <v>6897593.9400000004</v>
      </c>
    </row>
    <row r="2025" spans="3:5">
      <c r="C2025" s="161" t="s">
        <v>693</v>
      </c>
      <c r="D2025" s="160">
        <v>38780000</v>
      </c>
      <c r="E2025" s="160">
        <v>13779288.59</v>
      </c>
    </row>
    <row r="2026" spans="3:5">
      <c r="C2026" s="161" t="s">
        <v>2078</v>
      </c>
      <c r="D2026" s="160">
        <v>0</v>
      </c>
      <c r="E2026" s="160">
        <v>0</v>
      </c>
    </row>
    <row r="2027" spans="3:5">
      <c r="C2027" s="161" t="s">
        <v>2135</v>
      </c>
      <c r="D2027" s="160">
        <v>0</v>
      </c>
      <c r="E2027" s="160">
        <v>0</v>
      </c>
    </row>
    <row r="2028" spans="3:5">
      <c r="C2028" s="161" t="s">
        <v>2126</v>
      </c>
      <c r="D2028" s="160">
        <v>0</v>
      </c>
      <c r="E2028" s="160">
        <v>0</v>
      </c>
    </row>
    <row r="2029" spans="3:5">
      <c r="C2029" s="159" t="s">
        <v>257</v>
      </c>
      <c r="D2029" s="160">
        <v>1500000000</v>
      </c>
      <c r="E2029" s="160">
        <v>710020689.46000004</v>
      </c>
    </row>
    <row r="2030" spans="3:5">
      <c r="C2030" s="161" t="s">
        <v>456</v>
      </c>
      <c r="D2030" s="160">
        <v>0</v>
      </c>
      <c r="E2030" s="160">
        <v>0</v>
      </c>
    </row>
    <row r="2031" spans="3:5">
      <c r="C2031" s="161" t="s">
        <v>833</v>
      </c>
      <c r="D2031" s="160">
        <v>1500000000</v>
      </c>
      <c r="E2031" s="160">
        <v>710020689.46000004</v>
      </c>
    </row>
    <row r="2032" spans="3:5">
      <c r="C2032" s="159" t="s">
        <v>243</v>
      </c>
      <c r="D2032" s="160">
        <v>6230343263</v>
      </c>
      <c r="E2032" s="160">
        <v>2397931824.5099998</v>
      </c>
    </row>
    <row r="2033" spans="3:5">
      <c r="C2033" s="161" t="s">
        <v>846</v>
      </c>
      <c r="D2033" s="160">
        <v>991075841</v>
      </c>
      <c r="E2033" s="160">
        <v>0</v>
      </c>
    </row>
    <row r="2034" spans="3:5">
      <c r="C2034" s="161" t="s">
        <v>833</v>
      </c>
      <c r="D2034" s="160">
        <v>2620000000</v>
      </c>
      <c r="E2034" s="160">
        <v>962214824.05999994</v>
      </c>
    </row>
    <row r="2035" spans="3:5">
      <c r="C2035" s="161" t="s">
        <v>1991</v>
      </c>
      <c r="D2035" s="160">
        <v>1358059739</v>
      </c>
      <c r="E2035" s="160">
        <v>1231168106.7199998</v>
      </c>
    </row>
    <row r="2036" spans="3:5">
      <c r="C2036" s="161" t="s">
        <v>2032</v>
      </c>
      <c r="D2036" s="160">
        <v>1261207683</v>
      </c>
      <c r="E2036" s="160">
        <v>204548893.72999999</v>
      </c>
    </row>
    <row r="2037" spans="3:5">
      <c r="C2037" s="157" t="s">
        <v>256</v>
      </c>
      <c r="D2037" s="158">
        <v>11498630580</v>
      </c>
      <c r="E2037" s="158">
        <v>1290191416.0899997</v>
      </c>
    </row>
    <row r="2038" spans="3:5">
      <c r="C2038" s="159" t="s">
        <v>240</v>
      </c>
      <c r="D2038" s="160">
        <v>1965579325</v>
      </c>
      <c r="E2038" s="160">
        <v>796431390.47999978</v>
      </c>
    </row>
    <row r="2039" spans="3:5">
      <c r="C2039" s="161" t="s">
        <v>241</v>
      </c>
      <c r="D2039" s="160">
        <v>342025360</v>
      </c>
      <c r="E2039" s="160">
        <v>52568771.130000003</v>
      </c>
    </row>
    <row r="2040" spans="3:5">
      <c r="C2040" s="161" t="s">
        <v>335</v>
      </c>
      <c r="D2040" s="160">
        <v>76356166</v>
      </c>
      <c r="E2040" s="160">
        <v>5887548.5600000005</v>
      </c>
    </row>
    <row r="2041" spans="3:5">
      <c r="C2041" s="161" t="s">
        <v>2079</v>
      </c>
      <c r="D2041" s="160">
        <v>19034653</v>
      </c>
      <c r="E2041" s="160">
        <v>10645108.810000001</v>
      </c>
    </row>
    <row r="2042" spans="3:5">
      <c r="C2042" s="161" t="s">
        <v>2127</v>
      </c>
      <c r="D2042" s="160">
        <v>70711383</v>
      </c>
      <c r="E2042" s="160">
        <v>10636649.34</v>
      </c>
    </row>
    <row r="2043" spans="3:5">
      <c r="C2043" s="161" t="s">
        <v>459</v>
      </c>
      <c r="D2043" s="160">
        <v>5843767</v>
      </c>
      <c r="E2043" s="160">
        <v>1189755</v>
      </c>
    </row>
    <row r="2044" spans="3:5">
      <c r="C2044" s="161" t="s">
        <v>336</v>
      </c>
      <c r="D2044" s="160">
        <v>30300235</v>
      </c>
      <c r="E2044" s="160">
        <v>52035045.5</v>
      </c>
    </row>
    <row r="2045" spans="3:5">
      <c r="C2045" s="161" t="s">
        <v>2080</v>
      </c>
      <c r="D2045" s="160">
        <v>6979225</v>
      </c>
      <c r="E2045" s="160">
        <v>1754550.87</v>
      </c>
    </row>
    <row r="2046" spans="3:5">
      <c r="C2046" s="161" t="s">
        <v>777</v>
      </c>
      <c r="D2046" s="160">
        <v>0</v>
      </c>
      <c r="E2046" s="160">
        <v>0</v>
      </c>
    </row>
    <row r="2047" spans="3:5">
      <c r="C2047" s="161" t="s">
        <v>847</v>
      </c>
      <c r="D2047" s="160">
        <v>40000000</v>
      </c>
      <c r="E2047" s="160">
        <v>3441799.85</v>
      </c>
    </row>
    <row r="2048" spans="3:5">
      <c r="C2048" s="161" t="s">
        <v>2081</v>
      </c>
      <c r="D2048" s="160">
        <v>577903533</v>
      </c>
      <c r="E2048" s="160">
        <v>0</v>
      </c>
    </row>
    <row r="2049" spans="3:5">
      <c r="C2049" s="161" t="s">
        <v>2082</v>
      </c>
      <c r="D2049" s="160">
        <v>380802850</v>
      </c>
      <c r="E2049" s="160">
        <v>23172268.09</v>
      </c>
    </row>
    <row r="2050" spans="3:5">
      <c r="C2050" s="161" t="s">
        <v>848</v>
      </c>
      <c r="D2050" s="160">
        <v>0</v>
      </c>
      <c r="E2050" s="160">
        <v>14144673.17</v>
      </c>
    </row>
    <row r="2051" spans="3:5">
      <c r="C2051" s="161" t="s">
        <v>849</v>
      </c>
      <c r="D2051" s="160">
        <v>0</v>
      </c>
      <c r="E2051" s="160">
        <v>4824811.12</v>
      </c>
    </row>
    <row r="2052" spans="3:5">
      <c r="C2052" s="161" t="s">
        <v>427</v>
      </c>
      <c r="D2052" s="160">
        <v>415622153</v>
      </c>
      <c r="E2052" s="160">
        <v>616130409.03999984</v>
      </c>
    </row>
    <row r="2053" spans="3:5">
      <c r="C2053" s="161" t="s">
        <v>2241</v>
      </c>
      <c r="D2053" s="160">
        <v>0</v>
      </c>
      <c r="E2053" s="160">
        <v>0</v>
      </c>
    </row>
    <row r="2054" spans="3:5">
      <c r="C2054" s="159" t="s">
        <v>243</v>
      </c>
      <c r="D2054" s="160">
        <v>9124994244</v>
      </c>
      <c r="E2054" s="160">
        <v>453077437.5</v>
      </c>
    </row>
    <row r="2055" spans="3:5">
      <c r="C2055" s="161" t="s">
        <v>241</v>
      </c>
      <c r="D2055" s="160">
        <v>3244604490</v>
      </c>
      <c r="E2055" s="160">
        <v>224471204.47999999</v>
      </c>
    </row>
    <row r="2056" spans="3:5">
      <c r="C2056" s="161" t="s">
        <v>694</v>
      </c>
      <c r="D2056" s="160">
        <v>300000000</v>
      </c>
      <c r="E2056" s="160">
        <v>0</v>
      </c>
    </row>
    <row r="2057" spans="3:5">
      <c r="C2057" s="161" t="s">
        <v>2128</v>
      </c>
      <c r="D2057" s="160">
        <v>315550000</v>
      </c>
      <c r="E2057" s="160">
        <v>5986567.3199999994</v>
      </c>
    </row>
    <row r="2058" spans="3:5">
      <c r="C2058" s="161" t="s">
        <v>2129</v>
      </c>
      <c r="D2058" s="160">
        <v>757320000</v>
      </c>
      <c r="E2058" s="160">
        <v>0</v>
      </c>
    </row>
    <row r="2059" spans="3:5">
      <c r="C2059" s="161" t="s">
        <v>2084</v>
      </c>
      <c r="D2059" s="160">
        <v>802375000</v>
      </c>
      <c r="E2059" s="160">
        <v>0</v>
      </c>
    </row>
    <row r="2060" spans="3:5">
      <c r="C2060" s="161" t="s">
        <v>695</v>
      </c>
      <c r="D2060" s="160">
        <v>2082055874</v>
      </c>
      <c r="E2060" s="160">
        <v>638000</v>
      </c>
    </row>
    <row r="2061" spans="3:5">
      <c r="C2061" s="161" t="s">
        <v>485</v>
      </c>
      <c r="D2061" s="160">
        <v>100000000</v>
      </c>
      <c r="E2061" s="160">
        <v>0</v>
      </c>
    </row>
    <row r="2062" spans="3:5">
      <c r="C2062" s="161" t="s">
        <v>921</v>
      </c>
      <c r="D2062" s="160">
        <v>512873880</v>
      </c>
      <c r="E2062" s="160">
        <v>120141714.33</v>
      </c>
    </row>
    <row r="2063" spans="3:5">
      <c r="C2063" s="161" t="s">
        <v>2085</v>
      </c>
      <c r="D2063" s="160">
        <v>410215000</v>
      </c>
      <c r="E2063" s="160">
        <v>101839951.36999999</v>
      </c>
    </row>
    <row r="2064" spans="3:5">
      <c r="C2064" s="161" t="s">
        <v>2086</v>
      </c>
      <c r="D2064" s="160">
        <v>600000000</v>
      </c>
      <c r="E2064" s="160">
        <v>0</v>
      </c>
    </row>
    <row r="2065" spans="3:5">
      <c r="C2065" s="159" t="s">
        <v>244</v>
      </c>
      <c r="D2065" s="160">
        <v>408057011</v>
      </c>
      <c r="E2065" s="160">
        <v>40682588.109999999</v>
      </c>
    </row>
    <row r="2066" spans="3:5">
      <c r="C2066" s="161" t="s">
        <v>241</v>
      </c>
      <c r="D2066" s="160">
        <v>387039011</v>
      </c>
      <c r="E2066" s="160">
        <v>40682588.109999999</v>
      </c>
    </row>
    <row r="2067" spans="3:5">
      <c r="C2067" s="161" t="s">
        <v>2083</v>
      </c>
      <c r="D2067" s="160">
        <v>21018000</v>
      </c>
      <c r="E2067" s="160">
        <v>0</v>
      </c>
    </row>
    <row r="2068" spans="3:5">
      <c r="C2068" s="162" t="s">
        <v>337</v>
      </c>
      <c r="D2068" s="163">
        <v>96543478243</v>
      </c>
      <c r="E2068" s="163">
        <v>34620844489.019981</v>
      </c>
    </row>
    <row r="2070" spans="3:5">
      <c r="C2070" s="129" t="s">
        <v>720</v>
      </c>
      <c r="D2070" s="62"/>
      <c r="E2070" s="63"/>
    </row>
    <row r="2071" spans="3:5">
      <c r="C2071" s="116" t="s">
        <v>696</v>
      </c>
      <c r="D2071" s="116"/>
      <c r="E2071" s="116"/>
    </row>
    <row r="2072" spans="3:5">
      <c r="C2072" s="202" t="s">
        <v>2272</v>
      </c>
      <c r="D2072" s="202"/>
      <c r="E2072" s="202"/>
    </row>
    <row r="2073" spans="3:5">
      <c r="C2073" s="170" t="s">
        <v>2173</v>
      </c>
      <c r="D2073" s="170"/>
      <c r="E2073" s="170"/>
    </row>
    <row r="2074" spans="3:5">
      <c r="C2074" s="52" t="s">
        <v>721</v>
      </c>
    </row>
  </sheetData>
  <mergeCells count="11">
    <mergeCell ref="C12:C13"/>
    <mergeCell ref="E12:E13"/>
    <mergeCell ref="C2072:E2072"/>
    <mergeCell ref="A1:E1"/>
    <mergeCell ref="A2:E2"/>
    <mergeCell ref="A3:E3"/>
    <mergeCell ref="A5:E5"/>
    <mergeCell ref="A6:E6"/>
    <mergeCell ref="A8:E8"/>
    <mergeCell ref="A9:E9"/>
    <mergeCell ref="A7:E7"/>
  </mergeCells>
  <phoneticPr fontId="42"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E260"/>
  <sheetViews>
    <sheetView showGridLines="0" zoomScaleNormal="100" workbookViewId="0">
      <selection activeCell="E30" sqref="E30"/>
    </sheetView>
  </sheetViews>
  <sheetFormatPr baseColWidth="10" defaultColWidth="11.42578125" defaultRowHeight="15"/>
  <cols>
    <col min="1" max="1" width="11.42578125" style="1"/>
    <col min="2" max="2" width="99.140625" style="1" customWidth="1"/>
    <col min="3" max="3" width="15.42578125" style="1" customWidth="1"/>
    <col min="4" max="4" width="18.42578125" style="1" customWidth="1"/>
    <col min="5" max="5" width="38.5703125" style="1" customWidth="1"/>
    <col min="6" max="16384" width="11.42578125" style="1"/>
  </cols>
  <sheetData>
    <row r="1" spans="2:5" ht="27.75">
      <c r="B1" s="178" t="s">
        <v>609</v>
      </c>
      <c r="C1" s="178"/>
      <c r="D1" s="178"/>
    </row>
    <row r="2" spans="2:5" ht="31.5" customHeight="1">
      <c r="B2" s="210" t="s">
        <v>0</v>
      </c>
      <c r="C2" s="210"/>
      <c r="D2" s="210"/>
    </row>
    <row r="3" spans="2:5" ht="15.6" customHeight="1">
      <c r="B3" s="180" t="s">
        <v>1</v>
      </c>
      <c r="C3" s="180"/>
      <c r="D3" s="180"/>
    </row>
    <row r="4" spans="2:5" ht="13.9" customHeight="1">
      <c r="B4" s="11"/>
      <c r="C4" s="11"/>
    </row>
    <row r="5" spans="2:5" ht="18.75">
      <c r="B5" s="192" t="s">
        <v>22</v>
      </c>
      <c r="C5" s="192"/>
      <c r="D5" s="192"/>
    </row>
    <row r="6" spans="2:5" ht="18.75">
      <c r="B6" s="192" t="s">
        <v>500</v>
      </c>
      <c r="C6" s="192"/>
      <c r="D6" s="192"/>
      <c r="E6" s="2"/>
    </row>
    <row r="7" spans="2:5" ht="18.75">
      <c r="B7" s="182" t="s">
        <v>2271</v>
      </c>
      <c r="C7" s="182"/>
      <c r="D7" s="182"/>
      <c r="E7" s="2"/>
    </row>
    <row r="8" spans="2:5" ht="18.75">
      <c r="B8" s="177" t="s">
        <v>608</v>
      </c>
      <c r="C8" s="177"/>
      <c r="D8" s="177"/>
      <c r="E8" s="2"/>
    </row>
    <row r="9" spans="2:5" ht="15.75">
      <c r="B9" s="190" t="s">
        <v>4</v>
      </c>
      <c r="C9" s="190"/>
      <c r="D9" s="190"/>
      <c r="E9" s="3"/>
    </row>
    <row r="10" spans="2:5">
      <c r="B10" s="11"/>
      <c r="C10" s="11"/>
      <c r="E10" s="3"/>
    </row>
    <row r="11" spans="2:5">
      <c r="B11" s="7"/>
      <c r="C11" s="7"/>
      <c r="E11" s="3"/>
    </row>
    <row r="12" spans="2:5" ht="9.6" customHeight="1">
      <c r="B12" s="193" t="s">
        <v>5</v>
      </c>
      <c r="C12" s="211" t="s">
        <v>781</v>
      </c>
      <c r="D12" s="211" t="s">
        <v>698</v>
      </c>
    </row>
    <row r="13" spans="2:5" ht="13.15" customHeight="1">
      <c r="B13" s="193"/>
      <c r="C13" s="211"/>
      <c r="D13" s="211"/>
    </row>
    <row r="14" spans="2:5" ht="15" customHeight="1">
      <c r="B14" s="193"/>
      <c r="C14" s="111" t="s">
        <v>608</v>
      </c>
      <c r="D14" s="211"/>
      <c r="E14" s="4"/>
    </row>
    <row r="15" spans="2:5">
      <c r="B15" s="66" t="s">
        <v>612</v>
      </c>
      <c r="C15" s="142">
        <f>C16+C18</f>
        <v>924038651</v>
      </c>
      <c r="D15" s="142">
        <f>D16+D18</f>
        <v>332386847.21000004</v>
      </c>
      <c r="E15" s="5"/>
    </row>
    <row r="16" spans="2:5">
      <c r="B16" s="67" t="s">
        <v>81</v>
      </c>
      <c r="C16" s="143">
        <f>C17</f>
        <v>855088894</v>
      </c>
      <c r="D16" s="143">
        <f>D17</f>
        <v>297911969.21000004</v>
      </c>
      <c r="E16" s="4"/>
    </row>
    <row r="17" spans="2:5" ht="16.149999999999999" customHeight="1">
      <c r="B17" s="68" t="s">
        <v>86</v>
      </c>
      <c r="C17" s="144">
        <v>855088894</v>
      </c>
      <c r="D17" s="144">
        <v>297911969.21000004</v>
      </c>
      <c r="E17" s="8"/>
    </row>
    <row r="18" spans="2:5">
      <c r="B18" s="69" t="s">
        <v>94</v>
      </c>
      <c r="C18" s="145">
        <f>C19</f>
        <v>68949757</v>
      </c>
      <c r="D18" s="145">
        <f>D19</f>
        <v>34474878</v>
      </c>
      <c r="E18" s="8"/>
    </row>
    <row r="19" spans="2:5" ht="14.45" customHeight="1">
      <c r="B19" s="70" t="s">
        <v>100</v>
      </c>
      <c r="C19" s="135">
        <v>68949757</v>
      </c>
      <c r="D19" s="135">
        <v>34474878</v>
      </c>
      <c r="E19" s="5"/>
    </row>
    <row r="20" spans="2:5">
      <c r="B20" s="66" t="s">
        <v>495</v>
      </c>
      <c r="C20" s="142">
        <f t="shared" ref="C20:D21" si="0">C21</f>
        <v>247158357</v>
      </c>
      <c r="D20" s="142">
        <f t="shared" si="0"/>
        <v>104098013.08000001</v>
      </c>
      <c r="E20" s="5"/>
    </row>
    <row r="21" spans="2:5">
      <c r="B21" s="69" t="s">
        <v>102</v>
      </c>
      <c r="C21" s="145">
        <f t="shared" si="0"/>
        <v>247158357</v>
      </c>
      <c r="D21" s="145">
        <f t="shared" si="0"/>
        <v>104098013.08000001</v>
      </c>
      <c r="E21" s="6"/>
    </row>
    <row r="22" spans="2:5">
      <c r="B22" s="71" t="s">
        <v>105</v>
      </c>
      <c r="C22" s="135">
        <v>247158357</v>
      </c>
      <c r="D22" s="135">
        <v>104098013.08000001</v>
      </c>
      <c r="E22" s="5"/>
    </row>
    <row r="23" spans="2:5">
      <c r="B23" s="66" t="s">
        <v>496</v>
      </c>
      <c r="C23" s="142">
        <f>C24+C26+C28</f>
        <v>1284834128</v>
      </c>
      <c r="D23" s="142">
        <f>D24+D26+D28</f>
        <v>374238452.18000007</v>
      </c>
      <c r="E23" s="5"/>
    </row>
    <row r="24" spans="2:5">
      <c r="B24" s="67" t="s">
        <v>158</v>
      </c>
      <c r="C24" s="143">
        <f>C25</f>
        <v>26513048</v>
      </c>
      <c r="D24" s="143">
        <f>D25</f>
        <v>5147299.7899999991</v>
      </c>
      <c r="E24" s="5"/>
    </row>
    <row r="25" spans="2:5">
      <c r="B25" s="72" t="s">
        <v>161</v>
      </c>
      <c r="C25" s="144">
        <v>26513048</v>
      </c>
      <c r="D25" s="144">
        <v>5147299.7899999991</v>
      </c>
      <c r="E25" s="5"/>
    </row>
    <row r="26" spans="2:5">
      <c r="B26" s="67" t="s">
        <v>497</v>
      </c>
      <c r="C26" s="143">
        <f>C27</f>
        <v>6033490</v>
      </c>
      <c r="D26" s="143">
        <f>D27</f>
        <v>0</v>
      </c>
      <c r="E26" s="5"/>
    </row>
    <row r="27" spans="2:5">
      <c r="B27" s="72" t="s">
        <v>429</v>
      </c>
      <c r="C27" s="144">
        <v>6033490</v>
      </c>
      <c r="D27" s="144">
        <v>0</v>
      </c>
      <c r="E27" s="5"/>
    </row>
    <row r="28" spans="2:5">
      <c r="B28" s="67" t="s">
        <v>185</v>
      </c>
      <c r="C28" s="143">
        <f>C29+C31+C32+C30</f>
        <v>1252287590</v>
      </c>
      <c r="D28" s="143">
        <f>D29+D31+D32+D30</f>
        <v>369091152.39000005</v>
      </c>
      <c r="E28" s="5"/>
    </row>
    <row r="29" spans="2:5" ht="15.6" customHeight="1">
      <c r="B29" s="72" t="s">
        <v>186</v>
      </c>
      <c r="C29" s="144">
        <v>298552955</v>
      </c>
      <c r="D29" s="144">
        <v>71461306.890000001</v>
      </c>
      <c r="E29" s="5"/>
    </row>
    <row r="30" spans="2:5" ht="17.25" customHeight="1">
      <c r="B30" s="72" t="s">
        <v>469</v>
      </c>
      <c r="C30" s="144">
        <v>112471764</v>
      </c>
      <c r="D30" s="144">
        <v>11670358.65</v>
      </c>
      <c r="E30" s="5"/>
    </row>
    <row r="31" spans="2:5" ht="15.75" customHeight="1">
      <c r="B31" s="72" t="s">
        <v>187</v>
      </c>
      <c r="C31" s="144">
        <v>314754182</v>
      </c>
      <c r="D31" s="144">
        <v>51293750.210000008</v>
      </c>
      <c r="E31" s="8"/>
    </row>
    <row r="32" spans="2:5" ht="19.899999999999999" customHeight="1">
      <c r="B32" s="72" t="s">
        <v>188</v>
      </c>
      <c r="C32" s="144">
        <v>526508689</v>
      </c>
      <c r="D32" s="144">
        <v>234665736.64000005</v>
      </c>
      <c r="E32" s="6"/>
    </row>
    <row r="33" spans="2:4">
      <c r="B33" s="73" t="s">
        <v>498</v>
      </c>
      <c r="C33" s="51">
        <f>C15+C20+C23</f>
        <v>2456031136</v>
      </c>
      <c r="D33" s="51">
        <f>D15+D20+D23</f>
        <v>810723312.47000015</v>
      </c>
    </row>
    <row r="34" spans="2:4">
      <c r="B34" s="131" t="s">
        <v>720</v>
      </c>
    </row>
    <row r="35" spans="2:4">
      <c r="B35" s="116" t="s">
        <v>696</v>
      </c>
      <c r="C35" s="116"/>
      <c r="D35" s="116"/>
    </row>
    <row r="36" spans="2:4" ht="27" customHeight="1">
      <c r="B36" s="195" t="s">
        <v>2272</v>
      </c>
      <c r="C36" s="195"/>
      <c r="D36" s="195"/>
    </row>
    <row r="37" spans="2:4">
      <c r="B37" s="212" t="s">
        <v>722</v>
      </c>
      <c r="C37" s="212"/>
    </row>
    <row r="260" spans="2:2">
      <c r="B260" s="1" t="s">
        <v>499</v>
      </c>
    </row>
  </sheetData>
  <mergeCells count="13">
    <mergeCell ref="B37:C37"/>
    <mergeCell ref="C12:C13"/>
    <mergeCell ref="B12:B14"/>
    <mergeCell ref="B8:D8"/>
    <mergeCell ref="B7:D7"/>
    <mergeCell ref="B2:D2"/>
    <mergeCell ref="B1:D1"/>
    <mergeCell ref="D12:D14"/>
    <mergeCell ref="B36:D36"/>
    <mergeCell ref="B9:D9"/>
    <mergeCell ref="B6:D6"/>
    <mergeCell ref="B5:D5"/>
    <mergeCell ref="B3:D3"/>
  </mergeCells>
  <phoneticPr fontId="42"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E195B-A21C-47BE-9ADA-1717D38C6F48}">
  <dimension ref="B1:L72"/>
  <sheetViews>
    <sheetView showGridLines="0" zoomScale="90" zoomScaleNormal="90" workbookViewId="0">
      <selection activeCell="F59" sqref="F59"/>
    </sheetView>
  </sheetViews>
  <sheetFormatPr baseColWidth="10" defaultColWidth="11.5703125" defaultRowHeight="15"/>
  <cols>
    <col min="1" max="1" width="11.5703125" style="62"/>
    <col min="2" max="2" width="87.85546875" style="62" bestFit="1" customWidth="1"/>
    <col min="3" max="3" width="21.42578125" style="62" customWidth="1"/>
    <col min="4" max="4" width="22.5703125" style="62" customWidth="1"/>
    <col min="5" max="5" width="22" style="62" customWidth="1"/>
    <col min="6" max="6" width="22.28515625" style="62" customWidth="1"/>
    <col min="7" max="7" width="19.42578125" style="62" customWidth="1"/>
    <col min="8" max="10" width="11.5703125" style="62"/>
    <col min="11" max="11" width="36.28515625" style="62" bestFit="1" customWidth="1"/>
    <col min="12" max="12" width="25.28515625" style="62" bestFit="1" customWidth="1"/>
    <col min="13" max="16384" width="11.5703125" style="62"/>
  </cols>
  <sheetData>
    <row r="1" spans="2:12" ht="28.5" thickBot="1">
      <c r="B1" s="178" t="s">
        <v>609</v>
      </c>
      <c r="C1" s="178"/>
      <c r="D1" s="178"/>
      <c r="E1" s="178"/>
      <c r="F1" s="178"/>
      <c r="G1" s="178"/>
    </row>
    <row r="2" spans="2:12" ht="21" customHeight="1" thickBot="1">
      <c r="B2" s="179" t="s">
        <v>0</v>
      </c>
      <c r="C2" s="179"/>
      <c r="D2" s="179"/>
      <c r="E2" s="179"/>
      <c r="F2" s="179"/>
      <c r="G2" s="179"/>
      <c r="K2" s="10" t="s">
        <v>501</v>
      </c>
      <c r="L2" s="164">
        <v>8619782.3539590947</v>
      </c>
    </row>
    <row r="3" spans="2:12" ht="14.45" customHeight="1">
      <c r="B3" s="191" t="s">
        <v>1</v>
      </c>
      <c r="C3" s="191"/>
      <c r="D3" s="191"/>
      <c r="E3" s="191"/>
      <c r="F3" s="191"/>
      <c r="G3" s="191"/>
    </row>
    <row r="4" spans="2:12" ht="14.45" customHeight="1">
      <c r="C4" s="11"/>
      <c r="D4" s="11"/>
      <c r="E4" s="11"/>
      <c r="F4" s="11"/>
      <c r="G4" s="11"/>
    </row>
    <row r="5" spans="2:12" ht="18" customHeight="1">
      <c r="B5" s="192" t="s">
        <v>22</v>
      </c>
      <c r="C5" s="192"/>
      <c r="D5" s="192"/>
      <c r="E5" s="192"/>
      <c r="F5" s="192"/>
      <c r="G5" s="192"/>
    </row>
    <row r="6" spans="2:12" ht="18" customHeight="1">
      <c r="B6" s="196" t="s">
        <v>505</v>
      </c>
      <c r="C6" s="196"/>
      <c r="D6" s="196"/>
      <c r="E6" s="196"/>
      <c r="F6" s="196"/>
      <c r="G6" s="196"/>
    </row>
    <row r="7" spans="2:12" ht="18" customHeight="1">
      <c r="B7" s="182" t="s">
        <v>2271</v>
      </c>
      <c r="C7" s="182"/>
      <c r="D7" s="182"/>
      <c r="E7" s="182"/>
      <c r="F7" s="182"/>
      <c r="G7" s="182"/>
    </row>
    <row r="8" spans="2:12" ht="18" customHeight="1">
      <c r="B8" s="177" t="s">
        <v>608</v>
      </c>
      <c r="C8" s="177"/>
      <c r="D8" s="177"/>
      <c r="E8" s="177"/>
      <c r="F8" s="177"/>
      <c r="G8" s="177"/>
    </row>
    <row r="9" spans="2:12" ht="15.6" customHeight="1">
      <c r="B9" s="190" t="s">
        <v>4</v>
      </c>
      <c r="C9" s="190"/>
      <c r="D9" s="190"/>
      <c r="E9" s="190"/>
      <c r="F9" s="190"/>
      <c r="G9" s="190"/>
    </row>
    <row r="11" spans="2:12" ht="9" customHeight="1">
      <c r="B11" s="213" t="s">
        <v>5</v>
      </c>
      <c r="C11" s="214" t="s">
        <v>2130</v>
      </c>
      <c r="D11" s="215" t="s">
        <v>698</v>
      </c>
      <c r="E11" s="218" t="s">
        <v>606</v>
      </c>
      <c r="F11" s="218" t="s">
        <v>607</v>
      </c>
      <c r="G11" s="218" t="s">
        <v>504</v>
      </c>
    </row>
    <row r="12" spans="2:12" ht="9" customHeight="1">
      <c r="B12" s="213"/>
      <c r="C12" s="214"/>
      <c r="D12" s="216"/>
      <c r="E12" s="218"/>
      <c r="F12" s="218"/>
      <c r="G12" s="218"/>
    </row>
    <row r="13" spans="2:12" ht="9" customHeight="1">
      <c r="B13" s="213"/>
      <c r="C13" s="215"/>
      <c r="D13" s="216"/>
      <c r="E13" s="218"/>
      <c r="F13" s="218"/>
      <c r="G13" s="218"/>
    </row>
    <row r="14" spans="2:12" ht="18.600000000000001" customHeight="1">
      <c r="B14" s="213"/>
      <c r="C14" s="112" t="s">
        <v>608</v>
      </c>
      <c r="D14" s="217"/>
      <c r="E14" s="218"/>
      <c r="F14" s="218"/>
      <c r="G14" s="218"/>
    </row>
    <row r="15" spans="2:12" ht="13.15" customHeight="1">
      <c r="B15" s="213"/>
      <c r="C15" s="74">
        <v>1</v>
      </c>
      <c r="D15" s="74">
        <v>2</v>
      </c>
      <c r="E15" s="74">
        <v>3</v>
      </c>
      <c r="F15" s="74">
        <v>4</v>
      </c>
      <c r="G15" s="74" t="s">
        <v>2131</v>
      </c>
    </row>
    <row r="16" spans="2:12">
      <c r="B16" s="75" t="s">
        <v>612</v>
      </c>
      <c r="C16" s="165">
        <f>C17</f>
        <v>1394.6847250000001</v>
      </c>
      <c r="D16" s="165">
        <f>D17</f>
        <v>443.58099206000003</v>
      </c>
      <c r="E16" s="166">
        <f>E17</f>
        <v>443.58099206000003</v>
      </c>
      <c r="F16" s="165">
        <f>F17</f>
        <v>0</v>
      </c>
      <c r="G16" s="76">
        <f t="shared" ref="G16:G57" si="0">D16/$L$2</f>
        <v>5.14608111719041E-5</v>
      </c>
      <c r="K16" s="9"/>
    </row>
    <row r="17" spans="2:11">
      <c r="B17" s="77" t="s">
        <v>94</v>
      </c>
      <c r="C17" s="167">
        <f>C18</f>
        <v>1394.6847250000001</v>
      </c>
      <c r="D17" s="167">
        <f>D18</f>
        <v>443.58099206000003</v>
      </c>
      <c r="E17" s="167">
        <f>E18</f>
        <v>443.58099206000003</v>
      </c>
      <c r="F17" s="167">
        <v>0</v>
      </c>
      <c r="G17" s="78">
        <f t="shared" si="0"/>
        <v>5.14608111719041E-5</v>
      </c>
    </row>
    <row r="18" spans="2:11">
      <c r="B18" s="79" t="s">
        <v>96</v>
      </c>
      <c r="C18" s="168">
        <v>1394.6847250000001</v>
      </c>
      <c r="D18" s="168">
        <v>443.58099206000003</v>
      </c>
      <c r="E18" s="168">
        <f>D18</f>
        <v>443.58099206000003</v>
      </c>
      <c r="F18" s="168">
        <v>0</v>
      </c>
      <c r="G18" s="80">
        <f t="shared" si="0"/>
        <v>5.14608111719041E-5</v>
      </c>
    </row>
    <row r="19" spans="2:11">
      <c r="B19" s="75" t="s">
        <v>495</v>
      </c>
      <c r="C19" s="165">
        <f>C20+C23+C29+C31</f>
        <v>132703.61831699999</v>
      </c>
      <c r="D19" s="165">
        <f>D20+D23+D29+D31</f>
        <v>71895.425119239997</v>
      </c>
      <c r="E19" s="165">
        <f>E20+E23+E29+E31</f>
        <v>12434.698330589999</v>
      </c>
      <c r="F19" s="165">
        <f>F20+F23+F29+F31</f>
        <v>59460.726788650005</v>
      </c>
      <c r="G19" s="76">
        <f t="shared" si="0"/>
        <v>8.3407471519531106E-3</v>
      </c>
      <c r="I19" s="81"/>
    </row>
    <row r="20" spans="2:11">
      <c r="B20" s="77" t="s">
        <v>106</v>
      </c>
      <c r="C20" s="167">
        <f>C22+C21</f>
        <v>1077.5237710000001</v>
      </c>
      <c r="D20" s="167">
        <f>D22+D21</f>
        <v>236.20544677000001</v>
      </c>
      <c r="E20" s="167">
        <f>E22+E21</f>
        <v>236.20544677000001</v>
      </c>
      <c r="F20" s="167">
        <f>F22+F21</f>
        <v>0</v>
      </c>
      <c r="G20" s="78">
        <f t="shared" si="0"/>
        <v>2.7402715877334194E-5</v>
      </c>
      <c r="I20" s="81"/>
    </row>
    <row r="21" spans="2:11">
      <c r="B21" s="79" t="s">
        <v>503</v>
      </c>
      <c r="C21" s="168">
        <v>100</v>
      </c>
      <c r="D21" s="168">
        <v>0</v>
      </c>
      <c r="E21" s="168">
        <f>D21</f>
        <v>0</v>
      </c>
      <c r="F21" s="168">
        <v>0</v>
      </c>
      <c r="G21" s="80">
        <f t="shared" si="0"/>
        <v>0</v>
      </c>
      <c r="I21" s="82"/>
      <c r="K21" s="83"/>
    </row>
    <row r="22" spans="2:11">
      <c r="B22" s="79" t="s">
        <v>109</v>
      </c>
      <c r="C22" s="168">
        <v>977.52377100000001</v>
      </c>
      <c r="D22" s="168">
        <v>236.20544677000001</v>
      </c>
      <c r="E22" s="168">
        <f>D22</f>
        <v>236.20544677000001</v>
      </c>
      <c r="F22" s="168">
        <v>0</v>
      </c>
      <c r="G22" s="84">
        <f t="shared" si="0"/>
        <v>2.7402715877334194E-5</v>
      </c>
      <c r="I22" s="85"/>
    </row>
    <row r="23" spans="2:11">
      <c r="B23" s="77" t="s">
        <v>113</v>
      </c>
      <c r="C23" s="167">
        <f>SUM(C24:C28)</f>
        <v>95599.385503999991</v>
      </c>
      <c r="D23" s="167">
        <f>SUM(D24:D28)</f>
        <v>59823.743416749996</v>
      </c>
      <c r="E23" s="167">
        <f>SUM(E24:E28)</f>
        <v>781.63946971999985</v>
      </c>
      <c r="F23" s="167">
        <f>SUM(F24:F28)</f>
        <v>59042.103947030002</v>
      </c>
      <c r="G23" s="86">
        <f t="shared" si="0"/>
        <v>6.9402846800734764E-3</v>
      </c>
    </row>
    <row r="24" spans="2:11">
      <c r="B24" s="79" t="s">
        <v>114</v>
      </c>
      <c r="C24" s="168">
        <v>581.37626499999999</v>
      </c>
      <c r="D24" s="168">
        <v>206.02682203000003</v>
      </c>
      <c r="E24" s="168">
        <v>0</v>
      </c>
      <c r="F24" s="168">
        <f>D24</f>
        <v>206.02682203000003</v>
      </c>
      <c r="G24" s="84">
        <f t="shared" si="0"/>
        <v>2.3901626928593068E-5</v>
      </c>
    </row>
    <row r="25" spans="2:11">
      <c r="B25" s="79" t="s">
        <v>115</v>
      </c>
      <c r="C25" s="168">
        <v>92475.769241000002</v>
      </c>
      <c r="D25" s="168">
        <v>58836.077125000003</v>
      </c>
      <c r="E25" s="168">
        <v>0</v>
      </c>
      <c r="F25" s="168">
        <f>D25</f>
        <v>58836.077125000003</v>
      </c>
      <c r="G25" s="84">
        <f t="shared" si="0"/>
        <v>6.8257033308940099E-3</v>
      </c>
      <c r="I25" s="63"/>
    </row>
    <row r="26" spans="2:11">
      <c r="B26" s="79" t="s">
        <v>615</v>
      </c>
      <c r="C26" s="168">
        <v>288.90503799999999</v>
      </c>
      <c r="D26" s="168">
        <v>0</v>
      </c>
      <c r="E26" s="168">
        <f>D26</f>
        <v>0</v>
      </c>
      <c r="F26" s="168">
        <v>0</v>
      </c>
      <c r="G26" s="84">
        <f t="shared" si="0"/>
        <v>0</v>
      </c>
      <c r="I26" s="63"/>
    </row>
    <row r="27" spans="2:11">
      <c r="B27" s="79" t="s">
        <v>116</v>
      </c>
      <c r="C27" s="168">
        <v>19.334652999999999</v>
      </c>
      <c r="D27" s="168">
        <v>10.92093281</v>
      </c>
      <c r="E27" s="168">
        <f>D27</f>
        <v>10.92093281</v>
      </c>
      <c r="F27" s="168">
        <v>0</v>
      </c>
      <c r="G27" s="84">
        <f t="shared" si="0"/>
        <v>1.2669615497871567E-6</v>
      </c>
    </row>
    <row r="28" spans="2:11">
      <c r="B28" s="79" t="s">
        <v>117</v>
      </c>
      <c r="C28" s="168">
        <v>2234.0003069999998</v>
      </c>
      <c r="D28" s="168">
        <v>770.7185369099999</v>
      </c>
      <c r="E28" s="168">
        <f>D28</f>
        <v>770.7185369099999</v>
      </c>
      <c r="F28" s="168">
        <v>0</v>
      </c>
      <c r="G28" s="84">
        <f t="shared" si="0"/>
        <v>8.9412760701087344E-5</v>
      </c>
    </row>
    <row r="29" spans="2:11">
      <c r="B29" s="77" t="s">
        <v>118</v>
      </c>
      <c r="C29" s="167">
        <f>C30</f>
        <v>983.65025900000001</v>
      </c>
      <c r="D29" s="167">
        <f>D30</f>
        <v>418.62284161999992</v>
      </c>
      <c r="E29" s="167">
        <v>0</v>
      </c>
      <c r="F29" s="167">
        <f>F30</f>
        <v>418.62284161999992</v>
      </c>
      <c r="G29" s="86">
        <f t="shared" si="0"/>
        <v>4.8565360983589693E-5</v>
      </c>
    </row>
    <row r="30" spans="2:11">
      <c r="B30" s="79" t="s">
        <v>119</v>
      </c>
      <c r="C30" s="168">
        <v>983.65025900000001</v>
      </c>
      <c r="D30" s="168">
        <v>418.62284161999992</v>
      </c>
      <c r="E30" s="168">
        <v>0</v>
      </c>
      <c r="F30" s="168">
        <f>D30</f>
        <v>418.62284161999992</v>
      </c>
      <c r="G30" s="84">
        <f t="shared" si="0"/>
        <v>4.8565360983589693E-5</v>
      </c>
    </row>
    <row r="31" spans="2:11">
      <c r="B31" s="77" t="s">
        <v>120</v>
      </c>
      <c r="C31" s="167">
        <f>C32</f>
        <v>35043.058783</v>
      </c>
      <c r="D31" s="167">
        <f>D32</f>
        <v>11416.8534141</v>
      </c>
      <c r="E31" s="167">
        <f>E32</f>
        <v>11416.8534141</v>
      </c>
      <c r="F31" s="167">
        <f>F32</f>
        <v>0</v>
      </c>
      <c r="G31" s="86">
        <f t="shared" si="0"/>
        <v>1.3244943950187096E-3</v>
      </c>
    </row>
    <row r="32" spans="2:11">
      <c r="B32" s="79" t="s">
        <v>123</v>
      </c>
      <c r="C32" s="168">
        <v>35043.058783</v>
      </c>
      <c r="D32" s="168">
        <v>11416.8534141</v>
      </c>
      <c r="E32" s="168">
        <f>D32</f>
        <v>11416.8534141</v>
      </c>
      <c r="F32" s="168"/>
      <c r="G32" s="80">
        <f t="shared" si="0"/>
        <v>1.3244943950187096E-3</v>
      </c>
    </row>
    <row r="33" spans="2:7">
      <c r="B33" s="75" t="s">
        <v>502</v>
      </c>
      <c r="C33" s="165">
        <f>C34+C37+C48</f>
        <v>14779.834097000001</v>
      </c>
      <c r="D33" s="165">
        <f>D34+D37+D48</f>
        <v>3392.3770604300003</v>
      </c>
      <c r="E33" s="165">
        <f>E34+E37+E48</f>
        <v>3380.9589323800001</v>
      </c>
      <c r="F33" s="165">
        <f>F34+F37+F48</f>
        <v>11.418128049999998</v>
      </c>
      <c r="G33" s="76">
        <f t="shared" si="0"/>
        <v>3.9355715969694642E-4</v>
      </c>
    </row>
    <row r="34" spans="2:7">
      <c r="B34" s="77" t="s">
        <v>132</v>
      </c>
      <c r="C34" s="167">
        <f>C35+C36</f>
        <v>562.058313</v>
      </c>
      <c r="D34" s="167">
        <f>D35+D36</f>
        <v>193.59559228000001</v>
      </c>
      <c r="E34" s="167">
        <f>E35+E36</f>
        <v>193.59559228000001</v>
      </c>
      <c r="F34" s="167">
        <f>F35+F36</f>
        <v>0</v>
      </c>
      <c r="G34" s="78">
        <f t="shared" si="0"/>
        <v>2.2459452493145712E-5</v>
      </c>
    </row>
    <row r="35" spans="2:7">
      <c r="B35" s="79" t="s">
        <v>133</v>
      </c>
      <c r="C35" s="168">
        <v>228.88499999999999</v>
      </c>
      <c r="D35" s="168">
        <v>97.203583160000008</v>
      </c>
      <c r="E35" s="168">
        <f>D35</f>
        <v>97.203583160000008</v>
      </c>
      <c r="F35" s="168">
        <v>0</v>
      </c>
      <c r="G35" s="80">
        <f t="shared" si="0"/>
        <v>1.1276802495524041E-5</v>
      </c>
    </row>
    <row r="36" spans="2:7">
      <c r="B36" s="79" t="s">
        <v>135</v>
      </c>
      <c r="C36" s="168">
        <v>333.17331300000001</v>
      </c>
      <c r="D36" s="168">
        <v>96.392009120000012</v>
      </c>
      <c r="E36" s="168">
        <f>D36</f>
        <v>96.392009120000012</v>
      </c>
      <c r="F36" s="168">
        <v>0</v>
      </c>
      <c r="G36" s="80">
        <f t="shared" si="0"/>
        <v>1.1182649997621673E-5</v>
      </c>
    </row>
    <row r="37" spans="2:7">
      <c r="B37" s="77" t="s">
        <v>136</v>
      </c>
      <c r="C37" s="167">
        <f>SUM(C38:C47)</f>
        <v>7891.9936299999999</v>
      </c>
      <c r="D37" s="167">
        <f>SUM(D38:D47)</f>
        <v>2211.2432602300005</v>
      </c>
      <c r="E37" s="167">
        <f>SUM(E38:E47)</f>
        <v>2199.8251321800003</v>
      </c>
      <c r="F37" s="167">
        <f>SUM(F38:F47)</f>
        <v>11.418128049999998</v>
      </c>
      <c r="G37" s="78">
        <f t="shared" si="0"/>
        <v>2.5653121731250778E-4</v>
      </c>
    </row>
    <row r="38" spans="2:7">
      <c r="B38" s="79" t="s">
        <v>137</v>
      </c>
      <c r="C38" s="168">
        <v>1430.7885200000001</v>
      </c>
      <c r="D38" s="168">
        <v>8.6894775000000006</v>
      </c>
      <c r="E38" s="168">
        <f t="shared" ref="E38:E44" si="1">D38</f>
        <v>8.6894775000000006</v>
      </c>
      <c r="F38" s="168">
        <v>0</v>
      </c>
      <c r="G38" s="80">
        <f t="shared" si="0"/>
        <v>1.0080854879136124E-6</v>
      </c>
    </row>
    <row r="39" spans="2:7">
      <c r="B39" s="79" t="s">
        <v>138</v>
      </c>
      <c r="C39" s="168">
        <v>402.89478600000001</v>
      </c>
      <c r="D39" s="168">
        <v>147.35920866000001</v>
      </c>
      <c r="E39" s="168">
        <f t="shared" si="1"/>
        <v>147.35920866000001</v>
      </c>
      <c r="F39" s="168">
        <v>0</v>
      </c>
      <c r="G39" s="84">
        <f t="shared" si="0"/>
        <v>1.709546745020974E-5</v>
      </c>
    </row>
    <row r="40" spans="2:7">
      <c r="B40" s="79" t="s">
        <v>140</v>
      </c>
      <c r="C40" s="168">
        <v>5.8</v>
      </c>
      <c r="D40" s="168">
        <v>2.3503319499999997</v>
      </c>
      <c r="E40" s="168">
        <f t="shared" si="1"/>
        <v>2.3503319499999997</v>
      </c>
      <c r="F40" s="168">
        <v>0</v>
      </c>
      <c r="G40" s="84">
        <f t="shared" si="0"/>
        <v>2.7266720358901923E-7</v>
      </c>
    </row>
    <row r="41" spans="2:7">
      <c r="B41" s="79" t="s">
        <v>142</v>
      </c>
      <c r="C41" s="168">
        <v>1341.8322519999999</v>
      </c>
      <c r="D41" s="168">
        <v>471.81902126000011</v>
      </c>
      <c r="E41" s="168">
        <f t="shared" si="1"/>
        <v>471.81902126000011</v>
      </c>
      <c r="F41" s="168">
        <v>0</v>
      </c>
      <c r="G41" s="84">
        <f t="shared" si="0"/>
        <v>5.4736767343469187E-5</v>
      </c>
    </row>
    <row r="42" spans="2:7">
      <c r="B42" s="79" t="s">
        <v>143</v>
      </c>
      <c r="C42" s="168">
        <v>1205.8959199999999</v>
      </c>
      <c r="D42" s="168">
        <v>344.86855367999999</v>
      </c>
      <c r="E42" s="168">
        <f t="shared" si="1"/>
        <v>344.86855367999999</v>
      </c>
      <c r="F42" s="168">
        <v>0</v>
      </c>
      <c r="G42" s="84">
        <f t="shared" si="0"/>
        <v>4.0008963047843167E-5</v>
      </c>
    </row>
    <row r="43" spans="2:7">
      <c r="B43" s="79" t="s">
        <v>144</v>
      </c>
      <c r="C43" s="168">
        <v>96.423203999999998</v>
      </c>
      <c r="D43" s="168">
        <v>34.51761011</v>
      </c>
      <c r="E43" s="168">
        <f t="shared" si="1"/>
        <v>34.51761011</v>
      </c>
      <c r="F43" s="168">
        <v>0</v>
      </c>
      <c r="G43" s="84">
        <f t="shared" si="0"/>
        <v>4.0044642303695694E-6</v>
      </c>
    </row>
    <row r="44" spans="2:7">
      <c r="B44" s="79" t="s">
        <v>145</v>
      </c>
      <c r="C44" s="168">
        <v>1.3</v>
      </c>
      <c r="D44" s="168">
        <v>0.34169176000000001</v>
      </c>
      <c r="E44" s="168">
        <f t="shared" si="1"/>
        <v>0.34169176000000001</v>
      </c>
      <c r="F44" s="168">
        <v>0</v>
      </c>
      <c r="G44" s="84">
        <f t="shared" si="0"/>
        <v>3.9640416192534126E-8</v>
      </c>
    </row>
    <row r="45" spans="2:7">
      <c r="B45" s="79" t="s">
        <v>464</v>
      </c>
      <c r="C45" s="168">
        <v>48.847563999999998</v>
      </c>
      <c r="D45" s="168">
        <v>11.418128049999998</v>
      </c>
      <c r="E45" s="168">
        <v>0</v>
      </c>
      <c r="F45" s="168">
        <f>D45</f>
        <v>11.418128049999998</v>
      </c>
      <c r="G45" s="84">
        <f t="shared" si="0"/>
        <v>1.3246422683463247E-6</v>
      </c>
    </row>
    <row r="46" spans="2:7">
      <c r="B46" s="79" t="s">
        <v>613</v>
      </c>
      <c r="C46" s="168">
        <v>21.670500000000001</v>
      </c>
      <c r="D46" s="168">
        <v>15.029498929999999</v>
      </c>
      <c r="E46" s="168">
        <f>D46</f>
        <v>15.029498929999999</v>
      </c>
      <c r="F46" s="168">
        <v>0</v>
      </c>
      <c r="G46" s="84">
        <f t="shared" si="0"/>
        <v>1.7436053850126391E-6</v>
      </c>
    </row>
    <row r="47" spans="2:7">
      <c r="B47" s="79" t="s">
        <v>146</v>
      </c>
      <c r="C47" s="168">
        <v>3336.540884</v>
      </c>
      <c r="D47" s="168">
        <v>1174.8497383300003</v>
      </c>
      <c r="E47" s="168">
        <f>D47</f>
        <v>1174.8497383300003</v>
      </c>
      <c r="F47" s="168">
        <v>0</v>
      </c>
      <c r="G47" s="84">
        <f t="shared" si="0"/>
        <v>1.3629691447956198E-4</v>
      </c>
    </row>
    <row r="48" spans="2:7">
      <c r="B48" s="77" t="s">
        <v>147</v>
      </c>
      <c r="C48" s="167">
        <f>SUM(C49:C56)</f>
        <v>6325.7821540000004</v>
      </c>
      <c r="D48" s="167">
        <f>SUM(D49:D56)</f>
        <v>987.53820791999988</v>
      </c>
      <c r="E48" s="167">
        <f>SUM(E49:E56)</f>
        <v>987.53820791999988</v>
      </c>
      <c r="F48" s="167">
        <f>SUM(F49:F56)</f>
        <v>0</v>
      </c>
      <c r="G48" s="86">
        <f t="shared" si="0"/>
        <v>1.1456648989129294E-4</v>
      </c>
    </row>
    <row r="49" spans="2:8">
      <c r="B49" s="79" t="s">
        <v>148</v>
      </c>
      <c r="C49" s="168">
        <v>353.57016700000003</v>
      </c>
      <c r="D49" s="168">
        <v>145.48975633999999</v>
      </c>
      <c r="E49" s="168">
        <f t="shared" ref="E49:E56" si="2">D49</f>
        <v>145.48975633999999</v>
      </c>
      <c r="F49" s="168">
        <v>0</v>
      </c>
      <c r="G49" s="84">
        <f t="shared" si="0"/>
        <v>1.6878588155207429E-5</v>
      </c>
    </row>
    <row r="50" spans="2:8">
      <c r="B50" s="79" t="s">
        <v>149</v>
      </c>
      <c r="C50" s="168">
        <v>5.5497690000000004</v>
      </c>
      <c r="D50" s="168">
        <v>2.20451614</v>
      </c>
      <c r="E50" s="168">
        <f t="shared" si="2"/>
        <v>2.20451614</v>
      </c>
      <c r="F50" s="168">
        <v>0</v>
      </c>
      <c r="G50" s="84">
        <f t="shared" si="0"/>
        <v>2.5575078922815939E-7</v>
      </c>
    </row>
    <row r="51" spans="2:8">
      <c r="B51" s="79" t="s">
        <v>150</v>
      </c>
      <c r="C51" s="168">
        <v>147.46842100000001</v>
      </c>
      <c r="D51" s="168">
        <v>53.978754899999998</v>
      </c>
      <c r="E51" s="168">
        <f t="shared" si="2"/>
        <v>53.978754899999998</v>
      </c>
      <c r="F51" s="168">
        <v>0</v>
      </c>
      <c r="G51" s="80">
        <f t="shared" si="0"/>
        <v>6.2621946452287598E-6</v>
      </c>
    </row>
    <row r="52" spans="2:8">
      <c r="B52" s="79" t="s">
        <v>151</v>
      </c>
      <c r="C52" s="168">
        <v>31.68</v>
      </c>
      <c r="D52" s="168">
        <v>6.4734036800000005</v>
      </c>
      <c r="E52" s="168">
        <f t="shared" si="2"/>
        <v>6.4734036800000005</v>
      </c>
      <c r="F52" s="168">
        <v>0</v>
      </c>
      <c r="G52" s="80">
        <f t="shared" si="0"/>
        <v>7.509938666869871E-7</v>
      </c>
    </row>
    <row r="53" spans="2:8">
      <c r="B53" s="79" t="s">
        <v>465</v>
      </c>
      <c r="C53" s="168">
        <v>5262.1471419999998</v>
      </c>
      <c r="D53" s="168">
        <v>580.32313408000005</v>
      </c>
      <c r="E53" s="168">
        <f t="shared" si="2"/>
        <v>580.32313408000005</v>
      </c>
      <c r="F53" s="168">
        <v>0</v>
      </c>
      <c r="G53" s="80">
        <f t="shared" si="0"/>
        <v>6.7324569258231409E-5</v>
      </c>
    </row>
    <row r="54" spans="2:8">
      <c r="B54" s="79" t="s">
        <v>466</v>
      </c>
      <c r="C54" s="168">
        <v>330.078958</v>
      </c>
      <c r="D54" s="168">
        <v>123.76867331999999</v>
      </c>
      <c r="E54" s="168">
        <f t="shared" si="2"/>
        <v>123.76867331999999</v>
      </c>
      <c r="F54" s="168">
        <v>0</v>
      </c>
      <c r="G54" s="80">
        <f t="shared" si="0"/>
        <v>1.435867731198023E-5</v>
      </c>
    </row>
    <row r="55" spans="2:8">
      <c r="B55" s="79" t="s">
        <v>152</v>
      </c>
      <c r="C55" s="168">
        <v>4.5396809999999999</v>
      </c>
      <c r="D55" s="168">
        <v>2.1812967400000001</v>
      </c>
      <c r="E55" s="168">
        <f t="shared" si="2"/>
        <v>2.1812967400000001</v>
      </c>
      <c r="F55" s="168">
        <v>0</v>
      </c>
      <c r="G55" s="80">
        <f t="shared" si="0"/>
        <v>2.5305705532090645E-7</v>
      </c>
    </row>
    <row r="56" spans="2:8">
      <c r="B56" s="79" t="s">
        <v>153</v>
      </c>
      <c r="C56" s="168">
        <v>190.74801600000001</v>
      </c>
      <c r="D56" s="168">
        <v>73.118672719999992</v>
      </c>
      <c r="E56" s="168">
        <f t="shared" si="2"/>
        <v>73.118672719999992</v>
      </c>
      <c r="F56" s="168">
        <v>0</v>
      </c>
      <c r="G56" s="80">
        <f t="shared" si="0"/>
        <v>8.482658809409073E-6</v>
      </c>
    </row>
    <row r="57" spans="2:8">
      <c r="B57" s="87" t="s">
        <v>337</v>
      </c>
      <c r="C57" s="169">
        <f>C16+C19+C33</f>
        <v>148878.137139</v>
      </c>
      <c r="D57" s="169">
        <f>D16+D19+D33</f>
        <v>75731.383171729991</v>
      </c>
      <c r="E57" s="169">
        <f>E16+E19+E33</f>
        <v>16259.238255029999</v>
      </c>
      <c r="F57" s="169">
        <f>F16+F19+F33</f>
        <v>59472.144916700003</v>
      </c>
      <c r="G57" s="88">
        <f t="shared" si="0"/>
        <v>8.7857651228219601E-3</v>
      </c>
    </row>
    <row r="58" spans="2:8">
      <c r="B58" s="131" t="s">
        <v>720</v>
      </c>
    </row>
    <row r="59" spans="2:8">
      <c r="B59" s="116" t="s">
        <v>696</v>
      </c>
    </row>
    <row r="60" spans="2:8">
      <c r="B60" s="104" t="s">
        <v>2133</v>
      </c>
      <c r="C60" s="116"/>
      <c r="D60" s="116"/>
      <c r="E60" s="116"/>
    </row>
    <row r="61" spans="2:8" ht="25.9" customHeight="1">
      <c r="B61" s="195" t="s">
        <v>2272</v>
      </c>
      <c r="C61" s="195"/>
      <c r="D61" s="195"/>
      <c r="E61" s="195"/>
    </row>
    <row r="62" spans="2:8">
      <c r="B62" s="52" t="s">
        <v>722</v>
      </c>
      <c r="G62" s="81"/>
      <c r="H62" s="81"/>
    </row>
    <row r="64" spans="2:8">
      <c r="G64" s="81"/>
    </row>
    <row r="65" spans="7:7">
      <c r="G65" s="81"/>
    </row>
    <row r="66" spans="7:7">
      <c r="G66" s="81"/>
    </row>
    <row r="67" spans="7:7">
      <c r="G67" s="89"/>
    </row>
    <row r="68" spans="7:7">
      <c r="G68" s="89"/>
    </row>
    <row r="72" spans="7:7">
      <c r="G72" s="81"/>
    </row>
  </sheetData>
  <mergeCells count="15">
    <mergeCell ref="B61:E61"/>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F30 E37:E50"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babf3c40cb183dd7f7f2f740dc1d6504">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fd395ee99d7b92ab4de586c540644493"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7E57BD58-D116-4A87-82DA-7BD1B36B1E04}"/>
</file>

<file path=customXml/itemProps3.xml><?xml version="1.0" encoding="utf-8"?>
<ds:datastoreItem xmlns:ds="http://schemas.openxmlformats.org/officeDocument/2006/customXml" ds:itemID="{06840239-D551-4719-A05A-0DA694200ED9}">
  <ds:schemaRefs>
    <ds:schemaRef ds:uri="http://www.w3.org/XML/1998/namespace"/>
    <ds:schemaRef ds:uri="http://purl.org/dc/terms/"/>
    <ds:schemaRef ds:uri="27b106c2-2eb6-4f76-8712-c370ecd06fde"/>
    <ds:schemaRef ds:uri="http://purl.org/dc/dcmitype/"/>
    <ds:schemaRef ds:uri="http://schemas.microsoft.com/office/2006/metadata/propertie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c32176ac-cccf-46d9-9564-a55966a26443"/>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de Inversión</vt:lpstr>
      <vt:lpstr>Género</vt:lpstr>
      <vt:lpstr>Cambio climático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2026-06-16T18:28:30Z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