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dgprd.sharepoint.com/sites/DGF/Documentos compartidos/Estadísticas/2026/Mayo/Gastos/Seguridad Social/"/>
    </mc:Choice>
  </mc:AlternateContent>
  <xr:revisionPtr revIDLastSave="1911" documentId="8_{DF17CB08-654F-4EEB-9623-89DE50E72597}" xr6:coauthVersionLast="47" xr6:coauthVersionMax="47" xr10:uidLastSave="{329A8232-4D1C-47A4-98F9-51E611767E5B}"/>
  <bookViews>
    <workbookView xWindow="-120" yWindow="-120" windowWidth="29040" windowHeight="15720" tabRatio="675" firstSheet="11" activeTab="12" xr2:uid="{00000000-000D-0000-FFFF-FFFF00000000}"/>
  </bookViews>
  <sheets>
    <sheet name="2014" sheetId="4" r:id="rId1"/>
    <sheet name="2015" sheetId="8" r:id="rId2"/>
    <sheet name="2016" sheetId="9" r:id="rId3"/>
    <sheet name="2017" sheetId="10" r:id="rId4"/>
    <sheet name="2018" sheetId="11" r:id="rId5"/>
    <sheet name="2019" sheetId="12" r:id="rId6"/>
    <sheet name="2020" sheetId="14" r:id="rId7"/>
    <sheet name="2021" sheetId="17" r:id="rId8"/>
    <sheet name="2022" sheetId="20" r:id="rId9"/>
    <sheet name="2023" sheetId="22" r:id="rId10"/>
    <sheet name="2024" sheetId="18" r:id="rId11"/>
    <sheet name="2025" sheetId="23" r:id="rId12"/>
    <sheet name="2026" sheetId="24"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 i="24" l="1"/>
  <c r="Q21" i="24"/>
  <c r="Q23" i="24"/>
  <c r="Q22" i="23"/>
  <c r="Q21" i="23"/>
  <c r="Q23" i="23"/>
  <c r="O23" i="24"/>
  <c r="N23" i="24"/>
  <c r="M23" i="24"/>
  <c r="L23" i="24"/>
  <c r="K23" i="24"/>
  <c r="J23" i="24"/>
  <c r="I23" i="24"/>
  <c r="H23" i="24"/>
  <c r="G23" i="24"/>
  <c r="F23" i="24"/>
  <c r="E23" i="24"/>
  <c r="D23" i="24"/>
  <c r="C23" i="24"/>
  <c r="P21" i="24"/>
  <c r="P23" i="24" s="1"/>
  <c r="P18" i="24"/>
  <c r="P25" i="24" s="1"/>
  <c r="O18" i="24"/>
  <c r="O25" i="24" s="1"/>
  <c r="N18" i="24"/>
  <c r="N25" i="24" s="1"/>
  <c r="M18" i="24"/>
  <c r="M25" i="24" s="1"/>
  <c r="L18" i="24"/>
  <c r="L25" i="24" s="1"/>
  <c r="K18" i="24"/>
  <c r="K25" i="24" s="1"/>
  <c r="J18" i="24"/>
  <c r="J25" i="24" s="1"/>
  <c r="I18" i="24"/>
  <c r="I25" i="24" s="1"/>
  <c r="H18" i="24"/>
  <c r="H25" i="24" s="1"/>
  <c r="G18" i="24"/>
  <c r="G25" i="24" s="1"/>
  <c r="F18" i="24"/>
  <c r="F25" i="24" s="1"/>
  <c r="E18" i="24"/>
  <c r="E25" i="24" s="1"/>
  <c r="D18" i="24"/>
  <c r="D25" i="24" s="1"/>
  <c r="C18" i="24"/>
  <c r="Q17" i="24"/>
  <c r="Q16" i="24"/>
  <c r="Q15" i="24"/>
  <c r="Q14" i="24"/>
  <c r="Q13" i="24"/>
  <c r="Q12" i="24"/>
  <c r="Q11" i="24"/>
  <c r="Q10" i="24"/>
  <c r="D18" i="23"/>
  <c r="D23" i="23"/>
  <c r="Q10" i="23"/>
  <c r="Q11" i="23"/>
  <c r="Q12" i="23"/>
  <c r="Q13" i="23"/>
  <c r="Q14" i="23"/>
  <c r="Q15" i="23"/>
  <c r="Q16" i="23"/>
  <c r="Q17" i="23"/>
  <c r="C18" i="23"/>
  <c r="E18" i="23"/>
  <c r="F18" i="23"/>
  <c r="G18" i="23"/>
  <c r="H18" i="23"/>
  <c r="I18" i="23"/>
  <c r="J18" i="23"/>
  <c r="K18" i="23"/>
  <c r="L18" i="23"/>
  <c r="M18" i="23"/>
  <c r="N18" i="23"/>
  <c r="O18" i="23"/>
  <c r="P18" i="23"/>
  <c r="P21" i="23"/>
  <c r="P23" i="23" s="1"/>
  <c r="C23" i="23"/>
  <c r="E23" i="23"/>
  <c r="F23" i="23"/>
  <c r="G23" i="23"/>
  <c r="H23" i="23"/>
  <c r="I23" i="23"/>
  <c r="J23" i="23"/>
  <c r="K23" i="23"/>
  <c r="L23" i="23"/>
  <c r="L25" i="23" s="1"/>
  <c r="M23" i="23"/>
  <c r="N23" i="23"/>
  <c r="O23" i="23"/>
  <c r="C25" i="23"/>
  <c r="I25" i="23"/>
  <c r="Q18" i="24" l="1"/>
  <c r="Q25" i="24" s="1"/>
  <c r="N25" i="23"/>
  <c r="M25" i="23"/>
  <c r="K25" i="23"/>
  <c r="P25" i="23"/>
  <c r="C25" i="24"/>
  <c r="O25" i="23"/>
  <c r="H25" i="23"/>
  <c r="D25" i="23"/>
  <c r="J25" i="23"/>
  <c r="Q18" i="23"/>
  <c r="Q25" i="23" s="1"/>
  <c r="E25" i="23"/>
  <c r="F25" i="23"/>
  <c r="G25" i="23"/>
  <c r="P25" i="18" l="1"/>
  <c r="O25" i="18"/>
  <c r="N25" i="18"/>
  <c r="M25" i="18"/>
  <c r="L25" i="18"/>
  <c r="K25" i="18"/>
  <c r="J25" i="18"/>
  <c r="I25" i="18"/>
  <c r="H25" i="18"/>
  <c r="G25" i="18"/>
  <c r="F25" i="18"/>
  <c r="P18" i="18"/>
  <c r="O18" i="18"/>
  <c r="N18" i="18"/>
  <c r="M18" i="18"/>
  <c r="L18" i="18"/>
  <c r="K18" i="18"/>
  <c r="J18" i="18"/>
  <c r="I18" i="18"/>
  <c r="H18" i="18"/>
  <c r="G18" i="18"/>
  <c r="F18" i="18"/>
  <c r="E18" i="18"/>
  <c r="Q17" i="18"/>
  <c r="Q16" i="18"/>
  <c r="Q18" i="18" s="1"/>
  <c r="Q15" i="18"/>
  <c r="Q14" i="18"/>
  <c r="Q13" i="18"/>
  <c r="Q12" i="18"/>
  <c r="Q11" i="18"/>
  <c r="D23" i="18"/>
  <c r="D18" i="18"/>
  <c r="E21" i="22"/>
  <c r="C21" i="22"/>
  <c r="Q20" i="22"/>
  <c r="P19" i="22"/>
  <c r="P21" i="22" s="1"/>
  <c r="O19" i="22"/>
  <c r="O21" i="22" s="1"/>
  <c r="N19" i="22"/>
  <c r="N21" i="22" s="1"/>
  <c r="M19" i="22"/>
  <c r="M21" i="22" s="1"/>
  <c r="L19" i="22"/>
  <c r="L21" i="22" s="1"/>
  <c r="K19" i="22"/>
  <c r="K21" i="22" s="1"/>
  <c r="J19" i="22"/>
  <c r="J21" i="22" s="1"/>
  <c r="I19" i="22"/>
  <c r="I21" i="22" s="1"/>
  <c r="H19" i="22"/>
  <c r="H21" i="22" s="1"/>
  <c r="G19" i="22"/>
  <c r="G21" i="22" s="1"/>
  <c r="F19" i="22"/>
  <c r="F21" i="22" s="1"/>
  <c r="D19" i="22"/>
  <c r="D21" i="22" s="1"/>
  <c r="C16" i="22"/>
  <c r="C23" i="22" s="1"/>
  <c r="Q15" i="22"/>
  <c r="Q14" i="22"/>
  <c r="Q13" i="22"/>
  <c r="P12" i="22"/>
  <c r="O12" i="22"/>
  <c r="N12" i="22"/>
  <c r="M12" i="22"/>
  <c r="L12" i="22"/>
  <c r="K12" i="22"/>
  <c r="J12" i="22"/>
  <c r="I12" i="22"/>
  <c r="H12" i="22"/>
  <c r="G12" i="22"/>
  <c r="F12" i="22"/>
  <c r="E12" i="22"/>
  <c r="D12" i="22"/>
  <c r="Q11" i="22"/>
  <c r="P10" i="22"/>
  <c r="P16" i="22" s="1"/>
  <c r="P23" i="22" s="1"/>
  <c r="O10" i="22"/>
  <c r="N10" i="22"/>
  <c r="N16" i="22" s="1"/>
  <c r="N23" i="22" s="1"/>
  <c r="M10" i="22"/>
  <c r="M16" i="22" s="1"/>
  <c r="L10" i="22"/>
  <c r="L16" i="22" s="1"/>
  <c r="K10" i="22"/>
  <c r="J10" i="22"/>
  <c r="J16" i="22" s="1"/>
  <c r="J23" i="22" s="1"/>
  <c r="I10" i="22"/>
  <c r="I16" i="22" s="1"/>
  <c r="H10" i="22"/>
  <c r="H16" i="22" s="1"/>
  <c r="G10" i="22"/>
  <c r="F10" i="22"/>
  <c r="F16" i="22" s="1"/>
  <c r="F23" i="22" s="1"/>
  <c r="E10" i="22"/>
  <c r="E16" i="22" s="1"/>
  <c r="E23" i="22" s="1"/>
  <c r="D10" i="22"/>
  <c r="D16" i="22" s="1"/>
  <c r="D25" i="18" l="1"/>
  <c r="G16" i="22"/>
  <c r="G23" i="22" s="1"/>
  <c r="K16" i="22"/>
  <c r="K23" i="22" s="1"/>
  <c r="O16" i="22"/>
  <c r="O23" i="22" s="1"/>
  <c r="D23" i="22"/>
  <c r="Q12" i="22"/>
  <c r="I23" i="22"/>
  <c r="M23" i="22"/>
  <c r="Q10" i="22"/>
  <c r="Q16" i="22" s="1"/>
  <c r="Q21" i="22"/>
  <c r="L23" i="22"/>
  <c r="H23" i="22"/>
  <c r="Q19" i="22"/>
  <c r="Q23" i="22" l="1"/>
  <c r="E21" i="18" l="1"/>
  <c r="C21" i="18"/>
  <c r="C23" i="18" s="1"/>
  <c r="C12" i="18"/>
  <c r="C10" i="18"/>
  <c r="P21" i="18"/>
  <c r="P23" i="18" s="1"/>
  <c r="E21" i="20"/>
  <c r="C21" i="20"/>
  <c r="Q20" i="20"/>
  <c r="P19" i="20"/>
  <c r="P21" i="20" s="1"/>
  <c r="O19" i="20"/>
  <c r="O21" i="20" s="1"/>
  <c r="N19" i="20"/>
  <c r="N21" i="20" s="1"/>
  <c r="M19" i="20"/>
  <c r="M21" i="20" s="1"/>
  <c r="L19" i="20"/>
  <c r="L21" i="20" s="1"/>
  <c r="K19" i="20"/>
  <c r="K21" i="20" s="1"/>
  <c r="J19" i="20"/>
  <c r="J21" i="20" s="1"/>
  <c r="I19" i="20"/>
  <c r="I21" i="20" s="1"/>
  <c r="H19" i="20"/>
  <c r="H21" i="20" s="1"/>
  <c r="G19" i="20"/>
  <c r="G21" i="20" s="1"/>
  <c r="F19" i="20"/>
  <c r="F21" i="20" s="1"/>
  <c r="Q21" i="20" s="1"/>
  <c r="D19" i="20"/>
  <c r="D21" i="20" s="1"/>
  <c r="C16" i="20"/>
  <c r="C23" i="20" s="1"/>
  <c r="Q15" i="20"/>
  <c r="Q14" i="20"/>
  <c r="Q13" i="20"/>
  <c r="P12" i="20"/>
  <c r="O12" i="20"/>
  <c r="N12" i="20"/>
  <c r="M12" i="20"/>
  <c r="L12" i="20"/>
  <c r="K12" i="20"/>
  <c r="J12" i="20"/>
  <c r="I12" i="20"/>
  <c r="H12" i="20"/>
  <c r="Q12" i="20" s="1"/>
  <c r="G12" i="20"/>
  <c r="F12" i="20"/>
  <c r="E12" i="20"/>
  <c r="D12" i="20"/>
  <c r="Q11" i="20"/>
  <c r="P10" i="20"/>
  <c r="O10" i="20"/>
  <c r="O16" i="20" s="1"/>
  <c r="O23" i="20" s="1"/>
  <c r="N10" i="20"/>
  <c r="N16" i="20" s="1"/>
  <c r="M10" i="20"/>
  <c r="M16" i="20" s="1"/>
  <c r="M23" i="20" s="1"/>
  <c r="L10" i="20"/>
  <c r="K10" i="20"/>
  <c r="J10" i="20"/>
  <c r="I10" i="20"/>
  <c r="H10" i="20"/>
  <c r="G10" i="20"/>
  <c r="F10" i="20"/>
  <c r="F16" i="20" s="1"/>
  <c r="E10" i="20"/>
  <c r="E16" i="20" s="1"/>
  <c r="D10" i="20"/>
  <c r="Q19" i="20" l="1"/>
  <c r="I16" i="20"/>
  <c r="I23" i="20" s="1"/>
  <c r="N23" i="20"/>
  <c r="H16" i="20"/>
  <c r="H23" i="20" s="1"/>
  <c r="J16" i="20"/>
  <c r="J23" i="20" s="1"/>
  <c r="K16" i="20"/>
  <c r="K23" i="20" s="1"/>
  <c r="Q10" i="20"/>
  <c r="P16" i="20"/>
  <c r="P23" i="20" s="1"/>
  <c r="D16" i="20"/>
  <c r="L16" i="20"/>
  <c r="L23" i="20" s="1"/>
  <c r="E23" i="20"/>
  <c r="F23" i="20"/>
  <c r="D23" i="20"/>
  <c r="G16" i="20"/>
  <c r="G23" i="20" s="1"/>
  <c r="Q16" i="20" l="1"/>
  <c r="Q23" i="20" s="1"/>
  <c r="E23" i="18" l="1"/>
  <c r="Q22" i="18"/>
  <c r="O21" i="18"/>
  <c r="O23" i="18" s="1"/>
  <c r="N21" i="18"/>
  <c r="N23" i="18" s="1"/>
  <c r="M21" i="18"/>
  <c r="M23" i="18" s="1"/>
  <c r="L21" i="18"/>
  <c r="L23" i="18" s="1"/>
  <c r="K21" i="18"/>
  <c r="K23" i="18" s="1"/>
  <c r="J21" i="18"/>
  <c r="J23" i="18" s="1"/>
  <c r="I21" i="18"/>
  <c r="I23" i="18" s="1"/>
  <c r="H21" i="18"/>
  <c r="H23" i="18" s="1"/>
  <c r="G21" i="18"/>
  <c r="G23" i="18" s="1"/>
  <c r="F21" i="18"/>
  <c r="C18" i="18"/>
  <c r="D21" i="17"/>
  <c r="C21" i="17"/>
  <c r="Q20" i="17"/>
  <c r="P19" i="17"/>
  <c r="P21" i="17" s="1"/>
  <c r="O19" i="17"/>
  <c r="O21" i="17" s="1"/>
  <c r="N19" i="17"/>
  <c r="N21" i="17" s="1"/>
  <c r="M19" i="17"/>
  <c r="M21" i="17" s="1"/>
  <c r="L19" i="17"/>
  <c r="L21" i="17" s="1"/>
  <c r="K19" i="17"/>
  <c r="K21" i="17" s="1"/>
  <c r="J19" i="17"/>
  <c r="J21" i="17" s="1"/>
  <c r="I19" i="17"/>
  <c r="I21" i="17" s="1"/>
  <c r="H19" i="17"/>
  <c r="H21" i="17" s="1"/>
  <c r="G19" i="17"/>
  <c r="G21" i="17" s="1"/>
  <c r="F19" i="17"/>
  <c r="F21" i="17" s="1"/>
  <c r="E19" i="17"/>
  <c r="E21" i="17" s="1"/>
  <c r="P16" i="17"/>
  <c r="P23" i="17" s="1"/>
  <c r="O16" i="17"/>
  <c r="O23" i="17" s="1"/>
  <c r="N16" i="17"/>
  <c r="N23" i="17" s="1"/>
  <c r="M16" i="17"/>
  <c r="M23" i="17" s="1"/>
  <c r="L16" i="17"/>
  <c r="L23" i="17" s="1"/>
  <c r="K16" i="17"/>
  <c r="K23" i="17" s="1"/>
  <c r="J16" i="17"/>
  <c r="J23" i="17" s="1"/>
  <c r="I16" i="17"/>
  <c r="I23" i="17" s="1"/>
  <c r="H16" i="17"/>
  <c r="H23" i="17" s="1"/>
  <c r="G16" i="17"/>
  <c r="G23" i="17" s="1"/>
  <c r="F16" i="17"/>
  <c r="F23" i="17" s="1"/>
  <c r="E16" i="17"/>
  <c r="E23" i="17" s="1"/>
  <c r="D16" i="17"/>
  <c r="D23" i="17" s="1"/>
  <c r="C16" i="17"/>
  <c r="C23" i="17" s="1"/>
  <c r="Q15" i="17"/>
  <c r="Q14" i="17"/>
  <c r="Q13" i="17"/>
  <c r="Q12" i="17"/>
  <c r="Q11" i="17"/>
  <c r="Q10" i="17"/>
  <c r="Q16" i="17" s="1"/>
  <c r="C25" i="18" l="1"/>
  <c r="Q10" i="18"/>
  <c r="Q21" i="18"/>
  <c r="F23" i="18"/>
  <c r="Q23" i="18" s="1"/>
  <c r="Q21" i="17"/>
  <c r="Q23" i="17" s="1"/>
  <c r="Q19" i="17"/>
  <c r="Q25" i="18" l="1"/>
  <c r="E25" i="18"/>
  <c r="D10" i="14"/>
  <c r="D16" i="14" s="1"/>
  <c r="D24" i="14" s="1"/>
  <c r="E10" i="14"/>
  <c r="F10" i="14"/>
  <c r="Q10" i="14" s="1"/>
  <c r="Q16" i="14" s="1"/>
  <c r="G10" i="14"/>
  <c r="H10" i="14"/>
  <c r="H16" i="14" s="1"/>
  <c r="H24" i="14" s="1"/>
  <c r="I10" i="14"/>
  <c r="J10" i="14"/>
  <c r="J16" i="14" s="1"/>
  <c r="J24" i="14" s="1"/>
  <c r="K10" i="14"/>
  <c r="L10" i="14"/>
  <c r="L16" i="14" s="1"/>
  <c r="M10" i="14"/>
  <c r="N10" i="14"/>
  <c r="N16" i="14" s="1"/>
  <c r="N24" i="14" s="1"/>
  <c r="O10" i="14"/>
  <c r="P10" i="14"/>
  <c r="P16" i="14" s="1"/>
  <c r="P24" i="14" s="1"/>
  <c r="Q11" i="14"/>
  <c r="D12" i="14"/>
  <c r="E12" i="14"/>
  <c r="E16" i="14" s="1"/>
  <c r="E24" i="14" s="1"/>
  <c r="F12" i="14"/>
  <c r="G12" i="14"/>
  <c r="H12" i="14"/>
  <c r="I12" i="14"/>
  <c r="I16" i="14" s="1"/>
  <c r="I24" i="14" s="1"/>
  <c r="J12" i="14"/>
  <c r="K12" i="14"/>
  <c r="L12" i="14"/>
  <c r="M12" i="14"/>
  <c r="M16" i="14" s="1"/>
  <c r="M24" i="14" s="1"/>
  <c r="N12" i="14"/>
  <c r="O12" i="14"/>
  <c r="P12" i="14"/>
  <c r="Q12" i="14"/>
  <c r="Q13" i="14"/>
  <c r="Q14" i="14"/>
  <c r="Q15" i="14"/>
  <c r="C16" i="14"/>
  <c r="C24" i="14" s="1"/>
  <c r="G16" i="14"/>
  <c r="G24" i="14" s="1"/>
  <c r="K16" i="14"/>
  <c r="K24" i="14" s="1"/>
  <c r="O16" i="14"/>
  <c r="O24" i="14" s="1"/>
  <c r="D19" i="14"/>
  <c r="L19" i="14"/>
  <c r="Q19" i="14" s="1"/>
  <c r="Q20" i="14"/>
  <c r="Q21" i="14"/>
  <c r="C22" i="14"/>
  <c r="D22" i="14"/>
  <c r="E22" i="14"/>
  <c r="F22" i="14"/>
  <c r="G22" i="14"/>
  <c r="H22" i="14"/>
  <c r="I22" i="14"/>
  <c r="J22" i="14"/>
  <c r="K22" i="14"/>
  <c r="M22" i="14"/>
  <c r="N22" i="14"/>
  <c r="O22" i="14"/>
  <c r="P22" i="14"/>
  <c r="F16" i="14" l="1"/>
  <c r="F24" i="14" s="1"/>
  <c r="L22" i="14"/>
  <c r="Q22" i="14" s="1"/>
  <c r="Q24" i="14" s="1"/>
  <c r="L24" i="14" l="1"/>
  <c r="Q23" i="12" l="1"/>
  <c r="Q22" i="11"/>
  <c r="Q23" i="11"/>
  <c r="C24" i="12"/>
  <c r="P24" i="12"/>
  <c r="O24" i="12"/>
  <c r="N24" i="12"/>
  <c r="M24" i="12"/>
  <c r="L24" i="12"/>
  <c r="K24" i="12"/>
  <c r="J24" i="12"/>
  <c r="I24" i="12"/>
  <c r="H24" i="12"/>
  <c r="G24" i="12"/>
  <c r="F24" i="12"/>
  <c r="E24" i="12"/>
  <c r="D24" i="12"/>
  <c r="Q22" i="12"/>
  <c r="Q21" i="12"/>
  <c r="Q20" i="12"/>
  <c r="Q19" i="12"/>
  <c r="P15" i="12"/>
  <c r="O15" i="12"/>
  <c r="N15" i="12"/>
  <c r="N26" i="12" s="1"/>
  <c r="M15" i="12"/>
  <c r="L15" i="12"/>
  <c r="L26" i="12" s="1"/>
  <c r="K15" i="12"/>
  <c r="J15" i="12"/>
  <c r="J26" i="12" s="1"/>
  <c r="I15" i="12"/>
  <c r="H15" i="12"/>
  <c r="G15" i="12"/>
  <c r="F15" i="12"/>
  <c r="F26" i="12" s="1"/>
  <c r="E15" i="12"/>
  <c r="D15" i="12"/>
  <c r="C15" i="12"/>
  <c r="Q14" i="12"/>
  <c r="Q13" i="12"/>
  <c r="Q12" i="12"/>
  <c r="Q11" i="12"/>
  <c r="Q10" i="12"/>
  <c r="D24" i="11"/>
  <c r="C24" i="11"/>
  <c r="P24" i="11"/>
  <c r="O24" i="11"/>
  <c r="N24" i="11"/>
  <c r="M24" i="11"/>
  <c r="L24" i="11"/>
  <c r="K24" i="11"/>
  <c r="J24" i="11"/>
  <c r="I24" i="11"/>
  <c r="H24" i="11"/>
  <c r="G24" i="11"/>
  <c r="F24" i="11"/>
  <c r="E24" i="11"/>
  <c r="Q21" i="11"/>
  <c r="Q20" i="11"/>
  <c r="Q19" i="11"/>
  <c r="P15" i="11"/>
  <c r="O15" i="11"/>
  <c r="N15" i="11"/>
  <c r="M15" i="11"/>
  <c r="M26" i="11" s="1"/>
  <c r="L15" i="11"/>
  <c r="K15" i="11"/>
  <c r="J15" i="11"/>
  <c r="J26" i="11" s="1"/>
  <c r="I15" i="11"/>
  <c r="H15" i="11"/>
  <c r="G15" i="11"/>
  <c r="F15" i="11"/>
  <c r="E15" i="11"/>
  <c r="E26" i="11" s="1"/>
  <c r="D15" i="11"/>
  <c r="C15" i="11"/>
  <c r="Q14" i="11"/>
  <c r="Q13" i="11"/>
  <c r="Q12" i="11"/>
  <c r="Q11" i="11"/>
  <c r="Q10" i="11"/>
  <c r="D15" i="10"/>
  <c r="E15" i="10"/>
  <c r="E25" i="10" s="1"/>
  <c r="F15" i="10"/>
  <c r="G15" i="10"/>
  <c r="H15" i="10"/>
  <c r="I15" i="10"/>
  <c r="J15" i="10"/>
  <c r="K15" i="10"/>
  <c r="L15" i="10"/>
  <c r="M15" i="10"/>
  <c r="N15" i="10"/>
  <c r="O15" i="10"/>
  <c r="P15" i="10"/>
  <c r="C15" i="10"/>
  <c r="P23" i="10"/>
  <c r="O23" i="10"/>
  <c r="N23" i="10"/>
  <c r="M23" i="10"/>
  <c r="L23" i="10"/>
  <c r="K23" i="10"/>
  <c r="J23" i="10"/>
  <c r="I23" i="10"/>
  <c r="H23" i="10"/>
  <c r="G23" i="10"/>
  <c r="F23" i="10"/>
  <c r="E23" i="10"/>
  <c r="D23" i="10"/>
  <c r="C23" i="10"/>
  <c r="Q22" i="10"/>
  <c r="Q21" i="10"/>
  <c r="Q20" i="10"/>
  <c r="Q19" i="10"/>
  <c r="Q14" i="10"/>
  <c r="Q13" i="10"/>
  <c r="Q12" i="10"/>
  <c r="Q11" i="10"/>
  <c r="Q10" i="10"/>
  <c r="D17" i="9"/>
  <c r="D25" i="9"/>
  <c r="P25" i="9"/>
  <c r="O25" i="9"/>
  <c r="N25" i="9"/>
  <c r="M25" i="9"/>
  <c r="L25" i="9"/>
  <c r="K25" i="9"/>
  <c r="J25" i="9"/>
  <c r="I25" i="9"/>
  <c r="H25" i="9"/>
  <c r="G25" i="9"/>
  <c r="F25" i="9"/>
  <c r="E25" i="9"/>
  <c r="C25" i="9"/>
  <c r="Q24" i="9"/>
  <c r="Q23" i="9"/>
  <c r="Q22" i="9"/>
  <c r="Q21" i="9"/>
  <c r="P17" i="9"/>
  <c r="O17" i="9"/>
  <c r="O27" i="9" s="1"/>
  <c r="N17" i="9"/>
  <c r="M17" i="9"/>
  <c r="L17" i="9"/>
  <c r="K17" i="9"/>
  <c r="K27" i="9" s="1"/>
  <c r="J17" i="9"/>
  <c r="I17" i="9"/>
  <c r="H17" i="9"/>
  <c r="G17" i="9"/>
  <c r="G27" i="9" s="1"/>
  <c r="F17" i="9"/>
  <c r="F27" i="9" s="1"/>
  <c r="E17" i="9"/>
  <c r="C17" i="9"/>
  <c r="C27" i="9" s="1"/>
  <c r="Q16" i="9"/>
  <c r="Q15" i="9"/>
  <c r="Q14" i="9"/>
  <c r="Q13" i="9"/>
  <c r="Q12" i="9"/>
  <c r="Q11" i="9"/>
  <c r="Q10" i="9"/>
  <c r="D24" i="8"/>
  <c r="E24" i="8"/>
  <c r="F24" i="8"/>
  <c r="G24" i="8"/>
  <c r="H24" i="8"/>
  <c r="I24" i="8"/>
  <c r="J24" i="8"/>
  <c r="K24" i="8"/>
  <c r="L24" i="8"/>
  <c r="M24" i="8"/>
  <c r="N24" i="8"/>
  <c r="O24" i="8"/>
  <c r="P24" i="8"/>
  <c r="C24" i="8"/>
  <c r="Q23" i="8"/>
  <c r="Q22" i="8"/>
  <c r="Q21" i="8"/>
  <c r="Q24" i="8" s="1"/>
  <c r="P17" i="8"/>
  <c r="O17" i="8"/>
  <c r="O26" i="8" s="1"/>
  <c r="N17" i="8"/>
  <c r="M17" i="8"/>
  <c r="L17" i="8"/>
  <c r="K17" i="8"/>
  <c r="K26" i="8" s="1"/>
  <c r="J17" i="8"/>
  <c r="J26" i="8" s="1"/>
  <c r="I17" i="8"/>
  <c r="H17" i="8"/>
  <c r="G17" i="8"/>
  <c r="F17" i="8"/>
  <c r="E17" i="8"/>
  <c r="D17" i="8"/>
  <c r="C17" i="8"/>
  <c r="Q16" i="8"/>
  <c r="Q15" i="8"/>
  <c r="Q14" i="8"/>
  <c r="Q13" i="8"/>
  <c r="Q12" i="8"/>
  <c r="Q11" i="8"/>
  <c r="Q10" i="8"/>
  <c r="G26" i="8" l="1"/>
  <c r="N27" i="9"/>
  <c r="D27" i="9"/>
  <c r="O25" i="10"/>
  <c r="I25" i="10"/>
  <c r="G25" i="10"/>
  <c r="C26" i="11"/>
  <c r="Q15" i="11"/>
  <c r="Q15" i="12"/>
  <c r="C25" i="10"/>
  <c r="F26" i="11"/>
  <c r="Q15" i="10"/>
  <c r="C26" i="8"/>
  <c r="L27" i="9"/>
  <c r="I26" i="11"/>
  <c r="N26" i="11"/>
  <c r="N26" i="8"/>
  <c r="F26" i="8"/>
  <c r="H26" i="12"/>
  <c r="P26" i="12"/>
  <c r="Q24" i="12"/>
  <c r="K26" i="11"/>
  <c r="H26" i="11"/>
  <c r="L26" i="11"/>
  <c r="P26" i="11"/>
  <c r="O26" i="11"/>
  <c r="C26" i="12"/>
  <c r="G26" i="12"/>
  <c r="K26" i="12"/>
  <c r="O26" i="12"/>
  <c r="E26" i="12"/>
  <c r="I26" i="12"/>
  <c r="M26" i="12"/>
  <c r="Q24" i="11"/>
  <c r="G26" i="11"/>
  <c r="K25" i="10"/>
  <c r="J25" i="10"/>
  <c r="N25" i="10"/>
  <c r="F25" i="10"/>
  <c r="M25" i="10"/>
  <c r="H27" i="9"/>
  <c r="P27" i="9"/>
  <c r="J27" i="9"/>
  <c r="D26" i="12"/>
  <c r="D26" i="11"/>
  <c r="Q23" i="10"/>
  <c r="D25" i="10"/>
  <c r="H25" i="10"/>
  <c r="L25" i="10"/>
  <c r="P25" i="10"/>
  <c r="Q25" i="9"/>
  <c r="E27" i="9"/>
  <c r="I27" i="9"/>
  <c r="M27" i="9"/>
  <c r="Q17" i="9"/>
  <c r="E26" i="8"/>
  <c r="I26" i="8"/>
  <c r="M26" i="8"/>
  <c r="D26" i="8"/>
  <c r="H26" i="8"/>
  <c r="L26" i="8"/>
  <c r="P26" i="8"/>
  <c r="Q17" i="8"/>
  <c r="Q26" i="8" s="1"/>
  <c r="Q26" i="11" l="1"/>
  <c r="Q26" i="12"/>
  <c r="Q27" i="9"/>
  <c r="Q25" i="10"/>
  <c r="Q22" i="4" l="1"/>
  <c r="Q23" i="4"/>
  <c r="Q24" i="4"/>
  <c r="Q25" i="4"/>
  <c r="Q21" i="4"/>
  <c r="Q11" i="4"/>
  <c r="Q12" i="4"/>
  <c r="Q13" i="4"/>
  <c r="Q14" i="4"/>
  <c r="Q15" i="4"/>
  <c r="Q16" i="4"/>
  <c r="Q10" i="4"/>
  <c r="D17" i="4"/>
  <c r="E17" i="4"/>
  <c r="F17" i="4"/>
  <c r="G17" i="4"/>
  <c r="H17" i="4"/>
  <c r="I17" i="4"/>
  <c r="J17" i="4"/>
  <c r="K17" i="4"/>
  <c r="L17" i="4"/>
  <c r="L28" i="4" s="1"/>
  <c r="M17" i="4"/>
  <c r="M28" i="4" s="1"/>
  <c r="N17" i="4"/>
  <c r="O17" i="4"/>
  <c r="P17" i="4"/>
  <c r="C17" i="4"/>
  <c r="D26" i="4"/>
  <c r="E26" i="4"/>
  <c r="F26" i="4"/>
  <c r="G26" i="4"/>
  <c r="H26" i="4"/>
  <c r="I26" i="4"/>
  <c r="J26" i="4"/>
  <c r="K26" i="4"/>
  <c r="L26" i="4"/>
  <c r="M26" i="4"/>
  <c r="N26" i="4"/>
  <c r="O26" i="4"/>
  <c r="P26" i="4"/>
  <c r="C26" i="4"/>
  <c r="D28" i="4" l="1"/>
  <c r="C28" i="4"/>
  <c r="I28" i="4"/>
  <c r="P28" i="4"/>
  <c r="H28" i="4"/>
  <c r="E28" i="4"/>
  <c r="O28" i="4"/>
  <c r="K28" i="4"/>
  <c r="G28" i="4"/>
  <c r="N28" i="4"/>
  <c r="J28" i="4"/>
  <c r="F28" i="4"/>
  <c r="Q17" i="4"/>
  <c r="Q26" i="4"/>
  <c r="Q28" i="4" l="1"/>
</calcChain>
</file>

<file path=xl/sharedStrings.xml><?xml version="1.0" encoding="utf-8"?>
<sst xmlns="http://schemas.openxmlformats.org/spreadsheetml/2006/main" count="683" uniqueCount="89">
  <si>
    <t>MINISTERIO DE HACIENDA</t>
  </si>
  <si>
    <t>DIRECCIÓN GENERAL DE PRESUPUESTO</t>
  </si>
  <si>
    <t>EJECUCIÓN PRESUPUESTARIA DE INSTITUCIONES DE LA SEGURIDAD SOCIAL</t>
  </si>
  <si>
    <t>CLASIFICACIÓN POR FUENTE DE FINANCIAMIENTO Y FUENTE ESPECIFICA</t>
  </si>
  <si>
    <t>ENERO-DICIEMBRE 2014</t>
  </si>
  <si>
    <t>En Millones RD$</t>
  </si>
  <si>
    <t>DETALLE</t>
  </si>
  <si>
    <t>PRESUPUESTO APROBADO</t>
  </si>
  <si>
    <t>PRESUPUESTO REFORMULADO</t>
  </si>
  <si>
    <t>EJECUCIÓN</t>
  </si>
  <si>
    <t>ENERO</t>
  </si>
  <si>
    <t>FEBRERO</t>
  </si>
  <si>
    <t>MARZO</t>
  </si>
  <si>
    <t>ABRIL</t>
  </si>
  <si>
    <t>MAYO</t>
  </si>
  <si>
    <t>JUNIO</t>
  </si>
  <si>
    <t>JULIO</t>
  </si>
  <si>
    <t>AGOSTO</t>
  </si>
  <si>
    <t>SEPTIEMBRE</t>
  </si>
  <si>
    <t>OCTUBRE</t>
  </si>
  <si>
    <t>NOVIEMBRE</t>
  </si>
  <si>
    <t>DICIEMBRE</t>
  </si>
  <si>
    <t>TOTAL</t>
  </si>
  <si>
    <t>10 - FONDO GENERAL</t>
  </si>
  <si>
    <t>0100 - FONDO GENERAL</t>
  </si>
  <si>
    <t>30 - FONDOS PROPIOS</t>
  </si>
  <si>
    <t>9995 - VENTAS DE SERVICIOS</t>
  </si>
  <si>
    <t>9998 - OTROS FONDOS</t>
  </si>
  <si>
    <t>60 - CREDITO EXTERNO</t>
  </si>
  <si>
    <t>0417 - ACUERDO DE COOPERACION  ENERGETICA DE CARACAS</t>
  </si>
  <si>
    <t>TOTAL GASTOS</t>
  </si>
  <si>
    <t>APLICACIONES FINANCIERAS</t>
  </si>
  <si>
    <t xml:space="preserve">TOTAL APLICACIONES FINANCIERAS  </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</si>
  <si>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</si>
  <si>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</si>
  <si>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</si>
  <si>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ENERO-DICIEMBRE 2015</t>
  </si>
  <si>
    <t>0417 - ACUERDO DE COOPERACION  ENERGETICA DE CARACAS.</t>
  </si>
  <si>
    <t>Fuente: Sistema de Información de la Gestión Financiera
Fecha de Imputación: 31 de Diciembre del 2015</t>
  </si>
  <si>
    <t>ENERO-DICIEMBRE 2016</t>
  </si>
  <si>
    <t>Fecha de Registro: 8 de febrero del 2017.
Fuente: Sistema de Información de la Gestión Financiera (SIGEF).</t>
  </si>
  <si>
    <t>ENERO-DICIEMBRE 2017</t>
  </si>
  <si>
    <t>Fecha de Registro: 16 de febrero del 2018.</t>
  </si>
  <si>
    <t>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</si>
  <si>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</si>
  <si>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</si>
  <si>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ENERO-DICIEMBRE 2018</t>
  </si>
  <si>
    <t>Fecha de Registro: 7 de febrero del 2025.</t>
  </si>
  <si>
    <t>ENERO-DICIEMBRE 2019</t>
  </si>
  <si>
    <t>Fecha de Registro: 10 de febrero del 2020.</t>
  </si>
  <si>
    <t>ENERO-DICIEMBRE 2020</t>
  </si>
  <si>
    <t>PRESUPUESTO INICIAL*</t>
  </si>
  <si>
    <t>PRESUPUESTO VIGENTE**</t>
  </si>
  <si>
    <t>3002 - RECURSOS SEGURIDAD SOCIAL LEY 13-20</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</si>
  <si>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</si>
  <si>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</si>
  <si>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</si>
  <si>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</si>
  <si>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</si>
  <si>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 xml:space="preserve">Presupuesto </t>
  </si>
  <si>
    <t>Ley No. 237-20</t>
  </si>
  <si>
    <t>Vigente</t>
  </si>
  <si>
    <t>Fecha de registro: 08 de febrero del 2022</t>
  </si>
  <si>
    <t>Diciembre 2022*</t>
  </si>
  <si>
    <t>Presupuesto Vigente</t>
  </si>
  <si>
    <t>Ley No. 345-21</t>
  </si>
  <si>
    <t>Notas:</t>
  </si>
  <si>
    <t>Fecha de registro: 20 de febrero del 2023.</t>
  </si>
  <si>
    <t>Diciembre 2023*</t>
  </si>
  <si>
    <t>PRESUPUESTO VIGENTE</t>
  </si>
  <si>
    <t>Ley No. 366-22</t>
  </si>
  <si>
    <t>Fecha de registro: 06/02/2024.</t>
  </si>
  <si>
    <t>Diciembre 2024</t>
  </si>
  <si>
    <t>PRESUPUESTO</t>
  </si>
  <si>
    <t>Ley No. 80-23</t>
  </si>
  <si>
    <t>VIGENTE</t>
  </si>
  <si>
    <t>50 - CRÉDITO INTERNO</t>
  </si>
  <si>
    <t>5010 - BONOS INTERNOS PARA APOYO PRESUPUESTARIO</t>
  </si>
  <si>
    <t>Fecha de registro: 07/02/2024</t>
  </si>
  <si>
    <t>Diciembre 2025</t>
  </si>
  <si>
    <t>Ley No. 80-24</t>
  </si>
  <si>
    <t>0814 - APOYO PRESUPUESTARIO (RECURSOS EXTERNOS)</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</si>
  <si>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</si>
  <si>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</si>
  <si>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</si>
  <si>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6025 - BONOS GLOBALES EXTERNOS</t>
  </si>
  <si>
    <t>*Cifras Preliminares</t>
  </si>
  <si>
    <t>Mayo 2026*</t>
  </si>
  <si>
    <t>Fecha de registro: 15/06/2026.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</si>
</sst>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_);_(* \(#,##0.0\);_(* &quot;-&quot;??_);_(@_)"/>
    <numFmt numFmtId="166" formatCode="_-* #,##0.0\ _€_-;\-* #,##0.0\ _€_-;_-* &quot;-&quot;??\ _€_-;_-@_-"/>
    <numFmt numFmtId="167" formatCode="_-* #,##0.00\ _€_-;\-* #,##0.00\ _€_-;_-* &quot;-&quot;??\ _€_-;_-@_-"/>
    <numFmt numFmtId="168" formatCode="_-* #,##0.0_-;\-* #,##0.0_-;_-* &quot;-&quot;??_-;_-@_-"/>
    <numFmt numFmtId="169" formatCode="_(#,##0.0,,_);_(* \(#,##0.000000\);_(* &quot;-&quot;??_);_(@_)"/>
    <numFmt numFmtId="170" formatCode="_ * #,##0.0_ ;_ * \-#,##0.0_ ;_ * &quot;-&quot;??_ ;_ @_ "/>
    <numFmt numFmtId="171" formatCode="#,##0.0,,"/>
    <numFmt numFmtId="172" formatCode="#,##0.0_);\(#,##0.0\)"/>
    <numFmt numFmtId="173" formatCode="#,##0.0"/>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b/>
      <sz val="9"/>
      <color rgb="FF000000"/>
      <name val="Calibri"/>
      <family val="2"/>
      <scheme val="minor"/>
    </font>
    <font>
      <sz val="9"/>
      <name val="Calibri"/>
      <family val="2"/>
      <scheme val="minor"/>
    </font>
    <font>
      <b/>
      <sz val="11"/>
      <name val="Calibri"/>
      <family val="2"/>
      <scheme val="minor"/>
    </font>
    <font>
      <sz val="11"/>
      <color rgb="FF000000"/>
      <name val="Calibri"/>
      <family val="2"/>
    </font>
    <font>
      <b/>
      <sz val="11"/>
      <color rgb="FF000000"/>
      <name val="Calibri"/>
      <family val="2"/>
    </font>
    <font>
      <b/>
      <sz val="9"/>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theme="0"/>
        <bgColor theme="4" tint="0.79998168889431442"/>
      </patternFill>
    </fill>
  </fills>
  <borders count="11">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rgb="FFABABAB"/>
      </top>
      <bottom/>
      <diagonal/>
    </border>
    <border>
      <left/>
      <right/>
      <top style="thin">
        <color theme="4" tint="0.39997558519241921"/>
      </top>
      <bottom/>
      <diagonal/>
    </border>
    <border>
      <left/>
      <right/>
      <top/>
      <bottom style="thin">
        <color theme="4" tint="0.39997558519241921"/>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s>
  <cellStyleXfs count="6">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0" fontId="1" fillId="0" borderId="0"/>
  </cellStyleXfs>
  <cellXfs count="156">
    <xf numFmtId="0" fontId="0" fillId="0" borderId="0" xfId="0"/>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165" fontId="3" fillId="0" borderId="0" xfId="0" applyNumberFormat="1" applyFont="1" applyAlignment="1">
      <alignment horizontal="right"/>
    </xf>
    <xf numFmtId="165" fontId="0" fillId="0" borderId="0" xfId="0" applyNumberFormat="1" applyAlignment="1">
      <alignment horizontal="right"/>
    </xf>
    <xf numFmtId="0" fontId="7" fillId="6" borderId="2" xfId="0" applyFont="1" applyFill="1" applyBorder="1" applyAlignment="1">
      <alignment vertical="center" wrapText="1" readingOrder="1"/>
    </xf>
    <xf numFmtId="0" fontId="0" fillId="2" borderId="0" xfId="0" applyFill="1"/>
    <xf numFmtId="166" fontId="0" fillId="0" borderId="0" xfId="0" applyNumberFormat="1" applyAlignment="1">
      <alignment horizontal="right"/>
    </xf>
    <xf numFmtId="0" fontId="0" fillId="0" borderId="0" xfId="0" applyAlignment="1">
      <alignment horizontal="left" readingOrder="1"/>
    </xf>
    <xf numFmtId="0" fontId="0" fillId="0" borderId="0" xfId="0" applyAlignment="1">
      <alignment horizontal="left"/>
    </xf>
    <xf numFmtId="0" fontId="8" fillId="0" borderId="0" xfId="0" applyFont="1" applyAlignment="1">
      <alignment horizontal="left" vertical="center"/>
    </xf>
    <xf numFmtId="0" fontId="9" fillId="0" borderId="0" xfId="0" applyFont="1" applyAlignment="1">
      <alignment horizontal="left" vertical="center"/>
    </xf>
    <xf numFmtId="166" fontId="3" fillId="0" borderId="0" xfId="0" applyNumberFormat="1" applyFont="1" applyAlignment="1">
      <alignment horizontal="right"/>
    </xf>
    <xf numFmtId="167" fontId="0" fillId="0" borderId="0" xfId="4" applyFont="1"/>
    <xf numFmtId="167" fontId="10" fillId="0" borderId="0" xfId="4" applyFont="1" applyBorder="1" applyAlignment="1">
      <alignment horizontal="center"/>
    </xf>
    <xf numFmtId="167" fontId="0" fillId="0" borderId="0" xfId="4" applyFont="1" applyBorder="1" applyAlignme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8" fillId="0" borderId="0" xfId="4" applyNumberFormat="1" applyFont="1" applyFill="1" applyBorder="1" applyAlignment="1">
      <alignment horizontal="left" vertical="center"/>
    </xf>
    <xf numFmtId="166" fontId="2" fillId="7" borderId="2" xfId="4" applyNumberFormat="1" applyFont="1" applyFill="1" applyBorder="1" applyAlignment="1">
      <alignment horizontal="right" vertical="center" wrapText="1"/>
    </xf>
    <xf numFmtId="166" fontId="0" fillId="0" borderId="0" xfId="4" applyNumberFormat="1" applyFont="1" applyBorder="1" applyAlignment="1">
      <alignment horizontal="right"/>
    </xf>
    <xf numFmtId="166" fontId="1" fillId="0" borderId="0" xfId="4" applyNumberFormat="1" applyFont="1" applyBorder="1" applyAlignment="1">
      <alignment horizontal="right"/>
    </xf>
    <xf numFmtId="166" fontId="3" fillId="0" borderId="0" xfId="4" applyNumberFormat="1" applyFont="1" applyBorder="1" applyAlignment="1">
      <alignment horizontal="right"/>
    </xf>
    <xf numFmtId="167" fontId="2" fillId="7" borderId="2" xfId="4" applyFont="1" applyFill="1" applyBorder="1" applyAlignment="1">
      <alignment horizontal="center" vertical="center" wrapText="1"/>
    </xf>
    <xf numFmtId="167" fontId="0" fillId="0" borderId="0" xfId="4" applyFont="1" applyBorder="1" applyAlignment="1">
      <alignment horizontal="center"/>
    </xf>
    <xf numFmtId="167" fontId="0" fillId="2" borderId="0" xfId="4" applyFont="1" applyFill="1" applyBorder="1" applyAlignment="1"/>
    <xf numFmtId="167" fontId="0" fillId="2" borderId="0" xfId="4" applyFont="1" applyFill="1" applyBorder="1" applyAlignment="1">
      <alignment horizontal="center"/>
    </xf>
    <xf numFmtId="165" fontId="0" fillId="0" borderId="0" xfId="4" applyNumberFormat="1" applyFont="1" applyBorder="1" applyAlignment="1">
      <alignment horizontal="right"/>
    </xf>
    <xf numFmtId="165" fontId="3" fillId="0" borderId="0" xfId="4" applyNumberFormat="1" applyFont="1" applyBorder="1" applyAlignment="1">
      <alignment horizontal="right"/>
    </xf>
    <xf numFmtId="167" fontId="2" fillId="5" borderId="3" xfId="4" applyFont="1" applyFill="1" applyBorder="1" applyAlignment="1">
      <alignment horizontal="center" vertical="center"/>
    </xf>
    <xf numFmtId="167" fontId="0" fillId="0" borderId="0" xfId="4" applyFont="1" applyBorder="1" applyAlignment="1">
      <alignment horizontal="right"/>
    </xf>
    <xf numFmtId="167" fontId="3" fillId="0" borderId="0" xfId="4" applyFont="1" applyBorder="1" applyAlignment="1">
      <alignment horizontal="center" vertical="center"/>
    </xf>
    <xf numFmtId="0" fontId="2" fillId="2" borderId="0" xfId="0" applyFont="1" applyFill="1" applyAlignment="1">
      <alignment vertical="center"/>
    </xf>
    <xf numFmtId="0" fontId="3" fillId="0" borderId="0" xfId="0" applyFont="1" applyAlignment="1">
      <alignment horizontal="left" indent="1"/>
    </xf>
    <xf numFmtId="0" fontId="0" fillId="0" borderId="0" xfId="0" applyAlignment="1">
      <alignment horizontal="left" indent="2"/>
    </xf>
    <xf numFmtId="0" fontId="11" fillId="0" borderId="0" xfId="0" applyFont="1" applyAlignment="1">
      <alignment vertical="center" wrapText="1" readingOrder="1"/>
    </xf>
    <xf numFmtId="0" fontId="8" fillId="0" borderId="5" xfId="0" applyFont="1" applyBorder="1" applyAlignment="1">
      <alignment vertical="top"/>
    </xf>
    <xf numFmtId="0" fontId="10" fillId="0" borderId="0" xfId="0" applyFont="1" applyAlignment="1">
      <alignment vertical="top"/>
    </xf>
    <xf numFmtId="0" fontId="8" fillId="0" borderId="0" xfId="0" applyFont="1" applyAlignment="1">
      <alignment vertical="top"/>
    </xf>
    <xf numFmtId="164" fontId="8" fillId="0" borderId="5" xfId="2" applyFont="1" applyBorder="1" applyAlignment="1">
      <alignment horizontal="left" vertical="top" wrapText="1"/>
    </xf>
    <xf numFmtId="164" fontId="8" fillId="0" borderId="0" xfId="2" applyFont="1" applyBorder="1" applyAlignment="1">
      <alignment horizontal="left" vertical="top" wrapText="1"/>
    </xf>
    <xf numFmtId="0" fontId="8" fillId="0" borderId="0" xfId="0" applyFont="1" applyAlignment="1">
      <alignment horizontal="left" vertical="top" wrapText="1"/>
    </xf>
    <xf numFmtId="168" fontId="10" fillId="0" borderId="0" xfId="2" applyNumberFormat="1" applyFont="1" applyAlignment="1">
      <alignment vertical="top" wrapText="1"/>
    </xf>
    <xf numFmtId="164" fontId="10" fillId="0" borderId="0" xfId="2" applyFont="1" applyAlignment="1">
      <alignment vertical="top" wrapText="1"/>
    </xf>
    <xf numFmtId="164" fontId="8" fillId="0" borderId="5" xfId="2" applyFont="1" applyBorder="1" applyAlignment="1">
      <alignment horizontal="left" vertical="top"/>
    </xf>
    <xf numFmtId="0" fontId="8" fillId="0" borderId="0" xfId="0" applyFont="1" applyAlignment="1">
      <alignment horizontal="left" vertical="top"/>
    </xf>
    <xf numFmtId="168" fontId="10" fillId="0" borderId="0" xfId="2" applyNumberFormat="1" applyFont="1" applyAlignment="1">
      <alignment vertical="top"/>
    </xf>
    <xf numFmtId="0" fontId="8" fillId="0" borderId="0" xfId="0" applyFont="1" applyAlignment="1">
      <alignment vertical="center" wrapText="1"/>
    </xf>
    <xf numFmtId="0" fontId="11" fillId="0" borderId="0" xfId="0" applyFont="1" applyAlignment="1">
      <alignment vertical="center" readingOrder="1"/>
    </xf>
    <xf numFmtId="169" fontId="0" fillId="0" borderId="0" xfId="2" applyNumberFormat="1" applyFont="1" applyAlignment="1">
      <alignment horizontal="right" vertical="center"/>
    </xf>
    <xf numFmtId="169" fontId="2" fillId="5" borderId="3" xfId="2" applyNumberFormat="1" applyFont="1" applyFill="1" applyBorder="1" applyAlignment="1">
      <alignment horizontal="right" vertical="center"/>
    </xf>
    <xf numFmtId="168" fontId="2" fillId="5" borderId="3" xfId="2" applyNumberFormat="1" applyFont="1" applyFill="1" applyBorder="1" applyAlignment="1">
      <alignment horizontal="center" vertical="center"/>
    </xf>
    <xf numFmtId="165" fontId="2" fillId="4" borderId="2" xfId="4" applyNumberFormat="1" applyFont="1" applyFill="1" applyBorder="1" applyAlignment="1">
      <alignment horizontal="center" vertical="center"/>
    </xf>
    <xf numFmtId="0" fontId="3" fillId="0" borderId="6" xfId="0" applyFont="1" applyBorder="1" applyAlignment="1">
      <alignment horizontal="left"/>
    </xf>
    <xf numFmtId="170" fontId="3" fillId="0" borderId="6" xfId="3" applyNumberFormat="1" applyFont="1" applyBorder="1"/>
    <xf numFmtId="169" fontId="3" fillId="0" borderId="6" xfId="3" applyNumberFormat="1" applyFont="1" applyBorder="1"/>
    <xf numFmtId="169" fontId="1" fillId="0" borderId="0" xfId="1" applyNumberFormat="1" applyFont="1" applyBorder="1"/>
    <xf numFmtId="169" fontId="2" fillId="4" borderId="2" xfId="4" applyNumberFormat="1" applyFont="1" applyFill="1" applyBorder="1" applyAlignment="1">
      <alignment horizontal="right" vertical="center"/>
    </xf>
    <xf numFmtId="0" fontId="8" fillId="0" borderId="0" xfId="0" applyFont="1" applyAlignment="1">
      <alignment vertical="top" wrapText="1"/>
    </xf>
    <xf numFmtId="0" fontId="13" fillId="0" borderId="0" xfId="0" applyFont="1" applyAlignment="1">
      <alignment horizontal="left" vertical="center"/>
    </xf>
    <xf numFmtId="0" fontId="3" fillId="0" borderId="0" xfId="0" applyFont="1" applyAlignment="1">
      <alignment horizontal="left" vertical="center"/>
    </xf>
    <xf numFmtId="169" fontId="2" fillId="8" borderId="0" xfId="2" applyNumberFormat="1" applyFont="1" applyFill="1" applyBorder="1" applyAlignment="1">
      <alignment horizontal="right" vertical="center"/>
    </xf>
    <xf numFmtId="169" fontId="2" fillId="8" borderId="0" xfId="4" applyNumberFormat="1" applyFont="1" applyFill="1" applyBorder="1" applyAlignment="1">
      <alignment horizontal="right" vertical="center"/>
    </xf>
    <xf numFmtId="0" fontId="13" fillId="8" borderId="0" xfId="0" applyFont="1" applyFill="1" applyAlignment="1">
      <alignment horizontal="left" vertical="center"/>
    </xf>
    <xf numFmtId="0" fontId="3" fillId="0" borderId="0" xfId="0" applyFont="1" applyAlignment="1">
      <alignment vertical="center" wrapText="1"/>
    </xf>
    <xf numFmtId="43" fontId="0" fillId="0" borderId="0" xfId="1" applyFont="1"/>
    <xf numFmtId="169" fontId="0" fillId="0" borderId="0" xfId="0" applyNumberFormat="1" applyAlignment="1">
      <alignment horizontal="right"/>
    </xf>
    <xf numFmtId="169" fontId="0" fillId="2" borderId="0" xfId="4" applyNumberFormat="1" applyFont="1" applyFill="1" applyBorder="1" applyAlignment="1">
      <alignment horizontal="center"/>
    </xf>
    <xf numFmtId="169" fontId="0" fillId="2" borderId="0" xfId="4" applyNumberFormat="1" applyFont="1" applyFill="1" applyBorder="1" applyAlignment="1"/>
    <xf numFmtId="169" fontId="2" fillId="5" borderId="3" xfId="4" applyNumberFormat="1" applyFont="1" applyFill="1" applyBorder="1" applyAlignment="1">
      <alignment horizontal="center" vertical="center"/>
    </xf>
    <xf numFmtId="169" fontId="2" fillId="7" borderId="2" xfId="4" applyNumberFormat="1" applyFont="1" applyFill="1" applyBorder="1" applyAlignment="1">
      <alignment horizontal="center" vertical="center" wrapText="1"/>
    </xf>
    <xf numFmtId="169" fontId="2" fillId="5" borderId="3" xfId="2" applyNumberFormat="1" applyFont="1" applyFill="1" applyBorder="1" applyAlignment="1">
      <alignment horizontal="center" vertical="center"/>
    </xf>
    <xf numFmtId="169" fontId="0" fillId="0" borderId="0" xfId="4" applyNumberFormat="1" applyFont="1" applyBorder="1" applyAlignment="1">
      <alignment horizontal="right"/>
    </xf>
    <xf numFmtId="164" fontId="2" fillId="4" borderId="2" xfId="2" applyFont="1" applyFill="1" applyBorder="1" applyAlignment="1">
      <alignment horizontal="center" vertical="center" wrapText="1"/>
    </xf>
    <xf numFmtId="0" fontId="2" fillId="3" borderId="2" xfId="0" applyFont="1" applyFill="1" applyBorder="1" applyAlignment="1">
      <alignment horizontal="left" vertical="center"/>
    </xf>
    <xf numFmtId="167" fontId="2" fillId="5" borderId="2" xfId="4" applyFont="1" applyFill="1" applyBorder="1" applyAlignment="1">
      <alignment horizontal="center" vertical="center"/>
    </xf>
    <xf numFmtId="0" fontId="8" fillId="0" borderId="5" xfId="0" applyFont="1" applyBorder="1" applyAlignment="1">
      <alignment horizontal="left" vertical="top" wrapText="1"/>
    </xf>
    <xf numFmtId="164" fontId="2" fillId="4" borderId="7" xfId="2" applyFont="1" applyFill="1" applyBorder="1" applyAlignment="1">
      <alignment horizontal="center" vertical="center" wrapText="1"/>
    </xf>
    <xf numFmtId="164" fontId="2" fillId="4" borderId="1" xfId="2" applyFont="1" applyFill="1" applyBorder="1" applyAlignment="1">
      <alignment horizontal="center" vertical="center" wrapText="1"/>
    </xf>
    <xf numFmtId="167" fontId="0" fillId="0" borderId="0" xfId="4" applyFont="1" applyBorder="1"/>
    <xf numFmtId="169" fontId="2" fillId="4" borderId="3" xfId="2" applyNumberFormat="1" applyFont="1" applyFill="1" applyBorder="1" applyAlignment="1">
      <alignment horizontal="right" vertical="center"/>
    </xf>
    <xf numFmtId="0" fontId="8" fillId="0" borderId="0" xfId="0" applyFont="1" applyAlignment="1">
      <alignment horizontal="left" vertical="center" wrapText="1"/>
    </xf>
    <xf numFmtId="164" fontId="2" fillId="4" borderId="10" xfId="2" applyFont="1" applyFill="1" applyBorder="1" applyAlignment="1">
      <alignment horizontal="center" vertical="center" wrapText="1"/>
    </xf>
    <xf numFmtId="171" fontId="3" fillId="0" borderId="6" xfId="3" applyNumberFormat="1" applyFont="1" applyBorder="1"/>
    <xf numFmtId="171" fontId="0" fillId="0" borderId="0" xfId="0" applyNumberFormat="1" applyAlignment="1">
      <alignment horizontal="right"/>
    </xf>
    <xf numFmtId="171" fontId="2" fillId="4" borderId="2" xfId="4" applyNumberFormat="1" applyFont="1" applyFill="1" applyBorder="1" applyAlignment="1">
      <alignment horizontal="right" vertical="center"/>
    </xf>
    <xf numFmtId="165" fontId="2" fillId="4" borderId="3" xfId="4" applyNumberFormat="1" applyFont="1" applyFill="1" applyBorder="1" applyAlignment="1">
      <alignment horizontal="center" vertical="center"/>
    </xf>
    <xf numFmtId="171" fontId="2" fillId="4" borderId="2" xfId="4" applyNumberFormat="1" applyFont="1" applyFill="1" applyBorder="1" applyAlignment="1">
      <alignment horizontal="center" vertical="center"/>
    </xf>
    <xf numFmtId="49" fontId="6" fillId="0" borderId="1" xfId="0" applyNumberFormat="1" applyFont="1" applyBorder="1" applyAlignment="1">
      <alignment horizontal="left" readingOrder="1"/>
    </xf>
    <xf numFmtId="4" fontId="14" fillId="0" borderId="0" xfId="0" applyNumberFormat="1" applyFont="1"/>
    <xf numFmtId="4" fontId="15" fillId="0" borderId="0" xfId="0" applyNumberFormat="1" applyFont="1"/>
    <xf numFmtId="4" fontId="8" fillId="0" borderId="0" xfId="0" applyNumberFormat="1" applyFont="1" applyAlignment="1">
      <alignment horizontal="left" vertical="top" wrapText="1"/>
    </xf>
    <xf numFmtId="164" fontId="8" fillId="0" borderId="0" xfId="2" applyFont="1" applyBorder="1" applyAlignment="1">
      <alignment horizontal="left" vertical="top"/>
    </xf>
    <xf numFmtId="169" fontId="3" fillId="0" borderId="6" xfId="3" applyNumberFormat="1" applyFont="1" applyBorder="1" applyAlignment="1">
      <alignment horizontal="center"/>
    </xf>
    <xf numFmtId="169" fontId="0" fillId="0" borderId="0" xfId="0" applyNumberFormat="1" applyAlignment="1">
      <alignment horizontal="center"/>
    </xf>
    <xf numFmtId="169" fontId="0" fillId="0" borderId="0" xfId="4" applyNumberFormat="1" applyFont="1" applyBorder="1" applyAlignment="1">
      <alignment horizontal="center"/>
    </xf>
    <xf numFmtId="0" fontId="0" fillId="0" borderId="0" xfId="0" applyAlignment="1">
      <alignment horizontal="center"/>
    </xf>
    <xf numFmtId="172" fontId="0" fillId="0" borderId="0" xfId="0" applyNumberFormat="1"/>
    <xf numFmtId="171" fontId="3" fillId="0" borderId="0" xfId="0" applyNumberFormat="1" applyFont="1" applyAlignment="1">
      <alignment horizontal="right"/>
    </xf>
    <xf numFmtId="171" fontId="0" fillId="0" borderId="0" xfId="4" applyNumberFormat="1" applyFont="1" applyBorder="1" applyAlignment="1">
      <alignment horizontal="right"/>
    </xf>
    <xf numFmtId="171" fontId="3" fillId="0" borderId="0" xfId="4" applyNumberFormat="1" applyFont="1" applyBorder="1" applyAlignment="1">
      <alignment horizontal="right"/>
    </xf>
    <xf numFmtId="171" fontId="2" fillId="7" borderId="2" xfId="1" applyNumberFormat="1" applyFont="1" applyFill="1" applyBorder="1" applyAlignment="1">
      <alignment horizontal="right" vertical="center" wrapText="1"/>
    </xf>
    <xf numFmtId="171" fontId="2" fillId="7" borderId="2" xfId="4" applyNumberFormat="1" applyFont="1" applyFill="1" applyBorder="1" applyAlignment="1">
      <alignment horizontal="right" vertical="center" wrapText="1"/>
    </xf>
    <xf numFmtId="171" fontId="3" fillId="0" borderId="0" xfId="0" applyNumberFormat="1" applyFont="1"/>
    <xf numFmtId="171" fontId="3" fillId="0" borderId="0" xfId="1" applyNumberFormat="1" applyFont="1" applyAlignment="1"/>
    <xf numFmtId="171" fontId="3" fillId="0" borderId="4" xfId="0" applyNumberFormat="1" applyFont="1" applyBorder="1"/>
    <xf numFmtId="171" fontId="0" fillId="0" borderId="0" xfId="0" applyNumberFormat="1"/>
    <xf numFmtId="171" fontId="0" fillId="0" borderId="0" xfId="1" applyNumberFormat="1" applyFont="1" applyAlignment="1"/>
    <xf numFmtId="171" fontId="0" fillId="0" borderId="0" xfId="4" applyNumberFormat="1" applyFont="1" applyBorder="1" applyAlignment="1"/>
    <xf numFmtId="171" fontId="3" fillId="0" borderId="0" xfId="4" applyNumberFormat="1" applyFont="1" applyBorder="1" applyAlignment="1"/>
    <xf numFmtId="171" fontId="2" fillId="4" borderId="2" xfId="4" applyNumberFormat="1" applyFont="1" applyFill="1" applyBorder="1" applyAlignment="1">
      <alignment vertical="center"/>
    </xf>
    <xf numFmtId="171" fontId="2" fillId="7" borderId="2" xfId="1" applyNumberFormat="1" applyFont="1" applyFill="1" applyBorder="1" applyAlignment="1">
      <alignment vertical="center" wrapText="1"/>
    </xf>
    <xf numFmtId="171" fontId="2" fillId="7" borderId="2" xfId="4" applyNumberFormat="1" applyFont="1" applyFill="1" applyBorder="1" applyAlignment="1">
      <alignment vertical="center" wrapText="1"/>
    </xf>
    <xf numFmtId="166" fontId="3" fillId="0" borderId="0" xfId="4" applyNumberFormat="1" applyFont="1" applyBorder="1" applyAlignment="1"/>
    <xf numFmtId="166" fontId="0" fillId="0" borderId="0" xfId="4" applyNumberFormat="1" applyFont="1" applyBorder="1" applyAlignment="1"/>
    <xf numFmtId="166" fontId="1" fillId="0" borderId="0" xfId="4" applyNumberFormat="1" applyFont="1" applyBorder="1" applyAlignment="1"/>
    <xf numFmtId="166" fontId="2" fillId="7" borderId="2" xfId="4" applyNumberFormat="1" applyFont="1" applyFill="1" applyBorder="1" applyAlignment="1">
      <alignment vertical="center" wrapText="1"/>
    </xf>
    <xf numFmtId="166" fontId="0" fillId="0" borderId="0" xfId="0" applyNumberFormat="1"/>
    <xf numFmtId="171" fontId="3" fillId="0" borderId="0" xfId="1" applyNumberFormat="1" applyFont="1" applyAlignment="1">
      <alignment horizontal="right"/>
    </xf>
    <xf numFmtId="171" fontId="3" fillId="0" borderId="4" xfId="0" applyNumberFormat="1" applyFont="1" applyBorder="1" applyAlignment="1">
      <alignment horizontal="right"/>
    </xf>
    <xf numFmtId="171" fontId="0" fillId="0" borderId="0" xfId="1" applyNumberFormat="1" applyFont="1" applyAlignment="1">
      <alignment horizontal="right"/>
    </xf>
    <xf numFmtId="0" fontId="0" fillId="2" borderId="0" xfId="0" applyFill="1" applyAlignment="1">
      <alignment horizontal="right"/>
    </xf>
    <xf numFmtId="167" fontId="0" fillId="2" borderId="0" xfId="4" applyFont="1" applyFill="1" applyBorder="1" applyAlignment="1">
      <alignment horizontal="right"/>
    </xf>
    <xf numFmtId="0" fontId="2" fillId="2" borderId="0" xfId="0" applyFont="1" applyFill="1" applyAlignment="1">
      <alignment horizontal="right" vertical="center"/>
    </xf>
    <xf numFmtId="43" fontId="3" fillId="0" borderId="0" xfId="1" applyFont="1" applyAlignment="1"/>
    <xf numFmtId="43" fontId="0" fillId="0" borderId="0" xfId="1" applyFont="1" applyAlignment="1"/>
    <xf numFmtId="43" fontId="3" fillId="0" borderId="0" xfId="1" applyFont="1" applyAlignment="1">
      <alignment horizontal="right"/>
    </xf>
    <xf numFmtId="43" fontId="0" fillId="0" borderId="0" xfId="1" applyFont="1" applyAlignment="1">
      <alignment horizontal="right"/>
    </xf>
    <xf numFmtId="171" fontId="1" fillId="0" borderId="0" xfId="4" applyNumberFormat="1" applyFont="1" applyBorder="1" applyAlignment="1">
      <alignment horizontal="right"/>
    </xf>
    <xf numFmtId="165" fontId="3" fillId="0" borderId="0" xfId="0" applyNumberFormat="1" applyFont="1"/>
    <xf numFmtId="165" fontId="0" fillId="0" borderId="0" xfId="0" applyNumberFormat="1"/>
    <xf numFmtId="165" fontId="0" fillId="0" borderId="0" xfId="4" applyNumberFormat="1" applyFont="1" applyBorder="1" applyAlignment="1"/>
    <xf numFmtId="165" fontId="2" fillId="4" borderId="2" xfId="4" applyNumberFormat="1" applyFont="1" applyFill="1" applyBorder="1" applyAlignment="1">
      <alignment horizontal="right" vertical="center"/>
    </xf>
    <xf numFmtId="168" fontId="8" fillId="0" borderId="0" xfId="0" applyNumberFormat="1" applyFont="1" applyAlignment="1">
      <alignment horizontal="left" vertical="top" wrapText="1"/>
    </xf>
    <xf numFmtId="0" fontId="0" fillId="0" borderId="0" xfId="0" applyAlignment="1">
      <alignment vertical="top"/>
    </xf>
    <xf numFmtId="171" fontId="3" fillId="0" borderId="6" xfId="0" applyNumberFormat="1" applyFont="1" applyBorder="1"/>
    <xf numFmtId="173" fontId="0" fillId="0" borderId="0" xfId="0" applyNumberFormat="1" applyAlignment="1">
      <alignment vertical="top"/>
    </xf>
    <xf numFmtId="173" fontId="0" fillId="0" borderId="0" xfId="0" applyNumberFormat="1"/>
    <xf numFmtId="0" fontId="8" fillId="0" borderId="0" xfId="5" applyFont="1" applyAlignment="1">
      <alignment vertical="top" wrapText="1"/>
    </xf>
    <xf numFmtId="0" fontId="16" fillId="0" borderId="0" xfId="5" applyFont="1" applyAlignment="1">
      <alignment vertical="top" wrapText="1"/>
    </xf>
    <xf numFmtId="0" fontId="2" fillId="3" borderId="2" xfId="0" applyFont="1" applyFill="1" applyBorder="1" applyAlignment="1">
      <alignment horizontal="left" vertical="center"/>
    </xf>
    <xf numFmtId="167" fontId="2" fillId="5" borderId="2" xfId="4"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4" fontId="2" fillId="4" borderId="2" xfId="2" applyFont="1" applyFill="1" applyBorder="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8" fillId="0" borderId="5" xfId="0" applyFont="1" applyBorder="1" applyAlignment="1">
      <alignment horizontal="left" vertical="top" wrapText="1"/>
    </xf>
    <xf numFmtId="0" fontId="12" fillId="0" borderId="0" xfId="0" applyFont="1" applyAlignment="1">
      <alignment horizontal="left" vertical="top" wrapText="1"/>
    </xf>
    <xf numFmtId="167" fontId="2" fillId="5" borderId="3" xfId="4" applyFont="1" applyFill="1" applyBorder="1" applyAlignment="1">
      <alignment horizontal="center" vertical="center"/>
    </xf>
    <xf numFmtId="167" fontId="2" fillId="5" borderId="8" xfId="4" applyFont="1" applyFill="1" applyBorder="1" applyAlignment="1">
      <alignment horizontal="center" vertical="center"/>
    </xf>
    <xf numFmtId="167" fontId="2" fillId="5" borderId="9" xfId="4" applyFont="1" applyFill="1" applyBorder="1" applyAlignment="1">
      <alignment horizontal="center" vertical="center"/>
    </xf>
    <xf numFmtId="164" fontId="2" fillId="4" borderId="1" xfId="2" applyFont="1" applyFill="1" applyBorder="1" applyAlignment="1">
      <alignment horizontal="center" vertical="center" wrapText="1"/>
    </xf>
    <xf numFmtId="164" fontId="2" fillId="4" borderId="7" xfId="2" applyFont="1" applyFill="1" applyBorder="1" applyAlignment="1">
      <alignment horizontal="center" vertical="center" wrapText="1"/>
    </xf>
  </cellXfs>
  <cellStyles count="6">
    <cellStyle name="Comma" xfId="1" builtinId="3"/>
    <cellStyle name="Millares 2" xfId="3" xr:uid="{00000000-0005-0000-0000-000001000000}"/>
    <cellStyle name="Millares 3" xfId="4" xr:uid="{00000000-0005-0000-0000-000002000000}"/>
    <cellStyle name="Millares 4" xfId="2" xr:uid="{00000000-0005-0000-0000-000003000000}"/>
    <cellStyle name="Normal" xfId="0" builtinId="0"/>
    <cellStyle name="Normal 56" xfId="5" xr:uid="{C2E2D4B7-85E6-4DF7-B469-8EF4CB398B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918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25114" y="289832"/>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5DC22B0E-1B9D-4A81-A63D-7FD5E6CB8F50}"/>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882644</xdr:colOff>
      <xdr:row>1</xdr:row>
      <xdr:rowOff>147362</xdr:rowOff>
    </xdr:from>
    <xdr:ext cx="1759593" cy="852763"/>
    <xdr:pic>
      <xdr:nvPicPr>
        <xdr:cNvPr id="3" name="Imagen 4">
          <a:extLst>
            <a:ext uri="{FF2B5EF4-FFF2-40B4-BE49-F238E27FC236}">
              <a16:creationId xmlns:a16="http://schemas.microsoft.com/office/drawing/2014/main" id="{BC2B537C-7F53-4761-B8F5-D66E1DDFD85F}"/>
            </a:ext>
          </a:extLst>
        </xdr:cNvPr>
        <xdr:cNvPicPr>
          <a:picLocks noChangeAspect="1"/>
        </xdr:cNvPicPr>
      </xdr:nvPicPr>
      <xdr:blipFill>
        <a:blip xmlns:r="http://schemas.openxmlformats.org/officeDocument/2006/relationships" r:embed="rId2"/>
        <a:stretch>
          <a:fillRect/>
        </a:stretch>
      </xdr:blipFill>
      <xdr:spPr>
        <a:xfrm>
          <a:off x="882644" y="337862"/>
          <a:ext cx="1759593" cy="852763"/>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1E2EA4A2-3545-4D23-9B26-69D4287147FB}"/>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7572374" y="209345"/>
          <a:ext cx="1720099" cy="89555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87FE8208-9C60-4DBC-842E-67410C1BD4E5}"/>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882644</xdr:colOff>
      <xdr:row>1</xdr:row>
      <xdr:rowOff>147362</xdr:rowOff>
    </xdr:from>
    <xdr:ext cx="1759593" cy="852763"/>
    <xdr:pic>
      <xdr:nvPicPr>
        <xdr:cNvPr id="3" name="Imagen 4">
          <a:extLst>
            <a:ext uri="{FF2B5EF4-FFF2-40B4-BE49-F238E27FC236}">
              <a16:creationId xmlns:a16="http://schemas.microsoft.com/office/drawing/2014/main" id="{5FF0BB82-8261-4EDE-BC3D-E444C90C842F}"/>
            </a:ext>
          </a:extLst>
        </xdr:cNvPr>
        <xdr:cNvPicPr>
          <a:picLocks noChangeAspect="1"/>
        </xdr:cNvPicPr>
      </xdr:nvPicPr>
      <xdr:blipFill>
        <a:blip xmlns:r="http://schemas.openxmlformats.org/officeDocument/2006/relationships" r:embed="rId2"/>
        <a:stretch>
          <a:fillRect/>
        </a:stretch>
      </xdr:blipFill>
      <xdr:spPr>
        <a:xfrm>
          <a:off x="882644" y="337862"/>
          <a:ext cx="1759593" cy="852763"/>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190EE047-B0F7-41F9-BA0B-F8C52A222690}"/>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6305549" y="209345"/>
          <a:ext cx="1720099" cy="895555"/>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DD5EE1D8-FBD0-4D86-BBD7-C82A79F8554D}"/>
            </a:ext>
          </a:extLst>
        </xdr:cNvPr>
        <xdr:cNvPicPr/>
      </xdr:nvPicPr>
      <xdr:blipFill>
        <a:blip xmlns:r="http://schemas.openxmlformats.org/officeDocument/2006/relationships" r:embed="rId1" cstate="print"/>
        <a:stretch>
          <a:fillRect/>
        </a:stretch>
      </xdr:blipFill>
      <xdr:spPr>
        <a:xfrm>
          <a:off x="0" y="0"/>
          <a:ext cx="254000" cy="1778000"/>
        </a:xfrm>
        <a:prstGeom prst="rect">
          <a:avLst/>
        </a:prstGeom>
      </xdr:spPr>
    </xdr:pic>
    <xdr:clientData/>
  </xdr:twoCellAnchor>
  <xdr:oneCellAnchor>
    <xdr:from>
      <xdr:col>0</xdr:col>
      <xdr:colOff>826220</xdr:colOff>
      <xdr:row>1</xdr:row>
      <xdr:rowOff>99739</xdr:rowOff>
    </xdr:from>
    <xdr:ext cx="1774145" cy="971825"/>
    <xdr:pic>
      <xdr:nvPicPr>
        <xdr:cNvPr id="3" name="Imagen 4">
          <a:extLst>
            <a:ext uri="{FF2B5EF4-FFF2-40B4-BE49-F238E27FC236}">
              <a16:creationId xmlns:a16="http://schemas.microsoft.com/office/drawing/2014/main" id="{33082005-44A4-4DF0-86C3-9B2D56D83D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826220" y="290239"/>
          <a:ext cx="1774145" cy="971825"/>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D9C1066D-E4A4-4365-B5D3-E270483C1972}"/>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0723899" y="209345"/>
          <a:ext cx="1720099" cy="895555"/>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256635D8-F186-4850-AE3A-362002A5640B}"/>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826220</xdr:colOff>
      <xdr:row>1</xdr:row>
      <xdr:rowOff>99739</xdr:rowOff>
    </xdr:from>
    <xdr:ext cx="1774145" cy="971825"/>
    <xdr:pic>
      <xdr:nvPicPr>
        <xdr:cNvPr id="3" name="Imagen 4">
          <a:extLst>
            <a:ext uri="{FF2B5EF4-FFF2-40B4-BE49-F238E27FC236}">
              <a16:creationId xmlns:a16="http://schemas.microsoft.com/office/drawing/2014/main" id="{2F2C7792-702A-4D08-850C-962FF2383B20}"/>
            </a:ext>
            <a:ext uri="{147F2762-F138-4A5C-976F-8EAC2B608ADB}">
              <a16:predDERef xmlns:a16="http://schemas.microsoft.com/office/drawing/2014/main" pred="{256635D8-F186-4850-AE3A-362002A564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826220" y="290239"/>
          <a:ext cx="1774145" cy="971825"/>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993555C3-B58E-430F-B7E5-45FA68DFA9BE}"/>
            </a:ext>
            <a:ext uri="{147F2762-F138-4A5C-976F-8EAC2B608ADB}">
              <a16:predDERef xmlns:a16="http://schemas.microsoft.com/office/drawing/2014/main" pred="{2F2C7792-702A-4D08-850C-962FF2383B20}"/>
            </a:ext>
          </a:extLst>
        </xdr:cNvPr>
        <xdr:cNvPicPr>
          <a:picLocks noChangeAspect="1"/>
        </xdr:cNvPicPr>
      </xdr:nvPicPr>
      <xdr:blipFill>
        <a:blip xmlns:r="http://schemas.openxmlformats.org/officeDocument/2006/relationships" r:embed="rId3"/>
        <a:stretch>
          <a:fillRect/>
        </a:stretch>
      </xdr:blipFill>
      <xdr:spPr>
        <a:xfrm>
          <a:off x="17820024" y="209345"/>
          <a:ext cx="1720099" cy="89555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739208</xdr:colOff>
      <xdr:row>1</xdr:row>
      <xdr:rowOff>111238</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288896" y="301738"/>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4875EB26-B665-4DCB-A44F-B436059BD60F}"/>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-1</xdr:colOff>
      <xdr:row>0</xdr:row>
      <xdr:rowOff>33617</xdr:rowOff>
    </xdr:from>
    <xdr:ext cx="2252383" cy="991454"/>
    <xdr:pic>
      <xdr:nvPicPr>
        <xdr:cNvPr id="3" name="Imagen 4">
          <a:extLst>
            <a:ext uri="{FF2B5EF4-FFF2-40B4-BE49-F238E27FC236}">
              <a16:creationId xmlns:a16="http://schemas.microsoft.com/office/drawing/2014/main" id="{E3A720C1-0BE0-4C40-A1C3-D94A9B4EC442}"/>
            </a:ext>
          </a:extLst>
        </xdr:cNvPr>
        <xdr:cNvPicPr>
          <a:picLocks noChangeAspect="1"/>
        </xdr:cNvPicPr>
      </xdr:nvPicPr>
      <xdr:blipFill>
        <a:blip xmlns:r="http://schemas.openxmlformats.org/officeDocument/2006/relationships" r:embed="rId2"/>
        <a:stretch>
          <a:fillRect/>
        </a:stretch>
      </xdr:blipFill>
      <xdr:spPr>
        <a:xfrm>
          <a:off x="761999" y="33617"/>
          <a:ext cx="2252383" cy="991454"/>
        </a:xfrm>
        <a:prstGeom prst="rect">
          <a:avLst/>
        </a:prstGeom>
      </xdr:spPr>
    </xdr:pic>
    <xdr:clientData/>
  </xdr:oneCellAnchor>
  <xdr:oneCellAnchor>
    <xdr:from>
      <xdr:col>15</xdr:col>
      <xdr:colOff>336179</xdr:colOff>
      <xdr:row>0</xdr:row>
      <xdr:rowOff>11205</xdr:rowOff>
    </xdr:from>
    <xdr:ext cx="2028262" cy="993805"/>
    <xdr:pic>
      <xdr:nvPicPr>
        <xdr:cNvPr id="4" name="Imagen 3">
          <a:extLst>
            <a:ext uri="{FF2B5EF4-FFF2-40B4-BE49-F238E27FC236}">
              <a16:creationId xmlns:a16="http://schemas.microsoft.com/office/drawing/2014/main" id="{4F16986E-4F5B-4131-B781-43EF0B05F4CF}"/>
            </a:ext>
          </a:extLst>
        </xdr:cNvPr>
        <xdr:cNvPicPr>
          <a:picLocks noChangeAspect="1"/>
        </xdr:cNvPicPr>
      </xdr:nvPicPr>
      <xdr:blipFill>
        <a:blip xmlns:r="http://schemas.openxmlformats.org/officeDocument/2006/relationships" r:embed="rId3"/>
        <a:stretch>
          <a:fillRect/>
        </a:stretch>
      </xdr:blipFill>
      <xdr:spPr>
        <a:xfrm>
          <a:off x="11766179" y="11205"/>
          <a:ext cx="2028262" cy="99380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265C29C2-9BE6-4793-A9AE-FD7FBD93E865}"/>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615944</xdr:colOff>
      <xdr:row>1</xdr:row>
      <xdr:rowOff>61637</xdr:rowOff>
    </xdr:from>
    <xdr:ext cx="1759593" cy="852763"/>
    <xdr:pic>
      <xdr:nvPicPr>
        <xdr:cNvPr id="3" name="Imagen 4">
          <a:extLst>
            <a:ext uri="{FF2B5EF4-FFF2-40B4-BE49-F238E27FC236}">
              <a16:creationId xmlns:a16="http://schemas.microsoft.com/office/drawing/2014/main" id="{60C510B2-C0BC-4F66-B256-142034A733D1}"/>
            </a:ext>
          </a:extLst>
        </xdr:cNvPr>
        <xdr:cNvPicPr>
          <a:picLocks noChangeAspect="1"/>
        </xdr:cNvPicPr>
      </xdr:nvPicPr>
      <xdr:blipFill>
        <a:blip xmlns:r="http://schemas.openxmlformats.org/officeDocument/2006/relationships" r:embed="rId2"/>
        <a:stretch>
          <a:fillRect/>
        </a:stretch>
      </xdr:blipFill>
      <xdr:spPr>
        <a:xfrm>
          <a:off x="615944" y="252137"/>
          <a:ext cx="1759593" cy="852763"/>
        </a:xfrm>
        <a:prstGeom prst="rect">
          <a:avLst/>
        </a:prstGeom>
      </xdr:spPr>
    </xdr:pic>
    <xdr:clientData/>
  </xdr:oneCellAnchor>
  <xdr:oneCellAnchor>
    <xdr:from>
      <xdr:col>11</xdr:col>
      <xdr:colOff>0</xdr:colOff>
      <xdr:row>0</xdr:row>
      <xdr:rowOff>123620</xdr:rowOff>
    </xdr:from>
    <xdr:ext cx="1812193" cy="943503"/>
    <xdr:pic>
      <xdr:nvPicPr>
        <xdr:cNvPr id="4" name="Imagen 3">
          <a:extLst>
            <a:ext uri="{FF2B5EF4-FFF2-40B4-BE49-F238E27FC236}">
              <a16:creationId xmlns:a16="http://schemas.microsoft.com/office/drawing/2014/main" id="{F747E5E2-7187-4F86-816A-F4AB235EF120}"/>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4049375" y="123620"/>
          <a:ext cx="1812193" cy="943503"/>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1CD69DB2-EFB0-4747-939E-42B4FAC04359}"/>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882644</xdr:colOff>
      <xdr:row>1</xdr:row>
      <xdr:rowOff>147362</xdr:rowOff>
    </xdr:from>
    <xdr:ext cx="1759593" cy="852763"/>
    <xdr:pic>
      <xdr:nvPicPr>
        <xdr:cNvPr id="3" name="Imagen 4">
          <a:extLst>
            <a:ext uri="{FF2B5EF4-FFF2-40B4-BE49-F238E27FC236}">
              <a16:creationId xmlns:a16="http://schemas.microsoft.com/office/drawing/2014/main" id="{563A18BC-7CBF-4629-B0D6-35F1244D0056}"/>
            </a:ext>
          </a:extLst>
        </xdr:cNvPr>
        <xdr:cNvPicPr>
          <a:picLocks noChangeAspect="1"/>
        </xdr:cNvPicPr>
      </xdr:nvPicPr>
      <xdr:blipFill>
        <a:blip xmlns:r="http://schemas.openxmlformats.org/officeDocument/2006/relationships" r:embed="rId2"/>
        <a:stretch>
          <a:fillRect/>
        </a:stretch>
      </xdr:blipFill>
      <xdr:spPr>
        <a:xfrm>
          <a:off x="882644" y="337862"/>
          <a:ext cx="1759593" cy="852763"/>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6B2B34B0-4172-434C-8539-E489EB878226}"/>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7820024" y="209345"/>
          <a:ext cx="1720099" cy="89555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Q36"/>
  <sheetViews>
    <sheetView showGridLines="0" zoomScale="80" zoomScaleNormal="80" workbookViewId="0">
      <selection activeCell="F39" sqref="F39"/>
    </sheetView>
  </sheetViews>
  <sheetFormatPr defaultColWidth="11.42578125" defaultRowHeight="15" x14ac:dyDescent="0.25"/>
  <cols>
    <col min="1" max="1" width="4.85546875" customWidth="1"/>
    <col min="2" max="2" width="63.8554687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8.7109375" style="13" bestFit="1" customWidth="1"/>
  </cols>
  <sheetData>
    <row r="1" spans="2:17" x14ac:dyDescent="0.25">
      <c r="E1" s="25"/>
      <c r="F1" s="25"/>
      <c r="G1" s="25"/>
      <c r="H1" s="25"/>
      <c r="I1" s="25"/>
      <c r="J1" s="25"/>
      <c r="K1" s="25"/>
      <c r="L1" s="25"/>
      <c r="M1" s="25"/>
      <c r="N1" s="25"/>
      <c r="O1" s="25"/>
      <c r="P1" s="25"/>
      <c r="Q1" s="15"/>
    </row>
    <row r="2" spans="2:17" ht="28.5" x14ac:dyDescent="0.25">
      <c r="B2" s="143" t="s">
        <v>0</v>
      </c>
      <c r="C2" s="143"/>
      <c r="D2" s="143"/>
      <c r="E2" s="143"/>
      <c r="F2" s="143"/>
      <c r="G2" s="143"/>
      <c r="H2" s="143"/>
      <c r="I2" s="143"/>
      <c r="J2" s="143"/>
      <c r="K2" s="143"/>
      <c r="L2" s="143"/>
      <c r="M2" s="143"/>
      <c r="N2" s="143"/>
      <c r="O2" s="143"/>
      <c r="P2" s="143"/>
      <c r="Q2" s="143"/>
    </row>
    <row r="3" spans="2:17" ht="21" x14ac:dyDescent="0.25">
      <c r="B3" s="144" t="s">
        <v>1</v>
      </c>
      <c r="C3" s="144"/>
      <c r="D3" s="144"/>
      <c r="E3" s="144"/>
      <c r="F3" s="144"/>
      <c r="G3" s="144"/>
      <c r="H3" s="144"/>
      <c r="I3" s="144"/>
      <c r="J3" s="144"/>
      <c r="K3" s="144"/>
      <c r="L3" s="144"/>
      <c r="M3" s="144"/>
      <c r="N3" s="144"/>
      <c r="O3" s="144"/>
      <c r="P3" s="144"/>
      <c r="Q3" s="144"/>
    </row>
    <row r="4" spans="2:17" ht="15.75" customHeight="1" x14ac:dyDescent="0.25">
      <c r="B4" s="145" t="s">
        <v>2</v>
      </c>
      <c r="C4" s="145"/>
      <c r="D4" s="145"/>
      <c r="E4" s="145"/>
      <c r="F4" s="145"/>
      <c r="G4" s="145"/>
      <c r="H4" s="145"/>
      <c r="I4" s="145"/>
      <c r="J4" s="145"/>
      <c r="K4" s="145"/>
      <c r="L4" s="145"/>
      <c r="M4" s="145"/>
      <c r="N4" s="145"/>
      <c r="O4" s="145"/>
      <c r="P4" s="145"/>
      <c r="Q4" s="145"/>
    </row>
    <row r="5" spans="2:17" ht="15.75" customHeight="1" x14ac:dyDescent="0.25">
      <c r="B5" s="145" t="s">
        <v>3</v>
      </c>
      <c r="C5" s="145"/>
      <c r="D5" s="145"/>
      <c r="E5" s="145"/>
      <c r="F5" s="145"/>
      <c r="G5" s="145"/>
      <c r="H5" s="145"/>
      <c r="I5" s="145"/>
      <c r="J5" s="145"/>
      <c r="K5" s="145"/>
      <c r="L5" s="145"/>
      <c r="M5" s="145"/>
      <c r="N5" s="145"/>
      <c r="O5" s="145"/>
      <c r="P5" s="145"/>
      <c r="Q5" s="145"/>
    </row>
    <row r="6" spans="2:17" ht="15.75" customHeight="1" x14ac:dyDescent="0.25">
      <c r="B6" s="145"/>
      <c r="C6" s="145"/>
      <c r="D6" s="145"/>
      <c r="E6" s="145"/>
      <c r="F6" s="145"/>
      <c r="G6" s="145"/>
      <c r="H6" s="145"/>
      <c r="I6" s="145"/>
      <c r="J6" s="145"/>
      <c r="K6" s="145"/>
      <c r="L6" s="145"/>
      <c r="M6" s="145"/>
      <c r="N6" s="145"/>
      <c r="O6" s="145"/>
      <c r="P6" s="145"/>
      <c r="Q6" s="145"/>
    </row>
    <row r="7" spans="2:17" x14ac:dyDescent="0.25">
      <c r="B7" s="1" t="s">
        <v>4</v>
      </c>
      <c r="C7" s="2"/>
      <c r="D7" s="2"/>
      <c r="E7" s="32"/>
      <c r="F7" s="32"/>
      <c r="G7" s="32"/>
      <c r="H7" s="32"/>
      <c r="I7" s="32"/>
      <c r="J7" s="32"/>
      <c r="K7" s="32"/>
      <c r="L7" s="32"/>
      <c r="M7" s="32"/>
      <c r="N7" s="32"/>
      <c r="O7" s="32"/>
      <c r="P7" s="32"/>
      <c r="Q7" s="31" t="s">
        <v>5</v>
      </c>
    </row>
    <row r="8" spans="2:17" x14ac:dyDescent="0.25">
      <c r="B8" s="141" t="s">
        <v>6</v>
      </c>
      <c r="C8" s="146" t="s">
        <v>7</v>
      </c>
      <c r="D8" s="146" t="s">
        <v>8</v>
      </c>
      <c r="E8" s="142" t="s">
        <v>9</v>
      </c>
      <c r="F8" s="142"/>
      <c r="G8" s="142"/>
      <c r="H8" s="142"/>
      <c r="I8" s="142"/>
      <c r="J8" s="142"/>
      <c r="K8" s="142"/>
      <c r="L8" s="142"/>
      <c r="M8" s="142"/>
      <c r="N8" s="142"/>
      <c r="O8" s="142"/>
      <c r="P8" s="142"/>
      <c r="Q8" s="142"/>
    </row>
    <row r="9" spans="2:17" ht="18.75" customHeight="1"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7" x14ac:dyDescent="0.25">
      <c r="B10" s="34" t="s">
        <v>23</v>
      </c>
      <c r="C10" s="104">
        <v>10806049878</v>
      </c>
      <c r="D10" s="104">
        <v>2069380058.0000002</v>
      </c>
      <c r="E10" s="105">
        <v>23465282.750000007</v>
      </c>
      <c r="F10" s="106">
        <v>39321409.160000004</v>
      </c>
      <c r="G10" s="106">
        <v>16482958.939999999</v>
      </c>
      <c r="H10" s="106">
        <v>30613847.290000003</v>
      </c>
      <c r="I10" s="106">
        <v>53556846.910000004</v>
      </c>
      <c r="J10" s="106">
        <v>40815853.689999998</v>
      </c>
      <c r="K10" s="106">
        <v>49045581.419999994</v>
      </c>
      <c r="L10" s="106">
        <v>42191957.800000004</v>
      </c>
      <c r="M10" s="106">
        <v>55186745.349999994</v>
      </c>
      <c r="N10" s="106">
        <v>58127127.329999998</v>
      </c>
      <c r="O10" s="106">
        <v>64840636.829999983</v>
      </c>
      <c r="P10" s="106">
        <v>1151704446.1300001</v>
      </c>
      <c r="Q10" s="106">
        <f>SUM(E10:P10)</f>
        <v>1625352693.5999999</v>
      </c>
    </row>
    <row r="11" spans="2:17" x14ac:dyDescent="0.25">
      <c r="B11" s="35" t="s">
        <v>24</v>
      </c>
      <c r="C11" s="107">
        <v>10806049878</v>
      </c>
      <c r="D11" s="107">
        <v>2069380058.0000002</v>
      </c>
      <c r="E11" s="108">
        <v>23465282.750000007</v>
      </c>
      <c r="F11" s="109">
        <v>39321409.160000004</v>
      </c>
      <c r="G11" s="109">
        <v>16482958.939999999</v>
      </c>
      <c r="H11" s="109">
        <v>30613847.290000003</v>
      </c>
      <c r="I11" s="109">
        <v>53556846.910000004</v>
      </c>
      <c r="J11" s="109">
        <v>40815853.689999998</v>
      </c>
      <c r="K11" s="109">
        <v>49045581.419999994</v>
      </c>
      <c r="L11" s="109">
        <v>42191957.800000004</v>
      </c>
      <c r="M11" s="109">
        <v>55186745.349999994</v>
      </c>
      <c r="N11" s="109">
        <v>58127127.329999998</v>
      </c>
      <c r="O11" s="109">
        <v>64840636.829999983</v>
      </c>
      <c r="P11" s="109">
        <v>1151704446.1300001</v>
      </c>
      <c r="Q11" s="109">
        <f t="shared" ref="Q11:Q16" si="0">SUM(E11:P11)</f>
        <v>1625352693.5999999</v>
      </c>
    </row>
    <row r="12" spans="2:17" x14ac:dyDescent="0.25">
      <c r="B12" s="34" t="s">
        <v>25</v>
      </c>
      <c r="C12" s="104">
        <v>5351108277</v>
      </c>
      <c r="D12" s="104">
        <v>5375587048.8300009</v>
      </c>
      <c r="E12" s="125">
        <v>0</v>
      </c>
      <c r="F12" s="104">
        <v>11515215</v>
      </c>
      <c r="G12" s="104">
        <v>7813323.0099999998</v>
      </c>
      <c r="H12" s="104">
        <v>119845</v>
      </c>
      <c r="I12" s="104">
        <v>33158</v>
      </c>
      <c r="J12" s="104">
        <v>4930075.62</v>
      </c>
      <c r="K12" s="130">
        <v>0</v>
      </c>
      <c r="L12" s="104">
        <v>655594.98</v>
      </c>
      <c r="M12" s="104">
        <v>9438011.040000001</v>
      </c>
      <c r="N12" s="104">
        <v>59300</v>
      </c>
      <c r="O12" s="104">
        <v>473481.19</v>
      </c>
      <c r="P12" s="104">
        <v>8323973.5600000005</v>
      </c>
      <c r="Q12" s="110">
        <f t="shared" si="0"/>
        <v>43361977.399999999</v>
      </c>
    </row>
    <row r="13" spans="2:17" x14ac:dyDescent="0.25">
      <c r="B13" s="35" t="s">
        <v>26</v>
      </c>
      <c r="C13" s="107">
        <v>453531872</v>
      </c>
      <c r="D13" s="107">
        <v>465224227.31</v>
      </c>
      <c r="E13" s="126">
        <v>0</v>
      </c>
      <c r="F13" s="132">
        <v>0</v>
      </c>
      <c r="G13" s="132">
        <v>0</v>
      </c>
      <c r="H13" s="132">
        <v>0</v>
      </c>
      <c r="I13" s="132">
        <v>0</v>
      </c>
      <c r="J13" s="132">
        <v>0</v>
      </c>
      <c r="K13" s="132">
        <v>0</v>
      </c>
      <c r="L13" s="109">
        <v>655594.98</v>
      </c>
      <c r="M13" s="109">
        <v>9390105.1000000015</v>
      </c>
      <c r="N13" s="109">
        <v>16800</v>
      </c>
      <c r="O13" s="109">
        <v>473481.19</v>
      </c>
      <c r="P13" s="109">
        <v>8323973.5600000005</v>
      </c>
      <c r="Q13" s="109">
        <f t="shared" si="0"/>
        <v>18859954.830000002</v>
      </c>
    </row>
    <row r="14" spans="2:17" x14ac:dyDescent="0.25">
      <c r="B14" s="35" t="s">
        <v>27</v>
      </c>
      <c r="C14" s="107">
        <v>4897576405</v>
      </c>
      <c r="D14" s="107">
        <v>4910362821.5200005</v>
      </c>
      <c r="E14" s="126">
        <v>0</v>
      </c>
      <c r="F14" s="109">
        <v>11515215</v>
      </c>
      <c r="G14" s="109">
        <v>7813323.0099999998</v>
      </c>
      <c r="H14" s="109">
        <v>119845</v>
      </c>
      <c r="I14" s="109">
        <v>33158</v>
      </c>
      <c r="J14" s="109">
        <v>4930075.62</v>
      </c>
      <c r="K14" s="132">
        <v>0</v>
      </c>
      <c r="L14" s="132">
        <v>0</v>
      </c>
      <c r="M14" s="109">
        <v>47905.94</v>
      </c>
      <c r="N14" s="109">
        <v>42500</v>
      </c>
      <c r="O14" s="132">
        <v>0</v>
      </c>
      <c r="P14" s="132">
        <v>0</v>
      </c>
      <c r="Q14" s="109">
        <f t="shared" si="0"/>
        <v>24502022.57</v>
      </c>
    </row>
    <row r="15" spans="2:17" x14ac:dyDescent="0.25">
      <c r="B15" s="34" t="s">
        <v>28</v>
      </c>
      <c r="C15" s="130">
        <v>0</v>
      </c>
      <c r="D15" s="104">
        <v>9076577232</v>
      </c>
      <c r="E15" s="125">
        <v>0</v>
      </c>
      <c r="F15" s="110">
        <v>529304327.99000007</v>
      </c>
      <c r="G15" s="110">
        <v>266108830</v>
      </c>
      <c r="H15" s="110">
        <v>266147025.11000001</v>
      </c>
      <c r="I15" s="110">
        <v>266147595.00000003</v>
      </c>
      <c r="J15" s="110">
        <v>263680238.69</v>
      </c>
      <c r="K15" s="110">
        <v>262551170.10999998</v>
      </c>
      <c r="L15" s="110">
        <v>267382369.29000005</v>
      </c>
      <c r="M15" s="110">
        <v>264700442.54999992</v>
      </c>
      <c r="N15" s="110">
        <v>263299104.89000002</v>
      </c>
      <c r="O15" s="110">
        <v>263985856.13</v>
      </c>
      <c r="P15" s="110">
        <v>6161762339.6000004</v>
      </c>
      <c r="Q15" s="109">
        <f t="shared" si="0"/>
        <v>9075069299.3600006</v>
      </c>
    </row>
    <row r="16" spans="2:17" x14ac:dyDescent="0.25">
      <c r="B16" s="35" t="s">
        <v>29</v>
      </c>
      <c r="C16" s="131">
        <v>0</v>
      </c>
      <c r="D16" s="107">
        <v>9076577232</v>
      </c>
      <c r="E16" s="126">
        <v>0</v>
      </c>
      <c r="F16" s="109">
        <v>529304327.99000007</v>
      </c>
      <c r="G16" s="109">
        <v>266108830</v>
      </c>
      <c r="H16" s="109">
        <v>266147025.11000001</v>
      </c>
      <c r="I16" s="109">
        <v>266147595.00000003</v>
      </c>
      <c r="J16" s="109">
        <v>263680238.69</v>
      </c>
      <c r="K16" s="109">
        <v>262551170.10999998</v>
      </c>
      <c r="L16" s="109">
        <v>267382369.29000005</v>
      </c>
      <c r="M16" s="109">
        <v>264700442.54999992</v>
      </c>
      <c r="N16" s="109">
        <v>263299104.89000002</v>
      </c>
      <c r="O16" s="109">
        <v>263985856.13</v>
      </c>
      <c r="P16" s="109">
        <v>6161762339.6000004</v>
      </c>
      <c r="Q16" s="109">
        <f t="shared" si="0"/>
        <v>9075069299.3600006</v>
      </c>
    </row>
    <row r="17" spans="2:17" x14ac:dyDescent="0.25">
      <c r="B17" s="5" t="s">
        <v>30</v>
      </c>
      <c r="C17" s="111">
        <f>C10+C12+C15</f>
        <v>16157158155</v>
      </c>
      <c r="D17" s="111">
        <f t="shared" ref="D17:P17" si="1">D10+D12+D15</f>
        <v>16521544338.830002</v>
      </c>
      <c r="E17" s="112">
        <f t="shared" si="1"/>
        <v>23465282.750000007</v>
      </c>
      <c r="F17" s="113">
        <f t="shared" si="1"/>
        <v>580140952.1500001</v>
      </c>
      <c r="G17" s="113">
        <f t="shared" si="1"/>
        <v>290405111.94999999</v>
      </c>
      <c r="H17" s="113">
        <f t="shared" si="1"/>
        <v>296880717.40000004</v>
      </c>
      <c r="I17" s="113">
        <f t="shared" si="1"/>
        <v>319737599.91000003</v>
      </c>
      <c r="J17" s="113">
        <f t="shared" si="1"/>
        <v>309426168</v>
      </c>
      <c r="K17" s="113">
        <f t="shared" si="1"/>
        <v>311596751.52999997</v>
      </c>
      <c r="L17" s="113">
        <f t="shared" si="1"/>
        <v>310229922.07000005</v>
      </c>
      <c r="M17" s="113">
        <f t="shared" si="1"/>
        <v>329325198.93999994</v>
      </c>
      <c r="N17" s="113">
        <f t="shared" si="1"/>
        <v>321485532.22000003</v>
      </c>
      <c r="O17" s="113">
        <f t="shared" si="1"/>
        <v>329299974.14999998</v>
      </c>
      <c r="P17" s="113">
        <f t="shared" si="1"/>
        <v>7321790759.2900009</v>
      </c>
      <c r="Q17" s="113">
        <f>SUM(E17:P17)</f>
        <v>10743783970.360001</v>
      </c>
    </row>
    <row r="18" spans="2:17" x14ac:dyDescent="0.25">
      <c r="B18" s="6"/>
      <c r="C18" s="6"/>
      <c r="D18" s="6"/>
      <c r="E18" s="27"/>
      <c r="F18" s="27"/>
      <c r="G18" s="27"/>
      <c r="H18" s="27"/>
      <c r="I18" s="27"/>
      <c r="J18" s="27"/>
      <c r="K18" s="27"/>
      <c r="L18" s="27"/>
      <c r="M18" s="27"/>
      <c r="N18" s="27"/>
      <c r="O18" s="27"/>
      <c r="P18" s="27"/>
      <c r="Q18" s="26"/>
    </row>
    <row r="19" spans="2:17" x14ac:dyDescent="0.25">
      <c r="B19" s="33"/>
      <c r="C19" s="33"/>
      <c r="D19" s="33"/>
      <c r="E19" s="27"/>
      <c r="F19" s="27"/>
      <c r="G19" s="25"/>
      <c r="H19" s="25"/>
      <c r="I19" s="25"/>
      <c r="J19" s="25"/>
      <c r="K19" s="25"/>
      <c r="L19" s="25"/>
      <c r="M19" s="25"/>
      <c r="N19" s="25"/>
      <c r="O19" s="25"/>
      <c r="P19" s="25"/>
      <c r="Q19" s="15"/>
    </row>
    <row r="20" spans="2:17" ht="30" x14ac:dyDescent="0.25">
      <c r="B20" s="5" t="s">
        <v>31</v>
      </c>
      <c r="C20" s="74" t="s">
        <v>7</v>
      </c>
      <c r="D20" s="74" t="s">
        <v>8</v>
      </c>
      <c r="E20" s="24" t="s">
        <v>10</v>
      </c>
      <c r="F20" s="24" t="s">
        <v>11</v>
      </c>
      <c r="G20" s="24" t="s">
        <v>12</v>
      </c>
      <c r="H20" s="24" t="s">
        <v>13</v>
      </c>
      <c r="I20" s="24" t="s">
        <v>14</v>
      </c>
      <c r="J20" s="24" t="s">
        <v>15</v>
      </c>
      <c r="K20" s="24" t="s">
        <v>16</v>
      </c>
      <c r="L20" s="24" t="s">
        <v>17</v>
      </c>
      <c r="M20" s="24" t="s">
        <v>18</v>
      </c>
      <c r="N20" s="24" t="s">
        <v>19</v>
      </c>
      <c r="O20" s="24" t="s">
        <v>20</v>
      </c>
      <c r="P20" s="24" t="s">
        <v>21</v>
      </c>
      <c r="Q20" s="24" t="s">
        <v>22</v>
      </c>
    </row>
    <row r="21" spans="2:17" x14ac:dyDescent="0.25">
      <c r="B21" s="34" t="s">
        <v>23</v>
      </c>
      <c r="C21" s="110">
        <v>45000</v>
      </c>
      <c r="D21" s="110">
        <v>45000</v>
      </c>
      <c r="E21" s="114">
        <v>0</v>
      </c>
      <c r="F21" s="114">
        <v>0</v>
      </c>
      <c r="G21" s="114">
        <v>0</v>
      </c>
      <c r="H21" s="114">
        <v>0</v>
      </c>
      <c r="I21" s="114">
        <v>0</v>
      </c>
      <c r="J21" s="114">
        <v>0</v>
      </c>
      <c r="K21" s="114">
        <v>0</v>
      </c>
      <c r="L21" s="114">
        <v>0</v>
      </c>
      <c r="M21" s="114">
        <v>0</v>
      </c>
      <c r="N21" s="114">
        <v>0</v>
      </c>
      <c r="O21" s="114">
        <v>0</v>
      </c>
      <c r="P21" s="114">
        <v>0</v>
      </c>
      <c r="Q21" s="114">
        <f>SUM(E21:P21)</f>
        <v>0</v>
      </c>
    </row>
    <row r="22" spans="2:17" x14ac:dyDescent="0.25">
      <c r="B22" s="35" t="s">
        <v>24</v>
      </c>
      <c r="C22" s="107">
        <v>45000</v>
      </c>
      <c r="D22" s="107">
        <v>45000</v>
      </c>
      <c r="E22" s="115">
        <v>0</v>
      </c>
      <c r="F22" s="115">
        <v>0</v>
      </c>
      <c r="G22" s="115">
        <v>0</v>
      </c>
      <c r="H22" s="115">
        <v>0</v>
      </c>
      <c r="I22" s="115">
        <v>0</v>
      </c>
      <c r="J22" s="115">
        <v>0</v>
      </c>
      <c r="K22" s="115">
        <v>0</v>
      </c>
      <c r="L22" s="115">
        <v>0</v>
      </c>
      <c r="M22" s="115">
        <v>0</v>
      </c>
      <c r="N22" s="115">
        <v>0</v>
      </c>
      <c r="O22" s="115">
        <v>0</v>
      </c>
      <c r="P22" s="115">
        <v>0</v>
      </c>
      <c r="Q22" s="115">
        <f t="shared" ref="Q22:Q26" si="2">SUM(E22:P22)</f>
        <v>0</v>
      </c>
    </row>
    <row r="23" spans="2:17" x14ac:dyDescent="0.25">
      <c r="B23" s="34" t="s">
        <v>25</v>
      </c>
      <c r="C23" s="104">
        <v>2282396390</v>
      </c>
      <c r="D23" s="104">
        <v>2269609973.48</v>
      </c>
      <c r="E23" s="114">
        <v>0</v>
      </c>
      <c r="F23" s="114">
        <v>0</v>
      </c>
      <c r="G23" s="114">
        <v>0</v>
      </c>
      <c r="H23" s="114">
        <v>0</v>
      </c>
      <c r="I23" s="114">
        <v>0</v>
      </c>
      <c r="J23" s="114">
        <v>0</v>
      </c>
      <c r="K23" s="114">
        <v>0</v>
      </c>
      <c r="L23" s="114">
        <v>0</v>
      </c>
      <c r="M23" s="114">
        <v>0</v>
      </c>
      <c r="N23" s="114">
        <v>0</v>
      </c>
      <c r="O23" s="114">
        <v>0</v>
      </c>
      <c r="P23" s="114">
        <v>0</v>
      </c>
      <c r="Q23" s="114">
        <f t="shared" si="2"/>
        <v>0</v>
      </c>
    </row>
    <row r="24" spans="2:17" x14ac:dyDescent="0.25">
      <c r="B24" s="35" t="s">
        <v>26</v>
      </c>
      <c r="C24" s="118">
        <v>0</v>
      </c>
      <c r="D24" s="118">
        <v>0</v>
      </c>
      <c r="E24" s="116">
        <v>0</v>
      </c>
      <c r="F24" s="116">
        <v>0</v>
      </c>
      <c r="G24" s="116">
        <v>0</v>
      </c>
      <c r="H24" s="116">
        <v>0</v>
      </c>
      <c r="I24" s="116">
        <v>0</v>
      </c>
      <c r="J24" s="116">
        <v>0</v>
      </c>
      <c r="K24" s="116">
        <v>0</v>
      </c>
      <c r="L24" s="116">
        <v>0</v>
      </c>
      <c r="M24" s="116">
        <v>0</v>
      </c>
      <c r="N24" s="116">
        <v>0</v>
      </c>
      <c r="O24" s="116">
        <v>0</v>
      </c>
      <c r="P24" s="116">
        <v>0</v>
      </c>
      <c r="Q24" s="116">
        <f t="shared" si="2"/>
        <v>0</v>
      </c>
    </row>
    <row r="25" spans="2:17" x14ac:dyDescent="0.25">
      <c r="B25" s="35" t="s">
        <v>27</v>
      </c>
      <c r="C25" s="107">
        <v>2282396390</v>
      </c>
      <c r="D25" s="107">
        <v>2269609973.48</v>
      </c>
      <c r="E25" s="116">
        <v>0</v>
      </c>
      <c r="F25" s="118">
        <v>0</v>
      </c>
      <c r="G25" s="118">
        <v>0</v>
      </c>
      <c r="H25" s="118">
        <v>0</v>
      </c>
      <c r="I25" s="118">
        <v>0</v>
      </c>
      <c r="J25" s="118">
        <v>0</v>
      </c>
      <c r="K25" s="118">
        <v>0</v>
      </c>
      <c r="L25" s="118">
        <v>0</v>
      </c>
      <c r="M25" s="118">
        <v>0</v>
      </c>
      <c r="N25" s="118">
        <v>0</v>
      </c>
      <c r="O25" s="118">
        <v>0</v>
      </c>
      <c r="P25" s="118">
        <v>0</v>
      </c>
      <c r="Q25" s="118">
        <f t="shared" si="2"/>
        <v>0</v>
      </c>
    </row>
    <row r="26" spans="2:17" s="8" customFormat="1" x14ac:dyDescent="0.25">
      <c r="B26" s="5" t="s">
        <v>32</v>
      </c>
      <c r="C26" s="111">
        <f>C21+C23</f>
        <v>2282441390</v>
      </c>
      <c r="D26" s="111">
        <f t="shared" ref="D26:P26" si="3">D21+D23</f>
        <v>2269654973.48</v>
      </c>
      <c r="E26" s="117">
        <f t="shared" si="3"/>
        <v>0</v>
      </c>
      <c r="F26" s="117">
        <f t="shared" si="3"/>
        <v>0</v>
      </c>
      <c r="G26" s="117">
        <f t="shared" si="3"/>
        <v>0</v>
      </c>
      <c r="H26" s="117">
        <f t="shared" si="3"/>
        <v>0</v>
      </c>
      <c r="I26" s="117">
        <f t="shared" si="3"/>
        <v>0</v>
      </c>
      <c r="J26" s="117">
        <f t="shared" si="3"/>
        <v>0</v>
      </c>
      <c r="K26" s="117">
        <f t="shared" si="3"/>
        <v>0</v>
      </c>
      <c r="L26" s="117">
        <f t="shared" si="3"/>
        <v>0</v>
      </c>
      <c r="M26" s="117">
        <f t="shared" si="3"/>
        <v>0</v>
      </c>
      <c r="N26" s="117">
        <f t="shared" si="3"/>
        <v>0</v>
      </c>
      <c r="O26" s="117">
        <f t="shared" si="3"/>
        <v>0</v>
      </c>
      <c r="P26" s="117">
        <f t="shared" si="3"/>
        <v>0</v>
      </c>
      <c r="Q26" s="117">
        <f t="shared" si="2"/>
        <v>0</v>
      </c>
    </row>
    <row r="27" spans="2:17" x14ac:dyDescent="0.25">
      <c r="C27" s="118"/>
      <c r="D27" s="118"/>
      <c r="E27" s="115"/>
      <c r="F27" s="115"/>
      <c r="G27" s="115"/>
      <c r="H27" s="115"/>
      <c r="I27" s="115"/>
      <c r="J27" s="115"/>
      <c r="K27" s="115"/>
      <c r="L27" s="115"/>
      <c r="M27" s="115"/>
      <c r="N27" s="115"/>
      <c r="O27" s="115"/>
      <c r="P27" s="115"/>
      <c r="Q27" s="115"/>
    </row>
    <row r="28" spans="2:17" s="9" customFormat="1" x14ac:dyDescent="0.25">
      <c r="B28" s="5" t="s">
        <v>33</v>
      </c>
      <c r="C28" s="111">
        <f>C17+C26</f>
        <v>18439599545</v>
      </c>
      <c r="D28" s="111">
        <f t="shared" ref="D28:Q28" si="4">D17+D26</f>
        <v>18791199312.310001</v>
      </c>
      <c r="E28" s="113">
        <f t="shared" si="4"/>
        <v>23465282.750000007</v>
      </c>
      <c r="F28" s="113">
        <f t="shared" si="4"/>
        <v>580140952.1500001</v>
      </c>
      <c r="G28" s="113">
        <f t="shared" si="4"/>
        <v>290405111.94999999</v>
      </c>
      <c r="H28" s="113">
        <f t="shared" si="4"/>
        <v>296880717.40000004</v>
      </c>
      <c r="I28" s="113">
        <f t="shared" si="4"/>
        <v>319737599.91000003</v>
      </c>
      <c r="J28" s="113">
        <f t="shared" si="4"/>
        <v>309426168</v>
      </c>
      <c r="K28" s="113">
        <f t="shared" si="4"/>
        <v>311596751.52999997</v>
      </c>
      <c r="L28" s="113">
        <f t="shared" si="4"/>
        <v>310229922.07000005</v>
      </c>
      <c r="M28" s="113">
        <f t="shared" si="4"/>
        <v>329325198.93999994</v>
      </c>
      <c r="N28" s="113">
        <f t="shared" si="4"/>
        <v>321485532.22000003</v>
      </c>
      <c r="O28" s="113">
        <f t="shared" si="4"/>
        <v>329299974.14999998</v>
      </c>
      <c r="P28" s="113">
        <f t="shared" si="4"/>
        <v>7321790759.2900009</v>
      </c>
      <c r="Q28" s="113">
        <f t="shared" si="4"/>
        <v>10743783970.360001</v>
      </c>
    </row>
    <row r="29" spans="2:17" x14ac:dyDescent="0.25">
      <c r="B29" s="49" t="s">
        <v>34</v>
      </c>
      <c r="C29" s="10"/>
      <c r="D29" s="19"/>
      <c r="E29" s="16"/>
      <c r="F29" s="16"/>
      <c r="G29" s="16"/>
      <c r="H29" s="16"/>
      <c r="I29" s="16"/>
      <c r="J29" s="16"/>
      <c r="K29" s="16"/>
      <c r="L29" s="16"/>
      <c r="M29" s="16"/>
      <c r="N29" s="16"/>
      <c r="O29" s="16"/>
      <c r="P29" s="16"/>
      <c r="Q29" s="15"/>
    </row>
    <row r="30" spans="2:17" x14ac:dyDescent="0.25">
      <c r="B30" s="49" t="s">
        <v>35</v>
      </c>
      <c r="C30" s="11"/>
      <c r="D30" s="11"/>
      <c r="E30" s="16"/>
      <c r="F30" s="16"/>
      <c r="G30" s="16"/>
      <c r="H30" s="16"/>
      <c r="I30" s="16"/>
      <c r="J30" s="16"/>
      <c r="K30" s="16"/>
      <c r="L30" s="16"/>
      <c r="M30" s="16"/>
      <c r="N30" s="16"/>
      <c r="O30" s="16"/>
      <c r="P30" s="16"/>
      <c r="Q30" s="15"/>
    </row>
    <row r="31" spans="2:17" x14ac:dyDescent="0.25">
      <c r="B31" s="147"/>
      <c r="C31" s="147"/>
      <c r="D31" s="147"/>
      <c r="E31" s="147"/>
      <c r="F31" s="17"/>
      <c r="G31" s="17"/>
      <c r="H31" s="17"/>
      <c r="I31" s="18"/>
      <c r="J31" s="17"/>
      <c r="K31" s="16"/>
      <c r="L31" s="16"/>
      <c r="M31" s="16"/>
      <c r="N31" s="16"/>
      <c r="O31" s="16"/>
      <c r="P31" s="16"/>
      <c r="Q31" s="15"/>
    </row>
    <row r="32" spans="2:17" x14ac:dyDescent="0.25">
      <c r="B32" s="147"/>
      <c r="C32" s="147"/>
      <c r="D32" s="147"/>
      <c r="E32" s="147"/>
      <c r="F32" s="147"/>
      <c r="G32" s="147"/>
      <c r="H32" s="147"/>
      <c r="I32" s="147"/>
      <c r="J32" s="147"/>
      <c r="K32" s="14"/>
      <c r="L32" s="14"/>
      <c r="M32" s="14"/>
      <c r="N32" s="14"/>
      <c r="O32" s="14"/>
      <c r="P32" s="14"/>
      <c r="Q32" s="14"/>
    </row>
    <row r="33" spans="2:9" ht="14.25" customHeight="1" x14ac:dyDescent="0.25">
      <c r="B33" s="148"/>
      <c r="C33" s="148"/>
      <c r="D33" s="148"/>
      <c r="E33" s="148"/>
      <c r="F33" s="148"/>
      <c r="G33" s="148"/>
      <c r="H33" s="148"/>
      <c r="I33" s="148"/>
    </row>
    <row r="36" spans="2:9" x14ac:dyDescent="0.25">
      <c r="C36" s="13"/>
      <c r="D36" s="13"/>
    </row>
  </sheetData>
  <mergeCells count="12">
    <mergeCell ref="D8:D9"/>
    <mergeCell ref="B31:E31"/>
    <mergeCell ref="B33:I33"/>
    <mergeCell ref="B32:J32"/>
    <mergeCell ref="B2:Q2"/>
    <mergeCell ref="B3:Q3"/>
    <mergeCell ref="B4:Q4"/>
    <mergeCell ref="B5:Q5"/>
    <mergeCell ref="B6:Q6"/>
    <mergeCell ref="B8:B9"/>
    <mergeCell ref="C8:C9"/>
    <mergeCell ref="E8:Q8"/>
  </mergeCells>
  <pageMargins left="0.7" right="0.7" top="0.75" bottom="0.75" header="0.3" footer="0.3"/>
  <pageSetup orientation="portrait" horizontalDpi="4294967295" verticalDpi="4294967295" r:id="rId1"/>
  <ignoredErrors>
    <ignoredError sqref="Q10:Q25"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03BA4-86B4-4390-BE8C-A957D9D9DDBB}">
  <dimension ref="A1:S30"/>
  <sheetViews>
    <sheetView showGridLines="0" zoomScaleNormal="100" workbookViewId="0">
      <selection activeCell="B8" sqref="B8:B9"/>
    </sheetView>
  </sheetViews>
  <sheetFormatPr defaultColWidth="11.42578125" defaultRowHeight="15" x14ac:dyDescent="0.25"/>
  <cols>
    <col min="1" max="1" width="14.7109375" customWidth="1"/>
    <col min="2" max="2" width="70.85546875" customWidth="1"/>
    <col min="3" max="3" width="22.7109375" customWidth="1"/>
    <col min="4" max="4" width="19" customWidth="1"/>
    <col min="5" max="13" width="13.85546875" style="13" customWidth="1"/>
    <col min="14" max="14" width="10.7109375" style="13" customWidth="1"/>
    <col min="15" max="16" width="13.28515625" style="13" customWidth="1"/>
    <col min="17" max="17" width="16.7109375" style="13" customWidth="1"/>
    <col min="18" max="18" width="17.7109375" bestFit="1" customWidth="1"/>
    <col min="19" max="19" width="16.85546875" bestFit="1" customWidth="1"/>
    <col min="20" max="20" width="17.85546875" bestFit="1" customWidth="1"/>
    <col min="21" max="21" width="16" bestFit="1" customWidth="1"/>
    <col min="22" max="23" width="15.28515625" bestFit="1" customWidth="1"/>
    <col min="24" max="24" width="16.85546875" bestFit="1" customWidth="1"/>
    <col min="25" max="25" width="15.285156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89" t="s">
        <v>68</v>
      </c>
      <c r="C7" s="2"/>
      <c r="D7" s="2"/>
      <c r="E7" s="32"/>
      <c r="F7" s="32"/>
      <c r="G7" s="32"/>
      <c r="H7" s="32"/>
      <c r="I7" s="32"/>
      <c r="J7" s="32"/>
      <c r="K7" s="32"/>
      <c r="L7" s="32"/>
      <c r="M7" s="32"/>
      <c r="N7" s="32"/>
      <c r="O7" s="32"/>
      <c r="P7" s="32"/>
      <c r="Q7" s="31" t="s">
        <v>5</v>
      </c>
    </row>
    <row r="8" spans="2:19" ht="19.5" customHeight="1" x14ac:dyDescent="0.25">
      <c r="B8" s="141" t="s">
        <v>6</v>
      </c>
      <c r="C8" s="79" t="s">
        <v>58</v>
      </c>
      <c r="D8" s="154" t="s">
        <v>69</v>
      </c>
      <c r="E8" s="142" t="s">
        <v>9</v>
      </c>
      <c r="F8" s="142"/>
      <c r="G8" s="142"/>
      <c r="H8" s="142"/>
      <c r="I8" s="142"/>
      <c r="J8" s="142"/>
      <c r="K8" s="142"/>
      <c r="L8" s="142"/>
      <c r="M8" s="142"/>
      <c r="N8" s="142"/>
      <c r="O8" s="142"/>
      <c r="P8" s="142"/>
      <c r="Q8" s="142"/>
    </row>
    <row r="9" spans="2:19" x14ac:dyDescent="0.25">
      <c r="B9" s="141"/>
      <c r="C9" s="78" t="s">
        <v>70</v>
      </c>
      <c r="D9" s="155"/>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6">
        <v>37790839079</v>
      </c>
      <c r="D10" s="56">
        <f>D11</f>
        <v>40767338559.360001</v>
      </c>
      <c r="E10" s="56">
        <f>E11</f>
        <v>1570630791.4300001</v>
      </c>
      <c r="F10" s="56">
        <f t="shared" ref="F10:P10" si="0">F11</f>
        <v>1627124086.47</v>
      </c>
      <c r="G10" s="56">
        <f t="shared" si="0"/>
        <v>1609173120.4399998</v>
      </c>
      <c r="H10" s="56">
        <f t="shared" si="0"/>
        <v>1625783709.55</v>
      </c>
      <c r="I10" s="56">
        <f t="shared" si="0"/>
        <v>1618479258.46</v>
      </c>
      <c r="J10" s="56">
        <f t="shared" si="0"/>
        <v>1616813695.5400002</v>
      </c>
      <c r="K10" s="56">
        <f t="shared" si="0"/>
        <v>1607034734.1799998</v>
      </c>
      <c r="L10" s="56">
        <f t="shared" si="0"/>
        <v>1612918048.7</v>
      </c>
      <c r="M10" s="56">
        <f t="shared" si="0"/>
        <v>1630173747.3199999</v>
      </c>
      <c r="N10" s="56">
        <f t="shared" si="0"/>
        <v>1632014443.1100001</v>
      </c>
      <c r="O10" s="56">
        <f t="shared" si="0"/>
        <v>1631842678.54</v>
      </c>
      <c r="P10" s="56">
        <f t="shared" si="0"/>
        <v>1632893130.0800002</v>
      </c>
      <c r="Q10" s="56">
        <f t="shared" ref="Q10:Q15" si="1">SUM(E10:P10)</f>
        <v>19414881443.820004</v>
      </c>
      <c r="R10" s="97"/>
      <c r="S10" s="98"/>
    </row>
    <row r="11" spans="2:19" x14ac:dyDescent="0.25">
      <c r="B11" s="35" t="s">
        <v>24</v>
      </c>
      <c r="C11" s="67">
        <v>37790839079</v>
      </c>
      <c r="D11" s="67">
        <v>40767338559.360001</v>
      </c>
      <c r="E11" s="67">
        <v>1570630791.4300001</v>
      </c>
      <c r="F11" s="67">
        <v>1627124086.47</v>
      </c>
      <c r="G11" s="67">
        <v>1609173120.4399998</v>
      </c>
      <c r="H11" s="67">
        <v>1625783709.55</v>
      </c>
      <c r="I11" s="67">
        <v>1618479258.46</v>
      </c>
      <c r="J11" s="67">
        <v>1616813695.5400002</v>
      </c>
      <c r="K11" s="67">
        <v>1607034734.1799998</v>
      </c>
      <c r="L11" s="67">
        <v>1612918048.7</v>
      </c>
      <c r="M11" s="67">
        <v>1630173747.3199999</v>
      </c>
      <c r="N11" s="67">
        <v>1632014443.1100001</v>
      </c>
      <c r="O11" s="67">
        <v>1631842678.54</v>
      </c>
      <c r="P11" s="67">
        <v>1632893130.0800002</v>
      </c>
      <c r="Q11" s="67">
        <f>SUM(E11:P11)</f>
        <v>19414881443.820004</v>
      </c>
      <c r="S11" s="98"/>
    </row>
    <row r="12" spans="2:19" x14ac:dyDescent="0.25">
      <c r="B12" s="54" t="s">
        <v>25</v>
      </c>
      <c r="C12" s="56">
        <v>32200851673</v>
      </c>
      <c r="D12" s="56">
        <f>D13+D14+D15</f>
        <v>32917747068.100002</v>
      </c>
      <c r="E12" s="56">
        <f>SUM(E13:E15)</f>
        <v>92570942.489999995</v>
      </c>
      <c r="F12" s="56">
        <f t="shared" ref="F12:P12" si="2">SUM(F13:F15)</f>
        <v>99750032.940000013</v>
      </c>
      <c r="G12" s="56">
        <f t="shared" si="2"/>
        <v>121901378.09</v>
      </c>
      <c r="H12" s="56">
        <f t="shared" si="2"/>
        <v>153226389.06</v>
      </c>
      <c r="I12" s="56">
        <f t="shared" si="2"/>
        <v>185412875.04000002</v>
      </c>
      <c r="J12" s="56">
        <f t="shared" si="2"/>
        <v>161817421.5</v>
      </c>
      <c r="K12" s="56">
        <f t="shared" si="2"/>
        <v>130997950.66</v>
      </c>
      <c r="L12" s="56">
        <f t="shared" si="2"/>
        <v>140943417.34</v>
      </c>
      <c r="M12" s="56">
        <f t="shared" si="2"/>
        <v>130011744.3</v>
      </c>
      <c r="N12" s="56">
        <f t="shared" si="2"/>
        <v>210582786.27000001</v>
      </c>
      <c r="O12" s="56">
        <f t="shared" si="2"/>
        <v>191409941.03</v>
      </c>
      <c r="P12" s="56">
        <f t="shared" si="2"/>
        <v>396717255.39999998</v>
      </c>
      <c r="Q12" s="56">
        <f t="shared" si="1"/>
        <v>2015342134.1199999</v>
      </c>
      <c r="S12" s="98"/>
    </row>
    <row r="13" spans="2:19" x14ac:dyDescent="0.25">
      <c r="B13" s="35" t="s">
        <v>53</v>
      </c>
      <c r="C13" s="67">
        <v>3016800000</v>
      </c>
      <c r="D13" s="67">
        <v>3686176664.3699999</v>
      </c>
      <c r="E13" s="67">
        <v>91261394.719999999</v>
      </c>
      <c r="F13" s="67">
        <v>95984699.520000011</v>
      </c>
      <c r="G13" s="67">
        <v>115093100.69</v>
      </c>
      <c r="H13" s="67">
        <v>150340885.40000001</v>
      </c>
      <c r="I13" s="67">
        <v>182345360.42000002</v>
      </c>
      <c r="J13" s="67">
        <v>158078114.43000001</v>
      </c>
      <c r="K13" s="67">
        <v>127927123.33</v>
      </c>
      <c r="L13" s="67">
        <v>137140602.22</v>
      </c>
      <c r="M13" s="67">
        <v>126497977.28</v>
      </c>
      <c r="N13" s="67">
        <v>206679247.09</v>
      </c>
      <c r="O13" s="67">
        <v>184501078.5</v>
      </c>
      <c r="P13" s="67">
        <v>343194860.25999999</v>
      </c>
      <c r="Q13" s="67">
        <f t="shared" si="1"/>
        <v>1919044443.8600001</v>
      </c>
      <c r="S13" s="98"/>
    </row>
    <row r="14" spans="2:19" x14ac:dyDescent="0.25">
      <c r="B14" s="35" t="s">
        <v>26</v>
      </c>
      <c r="C14" s="67">
        <v>27503943664</v>
      </c>
      <c r="D14" s="67">
        <v>27530969050.080002</v>
      </c>
      <c r="E14" s="67">
        <v>1309547.77</v>
      </c>
      <c r="F14" s="67">
        <v>3765333.42</v>
      </c>
      <c r="G14" s="67">
        <v>6808277.4000000004</v>
      </c>
      <c r="H14" s="67">
        <v>2885503.66</v>
      </c>
      <c r="I14" s="67">
        <v>3067514.62</v>
      </c>
      <c r="J14" s="67">
        <v>3739307.07</v>
      </c>
      <c r="K14" s="67">
        <v>2419252.8199999998</v>
      </c>
      <c r="L14" s="67">
        <v>2741965.12</v>
      </c>
      <c r="M14" s="67">
        <v>3213187.02</v>
      </c>
      <c r="N14" s="67">
        <v>3871539.18</v>
      </c>
      <c r="O14" s="67">
        <v>6657362.5300000003</v>
      </c>
      <c r="P14" s="67">
        <v>38724608.579999998</v>
      </c>
      <c r="Q14" s="67">
        <f t="shared" si="1"/>
        <v>79203399.189999998</v>
      </c>
      <c r="S14" s="98"/>
    </row>
    <row r="15" spans="2:19" x14ac:dyDescent="0.25">
      <c r="B15" s="35" t="s">
        <v>27</v>
      </c>
      <c r="C15" s="67">
        <v>1680108009</v>
      </c>
      <c r="D15" s="67">
        <v>1700601353.6500001</v>
      </c>
      <c r="E15" s="67">
        <v>0</v>
      </c>
      <c r="F15" s="67"/>
      <c r="G15" s="67">
        <v>0</v>
      </c>
      <c r="H15" s="67">
        <v>0</v>
      </c>
      <c r="I15" s="67">
        <v>0</v>
      </c>
      <c r="J15" s="67">
        <v>0</v>
      </c>
      <c r="K15" s="67">
        <v>651574.51</v>
      </c>
      <c r="L15" s="67">
        <v>1060850</v>
      </c>
      <c r="M15" s="67">
        <v>300580</v>
      </c>
      <c r="N15" s="67">
        <v>32000</v>
      </c>
      <c r="O15" s="67">
        <v>251500</v>
      </c>
      <c r="P15" s="67">
        <v>14797786.560000001</v>
      </c>
      <c r="Q15" s="67">
        <f t="shared" si="1"/>
        <v>17094291.07</v>
      </c>
    </row>
    <row r="16" spans="2:19" x14ac:dyDescent="0.25">
      <c r="B16" s="75" t="s">
        <v>30</v>
      </c>
      <c r="C16" s="81">
        <f t="shared" ref="C16:P16" si="3">C10+C12</f>
        <v>69991690752</v>
      </c>
      <c r="D16" s="81">
        <f>D10+D12</f>
        <v>73685085627.460007</v>
      </c>
      <c r="E16" s="51">
        <f t="shared" si="3"/>
        <v>1663201733.9200001</v>
      </c>
      <c r="F16" s="51">
        <f t="shared" si="3"/>
        <v>1726874119.4100001</v>
      </c>
      <c r="G16" s="51">
        <f t="shared" si="3"/>
        <v>1731074498.5299997</v>
      </c>
      <c r="H16" s="51">
        <f t="shared" si="3"/>
        <v>1779010098.6099999</v>
      </c>
      <c r="I16" s="51">
        <f t="shared" si="3"/>
        <v>1803892133.5</v>
      </c>
      <c r="J16" s="51">
        <f t="shared" si="3"/>
        <v>1778631117.0400002</v>
      </c>
      <c r="K16" s="51">
        <f t="shared" si="3"/>
        <v>1738032684.8399999</v>
      </c>
      <c r="L16" s="51">
        <f t="shared" si="3"/>
        <v>1753861466.04</v>
      </c>
      <c r="M16" s="51">
        <f>M10+M12</f>
        <v>1760185491.6199999</v>
      </c>
      <c r="N16" s="51">
        <f t="shared" si="3"/>
        <v>1842597229.3800001</v>
      </c>
      <c r="O16" s="51">
        <f t="shared" si="3"/>
        <v>1823252619.5699999</v>
      </c>
      <c r="P16" s="51">
        <f t="shared" si="3"/>
        <v>2029610385.48</v>
      </c>
      <c r="Q16" s="51">
        <f>Q10+Q12</f>
        <v>21430223577.940002</v>
      </c>
    </row>
    <row r="17" spans="1:19" x14ac:dyDescent="0.25">
      <c r="B17" s="6"/>
      <c r="C17" s="6"/>
      <c r="D17" s="6"/>
      <c r="E17" s="68"/>
      <c r="F17" s="68"/>
      <c r="G17" s="68"/>
      <c r="H17" s="68"/>
      <c r="I17" s="68"/>
      <c r="J17" s="68"/>
      <c r="K17" s="68"/>
      <c r="L17" s="68"/>
      <c r="M17" s="68"/>
      <c r="N17" s="68"/>
      <c r="O17" s="68"/>
      <c r="P17" s="68"/>
      <c r="Q17" s="69"/>
      <c r="R17" s="8"/>
    </row>
    <row r="18" spans="1:19" ht="15" customHeight="1" x14ac:dyDescent="0.25">
      <c r="B18" s="75"/>
      <c r="C18" s="53"/>
      <c r="D18" s="53"/>
      <c r="E18" s="70" t="s">
        <v>10</v>
      </c>
      <c r="F18" s="70" t="s">
        <v>11</v>
      </c>
      <c r="G18" s="70" t="s">
        <v>12</v>
      </c>
      <c r="H18" s="70" t="s">
        <v>13</v>
      </c>
      <c r="I18" s="70" t="s">
        <v>14</v>
      </c>
      <c r="J18" s="70" t="s">
        <v>15</v>
      </c>
      <c r="K18" s="70" t="s">
        <v>16</v>
      </c>
      <c r="L18" s="70" t="s">
        <v>17</v>
      </c>
      <c r="M18" s="70" t="s">
        <v>18</v>
      </c>
      <c r="N18" s="70" t="s">
        <v>19</v>
      </c>
      <c r="O18" s="70" t="s">
        <v>20</v>
      </c>
      <c r="P18" s="70" t="s">
        <v>21</v>
      </c>
      <c r="Q18" s="71" t="s">
        <v>22</v>
      </c>
    </row>
    <row r="19" spans="1:19" x14ac:dyDescent="0.25">
      <c r="B19" s="54" t="s">
        <v>25</v>
      </c>
      <c r="C19" s="56">
        <v>674830845</v>
      </c>
      <c r="D19" s="56">
        <f>D20</f>
        <v>674830845</v>
      </c>
      <c r="E19" s="56">
        <v>0</v>
      </c>
      <c r="F19" s="56">
        <f t="shared" ref="F19:P19" si="4">F20</f>
        <v>0</v>
      </c>
      <c r="G19" s="56">
        <f t="shared" si="4"/>
        <v>0</v>
      </c>
      <c r="H19" s="56">
        <f t="shared" si="4"/>
        <v>0</v>
      </c>
      <c r="I19" s="56">
        <f t="shared" si="4"/>
        <v>0</v>
      </c>
      <c r="J19" s="56">
        <f t="shared" si="4"/>
        <v>0</v>
      </c>
      <c r="K19" s="56">
        <f t="shared" si="4"/>
        <v>0</v>
      </c>
      <c r="L19" s="56">
        <f t="shared" si="4"/>
        <v>0</v>
      </c>
      <c r="M19" s="56">
        <f t="shared" si="4"/>
        <v>0</v>
      </c>
      <c r="N19" s="56">
        <f t="shared" si="4"/>
        <v>0</v>
      </c>
      <c r="O19" s="56">
        <f t="shared" si="4"/>
        <v>0</v>
      </c>
      <c r="P19" s="94">
        <f t="shared" si="4"/>
        <v>0</v>
      </c>
      <c r="Q19" s="56">
        <f>SUM(E19:O19)</f>
        <v>0</v>
      </c>
      <c r="R19" s="9"/>
    </row>
    <row r="20" spans="1:19" x14ac:dyDescent="0.25">
      <c r="B20" s="35" t="s">
        <v>27</v>
      </c>
      <c r="C20" s="67">
        <v>674830845</v>
      </c>
      <c r="D20" s="67">
        <v>674830845</v>
      </c>
      <c r="E20" s="67">
        <v>0</v>
      </c>
      <c r="F20" s="67">
        <v>0</v>
      </c>
      <c r="G20" s="67">
        <v>0</v>
      </c>
      <c r="H20" s="67">
        <v>0</v>
      </c>
      <c r="I20" s="67">
        <v>0</v>
      </c>
      <c r="J20" s="67">
        <v>0</v>
      </c>
      <c r="K20" s="67">
        <v>0</v>
      </c>
      <c r="L20" s="67">
        <v>0</v>
      </c>
      <c r="M20" s="67">
        <v>0</v>
      </c>
      <c r="N20" s="67">
        <v>0</v>
      </c>
      <c r="O20" s="67">
        <v>0</v>
      </c>
      <c r="P20" s="95">
        <v>0</v>
      </c>
      <c r="Q20" s="67">
        <f>SUM(E20:O20)</f>
        <v>0</v>
      </c>
      <c r="R20" s="46"/>
    </row>
    <row r="21" spans="1:19" s="8" customFormat="1" x14ac:dyDescent="0.25">
      <c r="B21" s="75" t="s">
        <v>32</v>
      </c>
      <c r="C21" s="81">
        <f t="shared" ref="C21:P21" si="5">C19</f>
        <v>674830845</v>
      </c>
      <c r="D21" s="81">
        <f t="shared" si="5"/>
        <v>674830845</v>
      </c>
      <c r="E21" s="51">
        <f t="shared" si="5"/>
        <v>0</v>
      </c>
      <c r="F21" s="51">
        <f t="shared" si="5"/>
        <v>0</v>
      </c>
      <c r="G21" s="51">
        <f t="shared" si="5"/>
        <v>0</v>
      </c>
      <c r="H21" s="51">
        <f t="shared" si="5"/>
        <v>0</v>
      </c>
      <c r="I21" s="51">
        <f t="shared" si="5"/>
        <v>0</v>
      </c>
      <c r="J21" s="51">
        <f t="shared" si="5"/>
        <v>0</v>
      </c>
      <c r="K21" s="51">
        <f t="shared" si="5"/>
        <v>0</v>
      </c>
      <c r="L21" s="51">
        <f t="shared" si="5"/>
        <v>0</v>
      </c>
      <c r="M21" s="72">
        <f t="shared" si="5"/>
        <v>0</v>
      </c>
      <c r="N21" s="72">
        <f t="shared" si="5"/>
        <v>0</v>
      </c>
      <c r="O21" s="72">
        <f t="shared" si="5"/>
        <v>0</v>
      </c>
      <c r="P21" s="72">
        <f t="shared" si="5"/>
        <v>0</v>
      </c>
      <c r="Q21" s="51">
        <f>SUM(E21:O21)</f>
        <v>0</v>
      </c>
      <c r="R21"/>
      <c r="S21"/>
    </row>
    <row r="22" spans="1:19" x14ac:dyDescent="0.25">
      <c r="E22" s="73"/>
      <c r="F22" s="73"/>
      <c r="G22" s="73"/>
      <c r="H22" s="73"/>
      <c r="I22" s="73"/>
      <c r="J22" s="73"/>
      <c r="K22" s="73"/>
      <c r="L22" s="73"/>
      <c r="M22" s="73"/>
      <c r="N22" s="73"/>
      <c r="O22" s="73"/>
      <c r="P22" s="96"/>
      <c r="Q22" s="73"/>
      <c r="S22" s="66"/>
    </row>
    <row r="23" spans="1:19" s="9" customFormat="1" x14ac:dyDescent="0.25">
      <c r="B23" s="75" t="s">
        <v>33</v>
      </c>
      <c r="C23" s="81">
        <f t="shared" ref="C23:Q23" si="6">C16+C21</f>
        <v>70666521597</v>
      </c>
      <c r="D23" s="81">
        <f>D16+D21</f>
        <v>74359916472.460007</v>
      </c>
      <c r="E23" s="51">
        <f t="shared" si="6"/>
        <v>1663201733.9200001</v>
      </c>
      <c r="F23" s="51">
        <f t="shared" si="6"/>
        <v>1726874119.4100001</v>
      </c>
      <c r="G23" s="51">
        <f t="shared" si="6"/>
        <v>1731074498.5299997</v>
      </c>
      <c r="H23" s="51">
        <f t="shared" si="6"/>
        <v>1779010098.6099999</v>
      </c>
      <c r="I23" s="51">
        <f t="shared" si="6"/>
        <v>1803892133.5</v>
      </c>
      <c r="J23" s="51">
        <f t="shared" si="6"/>
        <v>1778631117.0400002</v>
      </c>
      <c r="K23" s="51">
        <f t="shared" si="6"/>
        <v>1738032684.8399999</v>
      </c>
      <c r="L23" s="51">
        <f t="shared" si="6"/>
        <v>1753861466.04</v>
      </c>
      <c r="M23" s="51">
        <f>M16+M21</f>
        <v>1760185491.6199999</v>
      </c>
      <c r="N23" s="51">
        <f t="shared" si="6"/>
        <v>1842597229.3800001</v>
      </c>
      <c r="O23" s="51">
        <f t="shared" si="6"/>
        <v>1823252619.5699999</v>
      </c>
      <c r="P23" s="72">
        <f t="shared" si="6"/>
        <v>2029610385.48</v>
      </c>
      <c r="Q23" s="51">
        <f t="shared" si="6"/>
        <v>21430223577.940002</v>
      </c>
      <c r="R23"/>
    </row>
    <row r="24" spans="1:19" x14ac:dyDescent="0.25">
      <c r="B24" s="65" t="s">
        <v>66</v>
      </c>
      <c r="C24" s="45"/>
      <c r="D24" s="93"/>
      <c r="E24"/>
      <c r="F24"/>
      <c r="G24"/>
      <c r="H24"/>
      <c r="I24"/>
      <c r="J24"/>
      <c r="K24"/>
      <c r="L24"/>
      <c r="M24"/>
      <c r="N24"/>
      <c r="O24"/>
      <c r="P24"/>
      <c r="Q24" s="134"/>
    </row>
    <row r="25" spans="1:19" x14ac:dyDescent="0.25">
      <c r="B25" s="61" t="s">
        <v>71</v>
      </c>
      <c r="C25" s="48"/>
      <c r="D25" s="48"/>
      <c r="E25" s="46"/>
      <c r="F25" s="46"/>
      <c r="G25" s="46"/>
      <c r="H25" s="46"/>
      <c r="I25" s="46"/>
      <c r="J25" s="46"/>
      <c r="K25" s="46"/>
      <c r="L25" s="46"/>
      <c r="M25" s="46"/>
      <c r="N25" s="46"/>
      <c r="O25" s="46"/>
      <c r="P25" s="46"/>
      <c r="Q25" s="46"/>
    </row>
    <row r="26" spans="1:19" x14ac:dyDescent="0.25">
      <c r="B26" s="60" t="s">
        <v>43</v>
      </c>
      <c r="C26" s="42"/>
      <c r="D26" s="42"/>
      <c r="E26" s="92"/>
      <c r="F26" s="92"/>
      <c r="G26" s="92"/>
      <c r="H26" s="92"/>
      <c r="I26" s="92"/>
      <c r="J26" s="92"/>
      <c r="K26" s="92"/>
      <c r="L26" s="92"/>
      <c r="M26" s="92"/>
      <c r="N26" s="92"/>
      <c r="O26" s="92"/>
      <c r="P26" s="92"/>
      <c r="Q26" s="92"/>
      <c r="R26" s="13"/>
    </row>
    <row r="27" spans="1:19" ht="14.25" customHeight="1" x14ac:dyDescent="0.25">
      <c r="B27" s="42"/>
      <c r="C27" s="82"/>
      <c r="D27" s="82"/>
      <c r="E27" s="82"/>
      <c r="F27" s="82"/>
      <c r="G27" s="82"/>
      <c r="H27" s="82"/>
      <c r="I27" s="82"/>
      <c r="Q27" s="15"/>
    </row>
    <row r="28" spans="1:19" x14ac:dyDescent="0.25">
      <c r="B28" s="82"/>
      <c r="E28" s="80"/>
    </row>
    <row r="30" spans="1:19" s="13" customFormat="1" x14ac:dyDescent="0.25">
      <c r="A30"/>
      <c r="B30"/>
      <c r="G30" s="16"/>
      <c r="R30"/>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BE5AF-9180-4A34-B175-F130FC857B79}">
  <sheetPr codeName="Hoja10"/>
  <dimension ref="A1:S32"/>
  <sheetViews>
    <sheetView showGridLines="0" zoomScale="80" zoomScaleNormal="80" workbookViewId="0">
      <selection activeCell="C25" sqref="C25"/>
    </sheetView>
  </sheetViews>
  <sheetFormatPr defaultColWidth="11.42578125" defaultRowHeight="15" x14ac:dyDescent="0.25"/>
  <cols>
    <col min="1" max="1" width="14.7109375" customWidth="1"/>
    <col min="2" max="2" width="70.85546875" customWidth="1"/>
    <col min="3" max="4" width="22.7109375" customWidth="1"/>
    <col min="5" max="13" width="13.85546875" style="13" customWidth="1"/>
    <col min="14" max="14" width="10.7109375" style="13" customWidth="1"/>
    <col min="15" max="16" width="13.28515625" style="13" customWidth="1"/>
    <col min="17" max="17" width="16.7109375" style="13" customWidth="1"/>
    <col min="18" max="18" width="17.7109375" bestFit="1" customWidth="1"/>
    <col min="19" max="19" width="16.85546875" bestFit="1" customWidth="1"/>
    <col min="20" max="20" width="17.85546875" bestFit="1" customWidth="1"/>
    <col min="21" max="21" width="16" bestFit="1" customWidth="1"/>
    <col min="22" max="23" width="15.28515625" bestFit="1" customWidth="1"/>
    <col min="24" max="24" width="16.85546875" bestFit="1" customWidth="1"/>
    <col min="25" max="25" width="15.285156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89" t="s">
        <v>72</v>
      </c>
      <c r="C7" s="2"/>
      <c r="D7" s="2"/>
      <c r="E7" s="32"/>
      <c r="F7" s="32"/>
      <c r="G7" s="32"/>
      <c r="H7" s="32"/>
      <c r="I7" s="32"/>
      <c r="J7" s="32"/>
      <c r="K7" s="32"/>
      <c r="L7" s="32"/>
      <c r="M7" s="32"/>
      <c r="N7" s="32"/>
      <c r="O7" s="32"/>
      <c r="P7" s="32"/>
      <c r="Q7" s="31" t="s">
        <v>5</v>
      </c>
    </row>
    <row r="8" spans="2:19" ht="19.5" customHeight="1" x14ac:dyDescent="0.25">
      <c r="B8" s="141" t="s">
        <v>6</v>
      </c>
      <c r="C8" s="79" t="s">
        <v>58</v>
      </c>
      <c r="D8" s="79" t="s">
        <v>73</v>
      </c>
      <c r="E8" s="142" t="s">
        <v>9</v>
      </c>
      <c r="F8" s="142"/>
      <c r="G8" s="142"/>
      <c r="H8" s="142"/>
      <c r="I8" s="142"/>
      <c r="J8" s="142"/>
      <c r="K8" s="142"/>
      <c r="L8" s="142"/>
      <c r="M8" s="142"/>
      <c r="N8" s="142"/>
      <c r="O8" s="142"/>
      <c r="P8" s="142"/>
      <c r="Q8" s="142"/>
    </row>
    <row r="9" spans="2:19" x14ac:dyDescent="0.25">
      <c r="B9" s="141"/>
      <c r="C9" s="78" t="s">
        <v>74</v>
      </c>
      <c r="D9" s="83" t="s">
        <v>75</v>
      </c>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6">
        <f>C11</f>
        <v>40665746746</v>
      </c>
      <c r="D10" s="56">
        <v>41171724819.169998</v>
      </c>
      <c r="E10" s="136">
        <v>1654731133.75</v>
      </c>
      <c r="F10" s="136">
        <v>1711162904.6099999</v>
      </c>
      <c r="G10" s="136">
        <v>1703678335.99</v>
      </c>
      <c r="H10" s="136">
        <v>1703818607.95</v>
      </c>
      <c r="I10" s="56">
        <v>1707722387.96</v>
      </c>
      <c r="J10" s="56">
        <v>1719948311.1000001</v>
      </c>
      <c r="K10" s="56">
        <v>1691350073.55</v>
      </c>
      <c r="L10" s="56">
        <v>1687276365.45</v>
      </c>
      <c r="M10" s="56">
        <v>1691510708.1200001</v>
      </c>
      <c r="N10" s="56">
        <v>1711184055.8600001</v>
      </c>
      <c r="O10" s="56">
        <v>714922265.71000004</v>
      </c>
      <c r="P10" s="56">
        <v>2662620172.5900002</v>
      </c>
      <c r="Q10" s="56">
        <f t="shared" ref="Q10:Q17" si="0">SUM(E10:P10)</f>
        <v>20359925322.639999</v>
      </c>
      <c r="R10" s="66"/>
      <c r="S10" s="66"/>
    </row>
    <row r="11" spans="2:19" x14ac:dyDescent="0.25">
      <c r="B11" s="35" t="s">
        <v>24</v>
      </c>
      <c r="C11" s="67">
        <v>40665746746</v>
      </c>
      <c r="D11" s="67">
        <v>41171724819.169998</v>
      </c>
      <c r="E11" s="107">
        <v>1654731133.75</v>
      </c>
      <c r="F11" s="107">
        <v>1711162904.6099999</v>
      </c>
      <c r="G11" s="107">
        <v>1703678335.99</v>
      </c>
      <c r="H11" s="107">
        <v>1703818607.95</v>
      </c>
      <c r="I11" s="67">
        <v>1707722387.96</v>
      </c>
      <c r="J11" s="67">
        <v>1719948311.1000001</v>
      </c>
      <c r="K11" s="67">
        <v>1691350073.55</v>
      </c>
      <c r="L11" s="67">
        <v>1687276365.45</v>
      </c>
      <c r="M11" s="67">
        <v>1691510708.1200001</v>
      </c>
      <c r="N11" s="67">
        <v>1711184055.8600001</v>
      </c>
      <c r="O11" s="67">
        <v>714922265.71000004</v>
      </c>
      <c r="P11" s="67">
        <v>2662620172.5900002</v>
      </c>
      <c r="Q11" s="67">
        <f t="shared" si="0"/>
        <v>20359925322.639999</v>
      </c>
      <c r="R11" s="66"/>
      <c r="S11" s="66"/>
    </row>
    <row r="12" spans="2:19" x14ac:dyDescent="0.25">
      <c r="B12" s="54" t="s">
        <v>25</v>
      </c>
      <c r="C12" s="56">
        <f>SUM(C13:C15)</f>
        <v>39896625800</v>
      </c>
      <c r="D12" s="56">
        <v>40373686153.179993</v>
      </c>
      <c r="E12" s="136">
        <v>106776308.32000001</v>
      </c>
      <c r="F12" s="136">
        <v>120985661.31</v>
      </c>
      <c r="G12" s="136">
        <v>194853564.76999998</v>
      </c>
      <c r="H12" s="136">
        <v>156844032.28999999</v>
      </c>
      <c r="I12" s="56">
        <v>254438705.60999998</v>
      </c>
      <c r="J12" s="56">
        <v>198526250.21999997</v>
      </c>
      <c r="K12" s="56">
        <v>167198862.97999999</v>
      </c>
      <c r="L12" s="56">
        <v>155184979.34999999</v>
      </c>
      <c r="M12" s="56">
        <v>168683223.41999999</v>
      </c>
      <c r="N12" s="56">
        <v>265733687.80000001</v>
      </c>
      <c r="O12" s="56">
        <v>201089277.59</v>
      </c>
      <c r="P12" s="56">
        <v>456025554.05000001</v>
      </c>
      <c r="Q12" s="56">
        <f t="shared" si="0"/>
        <v>2446340107.71</v>
      </c>
      <c r="R12" s="66"/>
      <c r="S12" s="66"/>
    </row>
    <row r="13" spans="2:19" x14ac:dyDescent="0.25">
      <c r="B13" s="35" t="s">
        <v>53</v>
      </c>
      <c r="C13" s="67">
        <v>3153997000</v>
      </c>
      <c r="D13" s="67">
        <v>3562156268.9499998</v>
      </c>
      <c r="E13" s="107">
        <v>105201586.67</v>
      </c>
      <c r="F13" s="107">
        <v>117266962.76000001</v>
      </c>
      <c r="G13" s="107">
        <v>190216968.44</v>
      </c>
      <c r="H13" s="107">
        <v>139908789.50999999</v>
      </c>
      <c r="I13" s="67">
        <v>243225942.94</v>
      </c>
      <c r="J13" s="67">
        <v>182248217.35999998</v>
      </c>
      <c r="K13" s="67">
        <v>151448074.59999999</v>
      </c>
      <c r="L13" s="67">
        <v>140755796.31999999</v>
      </c>
      <c r="M13" s="67">
        <v>138678047.88</v>
      </c>
      <c r="N13" s="67">
        <v>255635834.05000001</v>
      </c>
      <c r="O13" s="67">
        <v>182544985.81</v>
      </c>
      <c r="P13" s="67">
        <v>381408798.17000002</v>
      </c>
      <c r="Q13" s="67">
        <f t="shared" si="0"/>
        <v>2228540004.5099998</v>
      </c>
      <c r="R13" s="66"/>
      <c r="S13" s="66"/>
    </row>
    <row r="14" spans="2:19" x14ac:dyDescent="0.25">
      <c r="B14" s="35" t="s">
        <v>26</v>
      </c>
      <c r="C14" s="67">
        <v>34954016416</v>
      </c>
      <c r="D14" s="67">
        <v>34984828395.269997</v>
      </c>
      <c r="E14" s="107">
        <v>1574721.65</v>
      </c>
      <c r="F14" s="107">
        <v>3684486.05</v>
      </c>
      <c r="G14" s="107">
        <v>4239871.63</v>
      </c>
      <c r="H14" s="107">
        <v>16419686.93</v>
      </c>
      <c r="I14" s="67">
        <v>10622685.76</v>
      </c>
      <c r="J14" s="67">
        <v>5892043.8599999994</v>
      </c>
      <c r="K14" s="67">
        <v>13631535.84</v>
      </c>
      <c r="L14" s="67">
        <v>11978115.189999999</v>
      </c>
      <c r="M14" s="67">
        <v>15493723.590000002</v>
      </c>
      <c r="N14" s="67">
        <v>8181319.1799999997</v>
      </c>
      <c r="O14" s="67">
        <v>14959425.99</v>
      </c>
      <c r="P14" s="67">
        <v>33361936.890000001</v>
      </c>
      <c r="Q14" s="67">
        <f t="shared" si="0"/>
        <v>140039552.56</v>
      </c>
      <c r="R14" s="66"/>
      <c r="S14" s="66"/>
    </row>
    <row r="15" spans="2:19" x14ac:dyDescent="0.25">
      <c r="B15" s="35" t="s">
        <v>27</v>
      </c>
      <c r="C15" s="67">
        <v>1788612384</v>
      </c>
      <c r="D15" s="67">
        <v>1826701488.96</v>
      </c>
      <c r="E15" s="67">
        <v>0</v>
      </c>
      <c r="F15" s="67">
        <v>34212.5</v>
      </c>
      <c r="G15" s="107">
        <v>396724.7</v>
      </c>
      <c r="H15" s="107">
        <v>515555.85</v>
      </c>
      <c r="I15" s="67">
        <v>590076.90999999992</v>
      </c>
      <c r="J15" s="67">
        <v>10385989</v>
      </c>
      <c r="K15" s="67">
        <v>2119252.54</v>
      </c>
      <c r="L15" s="67">
        <v>2451067.8400000003</v>
      </c>
      <c r="M15" s="67">
        <v>14511451.949999999</v>
      </c>
      <c r="N15" s="67">
        <v>1916534.57</v>
      </c>
      <c r="O15" s="67">
        <v>3584865.79</v>
      </c>
      <c r="P15" s="67">
        <v>41254818.990000002</v>
      </c>
      <c r="Q15" s="67">
        <f t="shared" si="0"/>
        <v>77760550.640000001</v>
      </c>
      <c r="R15" s="66"/>
      <c r="S15" s="66"/>
    </row>
    <row r="16" spans="2:19" x14ac:dyDescent="0.25">
      <c r="B16" s="54" t="s">
        <v>76</v>
      </c>
      <c r="C16" s="56">
        <v>0</v>
      </c>
      <c r="D16" s="56">
        <v>815298076.04999995</v>
      </c>
      <c r="E16" s="56">
        <v>0</v>
      </c>
      <c r="F16" s="56">
        <v>0</v>
      </c>
      <c r="G16" s="56">
        <v>0</v>
      </c>
      <c r="H16" s="56">
        <v>0</v>
      </c>
      <c r="I16" s="56">
        <v>0</v>
      </c>
      <c r="J16" s="56">
        <v>0</v>
      </c>
      <c r="K16" s="56">
        <v>0</v>
      </c>
      <c r="L16" s="56">
        <v>0</v>
      </c>
      <c r="M16" s="56">
        <v>0</v>
      </c>
      <c r="N16" s="56">
        <v>0</v>
      </c>
      <c r="O16" s="56">
        <v>0</v>
      </c>
      <c r="P16" s="56">
        <v>0</v>
      </c>
      <c r="Q16" s="56">
        <f t="shared" si="0"/>
        <v>0</v>
      </c>
      <c r="R16" s="66"/>
      <c r="S16" s="66"/>
    </row>
    <row r="17" spans="1:19" x14ac:dyDescent="0.25">
      <c r="B17" s="35" t="s">
        <v>77</v>
      </c>
      <c r="C17" s="67">
        <v>0</v>
      </c>
      <c r="D17" s="67">
        <v>815298076.04999995</v>
      </c>
      <c r="E17" s="67">
        <v>0</v>
      </c>
      <c r="F17" s="67">
        <v>0</v>
      </c>
      <c r="G17" s="67">
        <v>0</v>
      </c>
      <c r="H17" s="67">
        <v>0</v>
      </c>
      <c r="I17" s="67">
        <v>0</v>
      </c>
      <c r="J17" s="67">
        <v>0</v>
      </c>
      <c r="K17" s="67">
        <v>0</v>
      </c>
      <c r="L17" s="67">
        <v>0</v>
      </c>
      <c r="M17" s="67">
        <v>0</v>
      </c>
      <c r="N17" s="67">
        <v>0</v>
      </c>
      <c r="O17" s="67">
        <v>0</v>
      </c>
      <c r="P17" s="67">
        <v>0</v>
      </c>
      <c r="Q17" s="67">
        <f t="shared" si="0"/>
        <v>0</v>
      </c>
      <c r="R17" s="66"/>
      <c r="S17" s="66"/>
    </row>
    <row r="18" spans="1:19" x14ac:dyDescent="0.25">
      <c r="B18" s="75" t="s">
        <v>30</v>
      </c>
      <c r="C18" s="81">
        <f t="shared" ref="C18:D18" si="1">C10+C12</f>
        <v>80562372546</v>
      </c>
      <c r="D18" s="81">
        <f t="shared" si="1"/>
        <v>81545410972.349991</v>
      </c>
      <c r="E18" s="51">
        <f>E10+E12+E16</f>
        <v>1761507442.0699999</v>
      </c>
      <c r="F18" s="51">
        <f t="shared" ref="F18:Q18" si="2">F10+F12+F16</f>
        <v>1832148565.9199998</v>
      </c>
      <c r="G18" s="51">
        <f t="shared" si="2"/>
        <v>1898531900.76</v>
      </c>
      <c r="H18" s="51">
        <f t="shared" si="2"/>
        <v>1860662640.24</v>
      </c>
      <c r="I18" s="51">
        <f t="shared" si="2"/>
        <v>1962161093.5699999</v>
      </c>
      <c r="J18" s="51">
        <f t="shared" si="2"/>
        <v>1918474561.3200002</v>
      </c>
      <c r="K18" s="51">
        <f t="shared" si="2"/>
        <v>1858548936.53</v>
      </c>
      <c r="L18" s="51">
        <f t="shared" si="2"/>
        <v>1842461344.8</v>
      </c>
      <c r="M18" s="51">
        <f t="shared" si="2"/>
        <v>1860193931.5400002</v>
      </c>
      <c r="N18" s="51">
        <f t="shared" si="2"/>
        <v>1976917743.6600001</v>
      </c>
      <c r="O18" s="51">
        <f t="shared" si="2"/>
        <v>916011543.30000007</v>
      </c>
      <c r="P18" s="51">
        <f t="shared" si="2"/>
        <v>3118645726.6400003</v>
      </c>
      <c r="Q18" s="51">
        <f t="shared" si="2"/>
        <v>22806265430.349998</v>
      </c>
      <c r="S18" s="66"/>
    </row>
    <row r="19" spans="1:19" x14ac:dyDescent="0.25">
      <c r="B19" s="6"/>
      <c r="C19" s="6"/>
      <c r="D19" s="6"/>
      <c r="E19" s="68"/>
      <c r="F19" s="68"/>
      <c r="G19" s="68"/>
      <c r="H19" s="68"/>
      <c r="I19" s="68"/>
      <c r="J19" s="68"/>
      <c r="K19" s="68"/>
      <c r="L19" s="68"/>
      <c r="M19" s="68"/>
      <c r="N19" s="68"/>
      <c r="O19" s="68"/>
      <c r="P19" s="68"/>
      <c r="Q19" s="69"/>
      <c r="R19" s="8"/>
    </row>
    <row r="20" spans="1:19" ht="15" customHeight="1" x14ac:dyDescent="0.25">
      <c r="B20" s="75"/>
      <c r="C20" s="53"/>
      <c r="D20" s="87"/>
      <c r="E20" s="70" t="s">
        <v>10</v>
      </c>
      <c r="F20" s="70" t="s">
        <v>11</v>
      </c>
      <c r="G20" s="70" t="s">
        <v>12</v>
      </c>
      <c r="H20" s="70" t="s">
        <v>13</v>
      </c>
      <c r="I20" s="70" t="s">
        <v>14</v>
      </c>
      <c r="J20" s="70" t="s">
        <v>15</v>
      </c>
      <c r="K20" s="70" t="s">
        <v>16</v>
      </c>
      <c r="L20" s="70" t="s">
        <v>17</v>
      </c>
      <c r="M20" s="70" t="s">
        <v>18</v>
      </c>
      <c r="N20" s="70" t="s">
        <v>19</v>
      </c>
      <c r="O20" s="70" t="s">
        <v>20</v>
      </c>
      <c r="P20" s="70" t="s">
        <v>21</v>
      </c>
      <c r="Q20" s="71" t="s">
        <v>22</v>
      </c>
    </row>
    <row r="21" spans="1:19" x14ac:dyDescent="0.25">
      <c r="B21" s="54" t="s">
        <v>25</v>
      </c>
      <c r="C21" s="56">
        <f>C22</f>
        <v>700000000</v>
      </c>
      <c r="D21" s="56">
        <v>700000000</v>
      </c>
      <c r="E21" s="56">
        <f>E22</f>
        <v>0</v>
      </c>
      <c r="F21" s="56">
        <f t="shared" ref="F21:P21" si="3">F22</f>
        <v>0</v>
      </c>
      <c r="G21" s="56">
        <f t="shared" si="3"/>
        <v>0</v>
      </c>
      <c r="H21" s="56">
        <f t="shared" si="3"/>
        <v>0</v>
      </c>
      <c r="I21" s="56">
        <f t="shared" si="3"/>
        <v>0</v>
      </c>
      <c r="J21" s="56">
        <f t="shared" si="3"/>
        <v>0</v>
      </c>
      <c r="K21" s="56">
        <f t="shared" si="3"/>
        <v>0</v>
      </c>
      <c r="L21" s="56">
        <f t="shared" si="3"/>
        <v>0</v>
      </c>
      <c r="M21" s="56">
        <f t="shared" si="3"/>
        <v>0</v>
      </c>
      <c r="N21" s="56">
        <f t="shared" si="3"/>
        <v>0</v>
      </c>
      <c r="O21" s="56">
        <f t="shared" si="3"/>
        <v>0</v>
      </c>
      <c r="P21" s="94">
        <f t="shared" si="3"/>
        <v>0</v>
      </c>
      <c r="Q21" s="56">
        <f>SUM(E21:O21)</f>
        <v>0</v>
      </c>
      <c r="R21" s="9"/>
    </row>
    <row r="22" spans="1:19" x14ac:dyDescent="0.25">
      <c r="B22" s="35" t="s">
        <v>27</v>
      </c>
      <c r="C22" s="67">
        <v>700000000</v>
      </c>
      <c r="D22" s="67">
        <v>700000000</v>
      </c>
      <c r="E22" s="67">
        <v>0</v>
      </c>
      <c r="F22" s="67">
        <v>0</v>
      </c>
      <c r="G22" s="67">
        <v>0</v>
      </c>
      <c r="H22" s="67">
        <v>0</v>
      </c>
      <c r="I22" s="67">
        <v>0</v>
      </c>
      <c r="J22" s="67">
        <v>0</v>
      </c>
      <c r="K22" s="67">
        <v>0</v>
      </c>
      <c r="L22" s="67">
        <v>0</v>
      </c>
      <c r="M22" s="67">
        <v>0</v>
      </c>
      <c r="N22" s="67">
        <v>0</v>
      </c>
      <c r="O22" s="67">
        <v>0</v>
      </c>
      <c r="P22" s="95">
        <v>0</v>
      </c>
      <c r="Q22" s="67">
        <f>SUM(E22:O22)</f>
        <v>0</v>
      </c>
      <c r="R22" s="46"/>
    </row>
    <row r="23" spans="1:19" s="8" customFormat="1" x14ac:dyDescent="0.25">
      <c r="B23" s="75" t="s">
        <v>32</v>
      </c>
      <c r="C23" s="81">
        <f t="shared" ref="C23:P23" si="4">C21</f>
        <v>700000000</v>
      </c>
      <c r="D23" s="81">
        <f t="shared" si="4"/>
        <v>700000000</v>
      </c>
      <c r="E23" s="51">
        <f t="shared" si="4"/>
        <v>0</v>
      </c>
      <c r="F23" s="51">
        <f t="shared" si="4"/>
        <v>0</v>
      </c>
      <c r="G23" s="51">
        <f t="shared" si="4"/>
        <v>0</v>
      </c>
      <c r="H23" s="51">
        <f t="shared" si="4"/>
        <v>0</v>
      </c>
      <c r="I23" s="51">
        <f t="shared" si="4"/>
        <v>0</v>
      </c>
      <c r="J23" s="51">
        <f t="shared" si="4"/>
        <v>0</v>
      </c>
      <c r="K23" s="51">
        <f t="shared" si="4"/>
        <v>0</v>
      </c>
      <c r="L23" s="51">
        <f t="shared" si="4"/>
        <v>0</v>
      </c>
      <c r="M23" s="72">
        <f t="shared" si="4"/>
        <v>0</v>
      </c>
      <c r="N23" s="72">
        <f t="shared" si="4"/>
        <v>0</v>
      </c>
      <c r="O23" s="72">
        <f t="shared" si="4"/>
        <v>0</v>
      </c>
      <c r="P23" s="72">
        <f t="shared" si="4"/>
        <v>0</v>
      </c>
      <c r="Q23" s="51">
        <f>SUM(E23:O23)</f>
        <v>0</v>
      </c>
      <c r="R23"/>
      <c r="S23"/>
    </row>
    <row r="24" spans="1:19" x14ac:dyDescent="0.25">
      <c r="E24" s="73"/>
      <c r="F24" s="73"/>
      <c r="G24" s="73"/>
      <c r="H24" s="73"/>
      <c r="I24" s="73"/>
      <c r="J24" s="73"/>
      <c r="K24" s="73"/>
      <c r="L24" s="73"/>
      <c r="M24" s="73"/>
      <c r="N24" s="73"/>
      <c r="O24" s="73"/>
      <c r="P24" s="96"/>
      <c r="Q24" s="73"/>
      <c r="S24" s="66"/>
    </row>
    <row r="25" spans="1:19" s="9" customFormat="1" x14ac:dyDescent="0.25">
      <c r="B25" s="75" t="s">
        <v>33</v>
      </c>
      <c r="C25" s="81">
        <f t="shared" ref="C25:Q25" si="5">C18+C23</f>
        <v>81262372546</v>
      </c>
      <c r="D25" s="81">
        <f t="shared" si="5"/>
        <v>82245410972.349991</v>
      </c>
      <c r="E25" s="51">
        <f t="shared" si="5"/>
        <v>1761507442.0699999</v>
      </c>
      <c r="F25" s="51">
        <f t="shared" si="5"/>
        <v>1832148565.9199998</v>
      </c>
      <c r="G25" s="51">
        <f t="shared" si="5"/>
        <v>1898531900.76</v>
      </c>
      <c r="H25" s="51">
        <f t="shared" si="5"/>
        <v>1860662640.24</v>
      </c>
      <c r="I25" s="51">
        <f t="shared" si="5"/>
        <v>1962161093.5699999</v>
      </c>
      <c r="J25" s="51">
        <f t="shared" si="5"/>
        <v>1918474561.3200002</v>
      </c>
      <c r="K25" s="51">
        <f t="shared" si="5"/>
        <v>1858548936.53</v>
      </c>
      <c r="L25" s="51">
        <f t="shared" si="5"/>
        <v>1842461344.8</v>
      </c>
      <c r="M25" s="51">
        <f t="shared" si="5"/>
        <v>1860193931.5400002</v>
      </c>
      <c r="N25" s="51">
        <f t="shared" si="5"/>
        <v>1976917743.6600001</v>
      </c>
      <c r="O25" s="51">
        <f t="shared" si="5"/>
        <v>916011543.30000007</v>
      </c>
      <c r="P25" s="72">
        <f t="shared" si="5"/>
        <v>3118645726.6400003</v>
      </c>
      <c r="Q25" s="51">
        <f t="shared" si="5"/>
        <v>22806265430.349998</v>
      </c>
      <c r="R25"/>
    </row>
    <row r="26" spans="1:19" x14ac:dyDescent="0.25">
      <c r="B26" s="65" t="s">
        <v>66</v>
      </c>
      <c r="C26" s="135"/>
      <c r="D26" s="135"/>
      <c r="E26"/>
      <c r="F26"/>
      <c r="G26"/>
      <c r="H26"/>
      <c r="I26"/>
      <c r="J26"/>
      <c r="K26"/>
      <c r="L26"/>
      <c r="M26"/>
      <c r="N26"/>
      <c r="O26"/>
      <c r="P26"/>
      <c r="Q26" s="134"/>
    </row>
    <row r="27" spans="1:19" x14ac:dyDescent="0.25">
      <c r="B27" s="61" t="s">
        <v>78</v>
      </c>
      <c r="C27" s="48"/>
      <c r="D27" s="48"/>
      <c r="E27" s="46"/>
      <c r="F27" s="46"/>
      <c r="G27" s="46"/>
      <c r="H27" s="46"/>
      <c r="I27" s="46"/>
      <c r="J27" s="46"/>
      <c r="K27" s="46"/>
      <c r="L27" s="46"/>
      <c r="M27" s="46"/>
      <c r="N27" s="46"/>
      <c r="O27" s="46"/>
      <c r="P27" s="46"/>
      <c r="Q27" s="46"/>
    </row>
    <row r="28" spans="1:19" x14ac:dyDescent="0.25">
      <c r="B28" s="60" t="s">
        <v>43</v>
      </c>
      <c r="C28" s="42"/>
      <c r="D28" s="42"/>
      <c r="E28" s="92"/>
      <c r="F28" s="92"/>
      <c r="G28" s="92"/>
      <c r="H28" s="92"/>
      <c r="I28" s="92"/>
      <c r="J28" s="92"/>
      <c r="K28" s="92"/>
      <c r="L28" s="92"/>
      <c r="M28" s="92"/>
      <c r="N28" s="92"/>
      <c r="O28" s="92"/>
      <c r="P28" s="92"/>
      <c r="Q28" s="92"/>
      <c r="R28" s="13"/>
    </row>
    <row r="29" spans="1:19" ht="14.25" customHeight="1" x14ac:dyDescent="0.25">
      <c r="B29" s="42"/>
      <c r="C29" s="82"/>
      <c r="D29" s="82"/>
      <c r="E29" s="82"/>
      <c r="F29" s="82"/>
      <c r="G29" s="82"/>
      <c r="H29" s="82"/>
      <c r="I29" s="82"/>
      <c r="Q29" s="15"/>
    </row>
    <row r="30" spans="1:19" x14ac:dyDescent="0.25">
      <c r="B30" s="82"/>
      <c r="E30" s="80"/>
    </row>
    <row r="32" spans="1:19" s="13" customFormat="1" x14ac:dyDescent="0.25">
      <c r="A32"/>
      <c r="B32"/>
      <c r="G32" s="16"/>
      <c r="R32"/>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22 C12 Q10:Q17" formulaRange="1"/>
    <ignoredError sqref="E18"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F66D4-577B-447B-9C88-682A81CB2666}">
  <dimension ref="A1:S32"/>
  <sheetViews>
    <sheetView showGridLines="0" zoomScale="80" zoomScaleNormal="80" workbookViewId="0">
      <selection activeCell="Q22" sqref="Q22"/>
    </sheetView>
  </sheetViews>
  <sheetFormatPr defaultColWidth="11.42578125" defaultRowHeight="15" x14ac:dyDescent="0.25"/>
  <cols>
    <col min="1" max="1" width="14.7109375" customWidth="1"/>
    <col min="2" max="2" width="70.85546875" customWidth="1"/>
    <col min="3" max="4" width="22.7109375" customWidth="1"/>
    <col min="5" max="13" width="13.85546875" style="13" customWidth="1"/>
    <col min="14" max="14" width="10.7109375" style="13" customWidth="1"/>
    <col min="15" max="16" width="13.28515625" style="13" customWidth="1"/>
    <col min="17" max="17" width="16.7109375" style="13" customWidth="1"/>
    <col min="18" max="18" width="17.7109375" bestFit="1" customWidth="1"/>
    <col min="19" max="19" width="16.85546875" bestFit="1" customWidth="1"/>
    <col min="20" max="20" width="17.85546875" bestFit="1" customWidth="1"/>
    <col min="21" max="21" width="16" bestFit="1" customWidth="1"/>
    <col min="22" max="23" width="15.28515625" bestFit="1" customWidth="1"/>
    <col min="24" max="24" width="16.85546875" bestFit="1" customWidth="1"/>
    <col min="25" max="25" width="15.285156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89" t="s">
        <v>79</v>
      </c>
      <c r="C7" s="2"/>
      <c r="D7" s="2"/>
      <c r="E7" s="32"/>
      <c r="F7" s="32"/>
      <c r="G7" s="32"/>
      <c r="H7" s="32"/>
      <c r="I7" s="32"/>
      <c r="J7" s="32"/>
      <c r="K7" s="32"/>
      <c r="L7" s="32"/>
      <c r="M7" s="32"/>
      <c r="N7" s="32"/>
      <c r="O7" s="32"/>
      <c r="P7" s="32"/>
      <c r="Q7" s="31" t="s">
        <v>5</v>
      </c>
    </row>
    <row r="8" spans="2:19" ht="19.5" customHeight="1" x14ac:dyDescent="0.25">
      <c r="B8" s="141" t="s">
        <v>6</v>
      </c>
      <c r="C8" s="79" t="s">
        <v>58</v>
      </c>
      <c r="D8" s="79" t="s">
        <v>73</v>
      </c>
      <c r="E8" s="142" t="s">
        <v>9</v>
      </c>
      <c r="F8" s="142"/>
      <c r="G8" s="142"/>
      <c r="H8" s="142"/>
      <c r="I8" s="142"/>
      <c r="J8" s="142"/>
      <c r="K8" s="142"/>
      <c r="L8" s="142"/>
      <c r="M8" s="142"/>
      <c r="N8" s="142"/>
      <c r="O8" s="142"/>
      <c r="P8" s="142"/>
      <c r="Q8" s="142"/>
    </row>
    <row r="9" spans="2:19" x14ac:dyDescent="0.25">
      <c r="B9" s="141"/>
      <c r="C9" s="78" t="s">
        <v>80</v>
      </c>
      <c r="D9" s="83" t="s">
        <v>75</v>
      </c>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6">
        <v>21817346746</v>
      </c>
      <c r="D10" s="56">
        <v>25872872487.23</v>
      </c>
      <c r="E10" s="56">
        <v>769483460.14999998</v>
      </c>
      <c r="F10" s="56">
        <v>770491286.93000007</v>
      </c>
      <c r="G10" s="56">
        <v>888169350.2700001</v>
      </c>
      <c r="H10" s="56">
        <v>2337517481.0500002</v>
      </c>
      <c r="I10" s="56">
        <v>1161903578.1499999</v>
      </c>
      <c r="J10" s="56">
        <v>1153929204.77</v>
      </c>
      <c r="K10" s="56">
        <v>2936548348.5900002</v>
      </c>
      <c r="L10" s="56">
        <v>1168923175.8099999</v>
      </c>
      <c r="M10" s="56">
        <v>71378318.620000005</v>
      </c>
      <c r="N10" s="56">
        <v>124273964.19</v>
      </c>
      <c r="O10" s="56">
        <v>229710138.99000001</v>
      </c>
      <c r="P10" s="56">
        <v>483090306.69000006</v>
      </c>
      <c r="Q10" s="56">
        <f t="shared" ref="Q10:Q17" si="0">SUM(E10:P10)</f>
        <v>12095418614.210001</v>
      </c>
      <c r="R10" s="66"/>
      <c r="S10" s="66"/>
    </row>
    <row r="11" spans="2:19" x14ac:dyDescent="0.25">
      <c r="B11" s="35" t="s">
        <v>24</v>
      </c>
      <c r="C11" s="67">
        <v>21817346746</v>
      </c>
      <c r="D11" s="67">
        <v>25872872487.23</v>
      </c>
      <c r="E11" s="67">
        <v>769483460.14999998</v>
      </c>
      <c r="F11" s="67">
        <v>770491286.93000007</v>
      </c>
      <c r="G11" s="67">
        <v>888169350.2700001</v>
      </c>
      <c r="H11" s="67">
        <v>2337517481.0500002</v>
      </c>
      <c r="I11" s="67">
        <v>1161903578.1499999</v>
      </c>
      <c r="J11" s="67">
        <v>1153929204.77</v>
      </c>
      <c r="K11" s="67">
        <v>2936548348.5900002</v>
      </c>
      <c r="L11" s="67">
        <v>1168923175.8099999</v>
      </c>
      <c r="M11" s="67">
        <v>71378318.620000005</v>
      </c>
      <c r="N11" s="67">
        <v>124273964.19</v>
      </c>
      <c r="O11" s="67">
        <v>229710138.99000001</v>
      </c>
      <c r="P11" s="67">
        <v>483090306.69000006</v>
      </c>
      <c r="Q11" s="67">
        <f t="shared" si="0"/>
        <v>12095418614.210001</v>
      </c>
      <c r="R11" s="66"/>
      <c r="S11" s="66"/>
    </row>
    <row r="12" spans="2:19" x14ac:dyDescent="0.25">
      <c r="B12" s="54" t="s">
        <v>25</v>
      </c>
      <c r="C12" s="56">
        <v>46248006552</v>
      </c>
      <c r="D12" s="56">
        <v>46773213871.43</v>
      </c>
      <c r="E12" s="56">
        <v>122538679.59</v>
      </c>
      <c r="F12" s="56">
        <v>174585780.12</v>
      </c>
      <c r="G12" s="56">
        <v>212198519.54000002</v>
      </c>
      <c r="H12" s="56">
        <v>218388657.70000002</v>
      </c>
      <c r="I12" s="56">
        <v>220992030.43999997</v>
      </c>
      <c r="J12" s="56">
        <v>278756412.01999998</v>
      </c>
      <c r="K12" s="56">
        <v>226936746.04000002</v>
      </c>
      <c r="L12" s="56">
        <v>222554315.70000002</v>
      </c>
      <c r="M12" s="56">
        <v>220286612.03</v>
      </c>
      <c r="N12" s="56">
        <v>257447831.84999996</v>
      </c>
      <c r="O12" s="56">
        <v>292651834.49000001</v>
      </c>
      <c r="P12" s="56">
        <v>568444892.52999997</v>
      </c>
      <c r="Q12" s="56">
        <f t="shared" si="0"/>
        <v>3015782312.0499992</v>
      </c>
      <c r="R12" s="66"/>
      <c r="S12" s="66"/>
    </row>
    <row r="13" spans="2:19" x14ac:dyDescent="0.25">
      <c r="B13" s="35" t="s">
        <v>53</v>
      </c>
      <c r="C13" s="67">
        <v>3369460000</v>
      </c>
      <c r="D13" s="67">
        <v>3849222055.6999998</v>
      </c>
      <c r="E13" s="67">
        <v>120333800.75</v>
      </c>
      <c r="F13" s="67">
        <v>167202482.66</v>
      </c>
      <c r="G13" s="67">
        <v>186858851.91000003</v>
      </c>
      <c r="H13" s="67">
        <v>209865994.80000001</v>
      </c>
      <c r="I13" s="67">
        <v>210633024.31999999</v>
      </c>
      <c r="J13" s="67">
        <v>260877228.15999997</v>
      </c>
      <c r="K13" s="67">
        <v>219158888.5</v>
      </c>
      <c r="L13" s="67">
        <v>197465245.84</v>
      </c>
      <c r="M13" s="67">
        <v>204896524.31</v>
      </c>
      <c r="N13" s="67">
        <v>237612362.92999998</v>
      </c>
      <c r="O13" s="67">
        <v>263168343.68000001</v>
      </c>
      <c r="P13" s="67">
        <v>536761252.03999996</v>
      </c>
      <c r="Q13" s="67">
        <f t="shared" si="0"/>
        <v>2814833999.8999996</v>
      </c>
      <c r="R13" s="66"/>
      <c r="S13" s="66"/>
    </row>
    <row r="14" spans="2:19" x14ac:dyDescent="0.25">
      <c r="B14" s="35" t="s">
        <v>26</v>
      </c>
      <c r="C14" s="67">
        <v>40754838147</v>
      </c>
      <c r="D14" s="67">
        <v>40781089589.830002</v>
      </c>
      <c r="E14" s="67">
        <v>2204878.84</v>
      </c>
      <c r="F14" s="67">
        <v>5142748.66</v>
      </c>
      <c r="G14" s="67">
        <v>21446116.759999998</v>
      </c>
      <c r="H14" s="67">
        <v>8254359.1000000006</v>
      </c>
      <c r="I14" s="67">
        <v>8260386.1699999999</v>
      </c>
      <c r="J14" s="67">
        <v>5503555.4900000002</v>
      </c>
      <c r="K14" s="67">
        <v>4799962.24</v>
      </c>
      <c r="L14" s="67">
        <v>15224056.180000002</v>
      </c>
      <c r="M14" s="67">
        <v>13193843.5</v>
      </c>
      <c r="N14" s="67">
        <v>16148499.57</v>
      </c>
      <c r="O14" s="67">
        <v>17033767.640000001</v>
      </c>
      <c r="P14" s="67">
        <v>19871266.399999999</v>
      </c>
      <c r="Q14" s="67">
        <f t="shared" si="0"/>
        <v>137083440.55000001</v>
      </c>
      <c r="R14" s="66"/>
      <c r="S14" s="66"/>
    </row>
    <row r="15" spans="2:19" x14ac:dyDescent="0.25">
      <c r="B15" s="35" t="s">
        <v>27</v>
      </c>
      <c r="C15" s="67">
        <v>2123708405</v>
      </c>
      <c r="D15" s="67">
        <v>2142902225.9000001</v>
      </c>
      <c r="E15" s="67">
        <v>0</v>
      </c>
      <c r="F15" s="67">
        <v>2240548.7999999998</v>
      </c>
      <c r="G15" s="67">
        <v>3893550.87</v>
      </c>
      <c r="H15" s="67">
        <v>268303.8</v>
      </c>
      <c r="I15" s="67">
        <v>2098619.9500000002</v>
      </c>
      <c r="J15" s="67">
        <v>12375628.370000001</v>
      </c>
      <c r="K15" s="67">
        <v>2977895.3000000003</v>
      </c>
      <c r="L15" s="67">
        <v>9865013.6799999997</v>
      </c>
      <c r="M15" s="67">
        <v>2196244.2199999997</v>
      </c>
      <c r="N15" s="67">
        <v>3686969.35</v>
      </c>
      <c r="O15" s="67">
        <v>12449723.17</v>
      </c>
      <c r="P15" s="67">
        <v>11812374.09</v>
      </c>
      <c r="Q15" s="67">
        <f t="shared" si="0"/>
        <v>63864871.599999994</v>
      </c>
      <c r="R15" s="66"/>
      <c r="S15" s="66"/>
    </row>
    <row r="16" spans="2:19" x14ac:dyDescent="0.25">
      <c r="B16" s="54" t="s">
        <v>28</v>
      </c>
      <c r="C16" s="56">
        <v>20000000000</v>
      </c>
      <c r="D16" s="56">
        <v>18356581574.990002</v>
      </c>
      <c r="E16" s="56">
        <v>833333333.33000004</v>
      </c>
      <c r="F16" s="56">
        <v>833333333.33000004</v>
      </c>
      <c r="G16" s="56">
        <v>833333333.33000004</v>
      </c>
      <c r="H16" s="56">
        <v>833333333.33000004</v>
      </c>
      <c r="I16" s="56">
        <v>833333333.33000004</v>
      </c>
      <c r="J16" s="56">
        <v>833333333.33000004</v>
      </c>
      <c r="K16" s="56">
        <v>833333333.33000004</v>
      </c>
      <c r="L16" s="56">
        <v>833333333.33000004</v>
      </c>
      <c r="M16" s="56">
        <v>1914253980.49</v>
      </c>
      <c r="N16" s="56"/>
      <c r="O16" s="56"/>
      <c r="P16" s="56">
        <v>0</v>
      </c>
      <c r="Q16" s="56">
        <f t="shared" si="0"/>
        <v>8580920647.1300001</v>
      </c>
      <c r="R16" s="66"/>
      <c r="S16" s="66"/>
    </row>
    <row r="17" spans="1:19" x14ac:dyDescent="0.25">
      <c r="B17" s="35" t="s">
        <v>81</v>
      </c>
      <c r="C17" s="67">
        <v>20000000000</v>
      </c>
      <c r="D17" s="67">
        <v>18356581574.990002</v>
      </c>
      <c r="E17" s="67">
        <v>833333333.33000004</v>
      </c>
      <c r="F17" s="67">
        <v>833333333.33000004</v>
      </c>
      <c r="G17" s="67">
        <v>833333333.33000004</v>
      </c>
      <c r="H17" s="67">
        <v>833333333.33000004</v>
      </c>
      <c r="I17" s="67">
        <v>833333333.33000004</v>
      </c>
      <c r="J17" s="67">
        <v>833333333.33000004</v>
      </c>
      <c r="K17" s="67">
        <v>833333333.33000004</v>
      </c>
      <c r="L17" s="67">
        <v>833333333.33000004</v>
      </c>
      <c r="M17" s="67">
        <v>1914253980.49</v>
      </c>
      <c r="N17" s="67"/>
      <c r="O17" s="67"/>
      <c r="P17" s="67">
        <v>0</v>
      </c>
      <c r="Q17" s="67">
        <f t="shared" si="0"/>
        <v>8580920647.1300001</v>
      </c>
      <c r="R17" s="66"/>
      <c r="S17" s="66"/>
    </row>
    <row r="18" spans="1:19" x14ac:dyDescent="0.25">
      <c r="B18" s="75" t="s">
        <v>30</v>
      </c>
      <c r="C18" s="81">
        <f>C10+C12+C16</f>
        <v>88065353298</v>
      </c>
      <c r="D18" s="81">
        <f>D10+D12+D16</f>
        <v>91002667933.650009</v>
      </c>
      <c r="E18" s="51">
        <f t="shared" ref="E18:Q18" si="1">E10+E12+E16</f>
        <v>1725355473.0700002</v>
      </c>
      <c r="F18" s="51">
        <f t="shared" si="1"/>
        <v>1778410400.3800001</v>
      </c>
      <c r="G18" s="51">
        <f t="shared" si="1"/>
        <v>1933701203.1400003</v>
      </c>
      <c r="H18" s="51">
        <f t="shared" si="1"/>
        <v>3389239472.0799999</v>
      </c>
      <c r="I18" s="51">
        <f t="shared" si="1"/>
        <v>2216228941.9200001</v>
      </c>
      <c r="J18" s="51">
        <f t="shared" si="1"/>
        <v>2266018950.1199999</v>
      </c>
      <c r="K18" s="51">
        <f t="shared" si="1"/>
        <v>3996818427.96</v>
      </c>
      <c r="L18" s="51">
        <f t="shared" si="1"/>
        <v>2224810824.8400002</v>
      </c>
      <c r="M18" s="51">
        <f t="shared" si="1"/>
        <v>2205918911.1399999</v>
      </c>
      <c r="N18" s="51">
        <f t="shared" si="1"/>
        <v>381721796.03999996</v>
      </c>
      <c r="O18" s="51">
        <f t="shared" si="1"/>
        <v>522361973.48000002</v>
      </c>
      <c r="P18" s="51">
        <f t="shared" si="1"/>
        <v>1051535199.22</v>
      </c>
      <c r="Q18" s="51">
        <f t="shared" si="1"/>
        <v>23692121573.389999</v>
      </c>
      <c r="S18" s="66"/>
    </row>
    <row r="19" spans="1:19" x14ac:dyDescent="0.25">
      <c r="B19" s="6"/>
      <c r="C19" s="6"/>
      <c r="D19" s="6"/>
      <c r="E19" s="68"/>
      <c r="F19" s="68"/>
      <c r="G19" s="68"/>
      <c r="H19" s="68"/>
      <c r="I19" s="68"/>
      <c r="J19" s="68"/>
      <c r="K19" s="68"/>
      <c r="L19" s="68"/>
      <c r="M19" s="68"/>
      <c r="N19" s="68"/>
      <c r="O19" s="68"/>
      <c r="P19" s="68"/>
      <c r="Q19" s="69"/>
      <c r="R19" s="8"/>
    </row>
    <row r="20" spans="1:19" ht="15" customHeight="1" x14ac:dyDescent="0.25">
      <c r="B20" s="75"/>
      <c r="C20" s="53"/>
      <c r="D20" s="87"/>
      <c r="E20" s="70" t="s">
        <v>10</v>
      </c>
      <c r="F20" s="70" t="s">
        <v>11</v>
      </c>
      <c r="G20" s="70" t="s">
        <v>12</v>
      </c>
      <c r="H20" s="70" t="s">
        <v>13</v>
      </c>
      <c r="I20" s="70" t="s">
        <v>14</v>
      </c>
      <c r="J20" s="70" t="s">
        <v>15</v>
      </c>
      <c r="K20" s="70" t="s">
        <v>16</v>
      </c>
      <c r="L20" s="70" t="s">
        <v>17</v>
      </c>
      <c r="M20" s="70" t="s">
        <v>18</v>
      </c>
      <c r="N20" s="70" t="s">
        <v>19</v>
      </c>
      <c r="O20" s="70" t="s">
        <v>20</v>
      </c>
      <c r="P20" s="70" t="s">
        <v>21</v>
      </c>
      <c r="Q20" s="71" t="s">
        <v>22</v>
      </c>
    </row>
    <row r="21" spans="1:19" x14ac:dyDescent="0.25">
      <c r="B21" s="54" t="s">
        <v>25</v>
      </c>
      <c r="C21" s="56">
        <v>626999996</v>
      </c>
      <c r="D21" s="56">
        <v>626999996</v>
      </c>
      <c r="E21" s="56">
        <v>0</v>
      </c>
      <c r="F21" s="56">
        <v>0</v>
      </c>
      <c r="G21" s="56">
        <v>0</v>
      </c>
      <c r="H21" s="56">
        <v>0</v>
      </c>
      <c r="I21" s="56">
        <v>0</v>
      </c>
      <c r="J21" s="56">
        <v>0</v>
      </c>
      <c r="K21" s="56">
        <v>0</v>
      </c>
      <c r="L21" s="56">
        <v>0</v>
      </c>
      <c r="M21" s="56"/>
      <c r="N21" s="56"/>
      <c r="O21" s="56"/>
      <c r="P21" s="94">
        <f>P22</f>
        <v>0</v>
      </c>
      <c r="Q21" s="56">
        <f t="shared" ref="Q21:Q22" si="2">SUM(E21:P21)</f>
        <v>0</v>
      </c>
      <c r="R21" s="9"/>
    </row>
    <row r="22" spans="1:19" x14ac:dyDescent="0.25">
      <c r="B22" s="35" t="s">
        <v>27</v>
      </c>
      <c r="C22" s="67">
        <v>626999996</v>
      </c>
      <c r="D22" s="67">
        <v>626999996</v>
      </c>
      <c r="E22" s="67">
        <v>0</v>
      </c>
      <c r="F22" s="67">
        <v>0</v>
      </c>
      <c r="G22" s="67">
        <v>0</v>
      </c>
      <c r="H22" s="67">
        <v>0</v>
      </c>
      <c r="I22" s="67">
        <v>0</v>
      </c>
      <c r="J22" s="67">
        <v>0</v>
      </c>
      <c r="K22" s="67">
        <v>0</v>
      </c>
      <c r="L22" s="67">
        <v>0</v>
      </c>
      <c r="M22" s="67"/>
      <c r="N22" s="67"/>
      <c r="O22" s="67"/>
      <c r="P22" s="95">
        <v>0</v>
      </c>
      <c r="Q22" s="67">
        <f t="shared" si="2"/>
        <v>0</v>
      </c>
      <c r="R22" s="46"/>
    </row>
    <row r="23" spans="1:19" s="8" customFormat="1" x14ac:dyDescent="0.25">
      <c r="B23" s="75" t="s">
        <v>32</v>
      </c>
      <c r="C23" s="81">
        <f t="shared" ref="C23:P23" si="3">C21</f>
        <v>626999996</v>
      </c>
      <c r="D23" s="81">
        <f t="shared" si="3"/>
        <v>626999996</v>
      </c>
      <c r="E23" s="51">
        <f t="shared" si="3"/>
        <v>0</v>
      </c>
      <c r="F23" s="51">
        <f t="shared" si="3"/>
        <v>0</v>
      </c>
      <c r="G23" s="51">
        <f t="shared" si="3"/>
        <v>0</v>
      </c>
      <c r="H23" s="51">
        <f t="shared" si="3"/>
        <v>0</v>
      </c>
      <c r="I23" s="51">
        <f t="shared" si="3"/>
        <v>0</v>
      </c>
      <c r="J23" s="51">
        <f t="shared" si="3"/>
        <v>0</v>
      </c>
      <c r="K23" s="51">
        <f t="shared" si="3"/>
        <v>0</v>
      </c>
      <c r="L23" s="51">
        <f t="shared" si="3"/>
        <v>0</v>
      </c>
      <c r="M23" s="72">
        <f t="shared" si="3"/>
        <v>0</v>
      </c>
      <c r="N23" s="72">
        <f t="shared" si="3"/>
        <v>0</v>
      </c>
      <c r="O23" s="72">
        <f t="shared" si="3"/>
        <v>0</v>
      </c>
      <c r="P23" s="72">
        <f t="shared" si="3"/>
        <v>0</v>
      </c>
      <c r="Q23" s="51">
        <f>SUM(E23:P23)</f>
        <v>0</v>
      </c>
      <c r="R23"/>
      <c r="S23"/>
    </row>
    <row r="24" spans="1:19" x14ac:dyDescent="0.25">
      <c r="E24" s="73"/>
      <c r="F24" s="73"/>
      <c r="G24" s="73"/>
      <c r="H24" s="73"/>
      <c r="I24" s="73"/>
      <c r="J24" s="73"/>
      <c r="K24" s="73"/>
      <c r="L24" s="73"/>
      <c r="M24" s="73"/>
      <c r="N24" s="73"/>
      <c r="O24" s="73"/>
      <c r="P24" s="96"/>
      <c r="Q24" s="73"/>
      <c r="S24" s="66"/>
    </row>
    <row r="25" spans="1:19" s="9" customFormat="1" x14ac:dyDescent="0.25">
      <c r="B25" s="75" t="s">
        <v>33</v>
      </c>
      <c r="C25" s="81">
        <f t="shared" ref="C25:Q25" si="4">C18+C23</f>
        <v>88692353294</v>
      </c>
      <c r="D25" s="81">
        <f t="shared" si="4"/>
        <v>91629667929.650009</v>
      </c>
      <c r="E25" s="51">
        <f t="shared" si="4"/>
        <v>1725355473.0700002</v>
      </c>
      <c r="F25" s="51">
        <f t="shared" si="4"/>
        <v>1778410400.3800001</v>
      </c>
      <c r="G25" s="51">
        <f t="shared" si="4"/>
        <v>1933701203.1400003</v>
      </c>
      <c r="H25" s="51">
        <f t="shared" si="4"/>
        <v>3389239472.0799999</v>
      </c>
      <c r="I25" s="51">
        <f t="shared" si="4"/>
        <v>2216228941.9200001</v>
      </c>
      <c r="J25" s="51">
        <f t="shared" si="4"/>
        <v>2266018950.1199999</v>
      </c>
      <c r="K25" s="51">
        <f t="shared" si="4"/>
        <v>3996818427.96</v>
      </c>
      <c r="L25" s="51">
        <f t="shared" si="4"/>
        <v>2224810824.8400002</v>
      </c>
      <c r="M25" s="51">
        <f t="shared" si="4"/>
        <v>2205918911.1399999</v>
      </c>
      <c r="N25" s="51">
        <f t="shared" si="4"/>
        <v>381721796.03999996</v>
      </c>
      <c r="O25" s="51">
        <f t="shared" si="4"/>
        <v>522361973.48000002</v>
      </c>
      <c r="P25" s="72">
        <f t="shared" si="4"/>
        <v>1051535199.22</v>
      </c>
      <c r="Q25" s="51">
        <f t="shared" si="4"/>
        <v>23692121573.389999</v>
      </c>
      <c r="R25"/>
    </row>
    <row r="26" spans="1:19" x14ac:dyDescent="0.25">
      <c r="B26" s="65" t="s">
        <v>66</v>
      </c>
      <c r="C26" s="135"/>
      <c r="D26" s="135"/>
      <c r="E26"/>
      <c r="F26"/>
      <c r="G26"/>
      <c r="H26"/>
      <c r="I26"/>
      <c r="J26"/>
      <c r="K26"/>
      <c r="L26"/>
      <c r="M26"/>
      <c r="N26"/>
      <c r="O26"/>
      <c r="P26"/>
      <c r="Q26" s="134"/>
    </row>
    <row r="27" spans="1:19" x14ac:dyDescent="0.25">
      <c r="B27" s="61" t="s">
        <v>82</v>
      </c>
      <c r="C27" s="48"/>
      <c r="D27" s="48"/>
      <c r="E27" s="46"/>
      <c r="F27" s="46"/>
      <c r="G27" s="46"/>
      <c r="H27" s="46"/>
      <c r="I27" s="46"/>
      <c r="J27" s="46"/>
      <c r="K27" s="46"/>
      <c r="L27" s="46"/>
      <c r="M27" s="46"/>
      <c r="N27" s="46"/>
      <c r="O27" s="46"/>
      <c r="P27" s="46"/>
      <c r="Q27" s="46"/>
    </row>
    <row r="28" spans="1:19" x14ac:dyDescent="0.25">
      <c r="B28" s="60" t="s">
        <v>43</v>
      </c>
      <c r="C28" s="42"/>
      <c r="D28" s="42"/>
      <c r="E28" s="92"/>
      <c r="F28" s="92"/>
      <c r="G28" s="92"/>
      <c r="H28" s="92"/>
      <c r="I28" s="92"/>
      <c r="J28" s="92"/>
      <c r="K28" s="92"/>
      <c r="L28" s="92"/>
      <c r="M28" s="92"/>
      <c r="N28" s="92"/>
      <c r="O28" s="92"/>
      <c r="P28" s="92"/>
      <c r="Q28" s="92"/>
      <c r="R28" s="13"/>
    </row>
    <row r="29" spans="1:19" ht="14.25" customHeight="1" x14ac:dyDescent="0.25">
      <c r="B29" s="139" t="s">
        <v>83</v>
      </c>
      <c r="C29" s="82"/>
      <c r="D29" s="82"/>
      <c r="E29" s="82"/>
      <c r="F29" s="82"/>
      <c r="G29" s="82"/>
      <c r="H29" s="82"/>
      <c r="I29" s="82"/>
      <c r="Q29" s="15"/>
    </row>
    <row r="30" spans="1:19" x14ac:dyDescent="0.25">
      <c r="B30" s="82"/>
      <c r="E30" s="80"/>
    </row>
    <row r="32" spans="1:19" s="13" customFormat="1" x14ac:dyDescent="0.25">
      <c r="A32"/>
      <c r="B32"/>
      <c r="G32" s="16"/>
      <c r="R32"/>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17 Q21:Q2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737CA-2612-4D8F-AD12-58AD861B1061}">
  <dimension ref="A1:S33"/>
  <sheetViews>
    <sheetView showGridLines="0" tabSelected="1" zoomScale="80" zoomScaleNormal="80" workbookViewId="0">
      <selection activeCell="B28" sqref="B28"/>
    </sheetView>
  </sheetViews>
  <sheetFormatPr defaultColWidth="11.42578125" defaultRowHeight="15" x14ac:dyDescent="0.25"/>
  <cols>
    <col min="1" max="1" width="14.7109375" customWidth="1"/>
    <col min="2" max="2" width="70.85546875" customWidth="1"/>
    <col min="3" max="3" width="22.7109375" customWidth="1"/>
    <col min="4" max="4" width="22.7109375" hidden="1" customWidth="1"/>
    <col min="5" max="9" width="13.85546875" style="13" customWidth="1"/>
    <col min="10" max="13" width="13.85546875" style="13" hidden="1" customWidth="1"/>
    <col min="14" max="14" width="10.7109375" style="13" hidden="1" customWidth="1"/>
    <col min="15" max="16" width="13.28515625" style="13" hidden="1" customWidth="1"/>
    <col min="17" max="17" width="16.7109375" style="13" customWidth="1"/>
    <col min="18" max="18" width="17.7109375" bestFit="1" customWidth="1"/>
    <col min="19" max="19" width="16.85546875" bestFit="1" customWidth="1"/>
    <col min="20" max="20" width="17.85546875" bestFit="1" customWidth="1"/>
    <col min="21" max="21" width="16" bestFit="1" customWidth="1"/>
    <col min="22" max="23" width="15.28515625" bestFit="1" customWidth="1"/>
    <col min="24" max="24" width="16.85546875" bestFit="1" customWidth="1"/>
    <col min="25" max="25" width="15.285156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89" t="s">
        <v>87</v>
      </c>
      <c r="C7" s="2"/>
      <c r="D7" s="2"/>
      <c r="E7" s="32"/>
      <c r="F7" s="32"/>
      <c r="G7" s="32"/>
      <c r="H7" s="32"/>
      <c r="I7" s="32"/>
      <c r="J7" s="32"/>
      <c r="K7" s="32"/>
      <c r="L7" s="32"/>
      <c r="M7" s="32"/>
      <c r="N7" s="32"/>
      <c r="O7" s="32"/>
      <c r="P7" s="32"/>
      <c r="Q7" s="31" t="s">
        <v>5</v>
      </c>
    </row>
    <row r="8" spans="2:19" ht="19.5" customHeight="1" x14ac:dyDescent="0.25">
      <c r="B8" s="141" t="s">
        <v>6</v>
      </c>
      <c r="C8" s="79" t="s">
        <v>58</v>
      </c>
      <c r="D8" s="79" t="s">
        <v>73</v>
      </c>
      <c r="E8" s="142" t="s">
        <v>9</v>
      </c>
      <c r="F8" s="142"/>
      <c r="G8" s="142"/>
      <c r="H8" s="142"/>
      <c r="I8" s="142"/>
      <c r="J8" s="142"/>
      <c r="K8" s="142"/>
      <c r="L8" s="142"/>
      <c r="M8" s="142"/>
      <c r="N8" s="142"/>
      <c r="O8" s="142"/>
      <c r="P8" s="142"/>
      <c r="Q8" s="142"/>
    </row>
    <row r="9" spans="2:19" x14ac:dyDescent="0.25">
      <c r="B9" s="141"/>
      <c r="C9" s="78" t="s">
        <v>84</v>
      </c>
      <c r="D9" s="83" t="s">
        <v>75</v>
      </c>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6">
        <v>50207266226</v>
      </c>
      <c r="D10" s="56"/>
      <c r="E10" s="56">
        <v>1992644276.53</v>
      </c>
      <c r="F10" s="56">
        <v>2047329082.6799998</v>
      </c>
      <c r="G10" s="56">
        <v>2057911142.8200002</v>
      </c>
      <c r="H10" s="56">
        <v>2052093635.79</v>
      </c>
      <c r="I10" s="56">
        <v>3216395188.3699999</v>
      </c>
      <c r="J10" s="56"/>
      <c r="K10" s="56"/>
      <c r="L10" s="56"/>
      <c r="M10" s="56"/>
      <c r="N10" s="56"/>
      <c r="O10" s="56"/>
      <c r="P10" s="56"/>
      <c r="Q10" s="56">
        <f t="shared" ref="Q10:Q17" si="0">SUM(E10:P10)</f>
        <v>11366373326.190001</v>
      </c>
      <c r="R10" s="66"/>
      <c r="S10" s="66"/>
    </row>
    <row r="11" spans="2:19" x14ac:dyDescent="0.25">
      <c r="B11" s="35" t="s">
        <v>24</v>
      </c>
      <c r="C11" s="67">
        <v>50207266226</v>
      </c>
      <c r="D11" s="67"/>
      <c r="E11" s="67">
        <v>1992644276.53</v>
      </c>
      <c r="F11" s="67">
        <v>2047329082.6799998</v>
      </c>
      <c r="G11" s="67">
        <v>2057911142.8200002</v>
      </c>
      <c r="H11" s="67">
        <v>2052093635.79</v>
      </c>
      <c r="I11" s="67">
        <v>3216395188.3699999</v>
      </c>
      <c r="J11" s="67"/>
      <c r="K11" s="67"/>
      <c r="L11" s="67"/>
      <c r="M11" s="67"/>
      <c r="N11" s="67"/>
      <c r="O11" s="67"/>
      <c r="P11" s="67"/>
      <c r="Q11" s="67">
        <f t="shared" si="0"/>
        <v>11366373326.190001</v>
      </c>
      <c r="R11" s="66"/>
      <c r="S11" s="66"/>
    </row>
    <row r="12" spans="2:19" x14ac:dyDescent="0.25">
      <c r="B12" s="54" t="s">
        <v>25</v>
      </c>
      <c r="C12" s="56">
        <v>52492314405</v>
      </c>
      <c r="D12" s="56"/>
      <c r="E12" s="56">
        <v>180777901.93000001</v>
      </c>
      <c r="F12" s="56">
        <v>215110047.87999997</v>
      </c>
      <c r="G12" s="56">
        <v>243840908.39000002</v>
      </c>
      <c r="H12" s="56">
        <v>221764066.28</v>
      </c>
      <c r="I12" s="56">
        <v>319351129.06</v>
      </c>
      <c r="J12" s="56"/>
      <c r="K12" s="56"/>
      <c r="L12" s="56"/>
      <c r="M12" s="56"/>
      <c r="N12" s="56"/>
      <c r="O12" s="56"/>
      <c r="P12" s="56"/>
      <c r="Q12" s="56">
        <f t="shared" si="0"/>
        <v>1180844053.54</v>
      </c>
      <c r="R12" s="66"/>
      <c r="S12" s="66"/>
    </row>
    <row r="13" spans="2:19" x14ac:dyDescent="0.25">
      <c r="B13" s="35" t="s">
        <v>53</v>
      </c>
      <c r="C13" s="67">
        <v>4617004030</v>
      </c>
      <c r="D13" s="67"/>
      <c r="E13" s="67">
        <v>173864902.75</v>
      </c>
      <c r="F13" s="67">
        <v>209492623.32999998</v>
      </c>
      <c r="G13" s="67">
        <v>222978168.55000001</v>
      </c>
      <c r="H13" s="67">
        <v>208961980.31</v>
      </c>
      <c r="I13" s="67">
        <v>309476335.43000001</v>
      </c>
      <c r="J13" s="67"/>
      <c r="K13" s="67"/>
      <c r="L13" s="67"/>
      <c r="M13" s="67"/>
      <c r="N13" s="67"/>
      <c r="O13" s="67"/>
      <c r="P13" s="67"/>
      <c r="Q13" s="67">
        <f t="shared" si="0"/>
        <v>1124774010.3700001</v>
      </c>
      <c r="R13" s="66"/>
      <c r="S13" s="66"/>
    </row>
    <row r="14" spans="2:19" x14ac:dyDescent="0.25">
      <c r="B14" s="35" t="s">
        <v>26</v>
      </c>
      <c r="C14" s="67">
        <v>45659013568</v>
      </c>
      <c r="D14" s="67"/>
      <c r="E14" s="67">
        <v>4670083.18</v>
      </c>
      <c r="F14" s="67">
        <v>5010806.6399999997</v>
      </c>
      <c r="G14" s="67">
        <v>12376670.99</v>
      </c>
      <c r="H14" s="67">
        <v>11651690.67</v>
      </c>
      <c r="I14" s="67">
        <v>9027033.6300000008</v>
      </c>
      <c r="J14" s="67"/>
      <c r="K14" s="67"/>
      <c r="L14" s="67"/>
      <c r="M14" s="67"/>
      <c r="N14" s="67"/>
      <c r="O14" s="67"/>
      <c r="P14" s="67"/>
      <c r="Q14" s="67">
        <f t="shared" si="0"/>
        <v>42736285.110000007</v>
      </c>
      <c r="R14" s="66"/>
      <c r="S14" s="66"/>
    </row>
    <row r="15" spans="2:19" x14ac:dyDescent="0.25">
      <c r="B15" s="35" t="s">
        <v>27</v>
      </c>
      <c r="C15" s="67">
        <v>2216296807</v>
      </c>
      <c r="D15" s="67"/>
      <c r="E15" s="67">
        <v>2242916</v>
      </c>
      <c r="F15" s="67">
        <v>606617.91</v>
      </c>
      <c r="G15" s="67">
        <v>8486068.8499999996</v>
      </c>
      <c r="H15" s="67">
        <v>1150395.3</v>
      </c>
      <c r="I15" s="67">
        <v>847760</v>
      </c>
      <c r="J15" s="67"/>
      <c r="K15" s="67"/>
      <c r="L15" s="67"/>
      <c r="M15" s="67"/>
      <c r="N15" s="67"/>
      <c r="O15" s="67"/>
      <c r="P15" s="67"/>
      <c r="Q15" s="67">
        <f t="shared" si="0"/>
        <v>13333758.060000001</v>
      </c>
      <c r="R15" s="66"/>
      <c r="S15" s="66"/>
    </row>
    <row r="16" spans="2:19" x14ac:dyDescent="0.25">
      <c r="B16" s="54" t="s">
        <v>28</v>
      </c>
      <c r="C16" s="56">
        <v>2000000000</v>
      </c>
      <c r="D16" s="56"/>
      <c r="E16" s="56">
        <v>0</v>
      </c>
      <c r="F16" s="56"/>
      <c r="G16" s="56"/>
      <c r="H16" s="56"/>
      <c r="I16" s="56"/>
      <c r="J16" s="56"/>
      <c r="K16" s="56"/>
      <c r="L16" s="56"/>
      <c r="M16" s="56"/>
      <c r="N16" s="56"/>
      <c r="O16" s="56"/>
      <c r="P16" s="56"/>
      <c r="Q16" s="56">
        <f t="shared" si="0"/>
        <v>0</v>
      </c>
      <c r="R16" s="66"/>
      <c r="S16" s="66"/>
    </row>
    <row r="17" spans="2:19" x14ac:dyDescent="0.25">
      <c r="B17" s="35" t="s">
        <v>85</v>
      </c>
      <c r="C17" s="67">
        <v>2000000000</v>
      </c>
      <c r="D17" s="67"/>
      <c r="E17" s="67">
        <v>0</v>
      </c>
      <c r="F17" s="67"/>
      <c r="G17" s="67"/>
      <c r="H17" s="67"/>
      <c r="I17" s="67"/>
      <c r="J17" s="67"/>
      <c r="K17" s="67"/>
      <c r="L17" s="67"/>
      <c r="M17" s="67"/>
      <c r="N17" s="67"/>
      <c r="O17" s="67"/>
      <c r="P17" s="67"/>
      <c r="Q17" s="67">
        <f t="shared" si="0"/>
        <v>0</v>
      </c>
      <c r="R17" s="66"/>
      <c r="S17" s="66"/>
    </row>
    <row r="18" spans="2:19" x14ac:dyDescent="0.25">
      <c r="B18" s="75" t="s">
        <v>30</v>
      </c>
      <c r="C18" s="81">
        <f>C10+C12+C16</f>
        <v>104699580631</v>
      </c>
      <c r="D18" s="81">
        <f>D10+D12+D16</f>
        <v>0</v>
      </c>
      <c r="E18" s="51">
        <f t="shared" ref="E18:Q18" si="1">E10+E12+E16</f>
        <v>2173422178.46</v>
      </c>
      <c r="F18" s="51">
        <f t="shared" si="1"/>
        <v>2262439130.5599999</v>
      </c>
      <c r="G18" s="51">
        <f t="shared" si="1"/>
        <v>2301752051.21</v>
      </c>
      <c r="H18" s="51">
        <f t="shared" si="1"/>
        <v>2273857702.0700002</v>
      </c>
      <c r="I18" s="51">
        <f t="shared" si="1"/>
        <v>3535746317.4299998</v>
      </c>
      <c r="J18" s="51">
        <f t="shared" si="1"/>
        <v>0</v>
      </c>
      <c r="K18" s="51">
        <f t="shared" si="1"/>
        <v>0</v>
      </c>
      <c r="L18" s="51">
        <f t="shared" si="1"/>
        <v>0</v>
      </c>
      <c r="M18" s="51">
        <f t="shared" si="1"/>
        <v>0</v>
      </c>
      <c r="N18" s="51">
        <f t="shared" si="1"/>
        <v>0</v>
      </c>
      <c r="O18" s="51">
        <f t="shared" si="1"/>
        <v>0</v>
      </c>
      <c r="P18" s="51">
        <f t="shared" si="1"/>
        <v>0</v>
      </c>
      <c r="Q18" s="51">
        <f t="shared" si="1"/>
        <v>12547217379.73</v>
      </c>
      <c r="S18" s="66"/>
    </row>
    <row r="19" spans="2:19" x14ac:dyDescent="0.25">
      <c r="B19" s="6"/>
      <c r="C19" s="6"/>
      <c r="D19" s="6"/>
      <c r="E19" s="68"/>
      <c r="F19" s="68"/>
      <c r="G19" s="68"/>
      <c r="H19" s="68"/>
      <c r="I19" s="68"/>
      <c r="J19" s="68"/>
      <c r="K19" s="68"/>
      <c r="L19" s="68"/>
      <c r="M19" s="68"/>
      <c r="N19" s="68"/>
      <c r="O19" s="68"/>
      <c r="P19" s="68"/>
      <c r="Q19" s="69"/>
      <c r="R19" s="8"/>
    </row>
    <row r="20" spans="2:19" ht="15" customHeight="1" x14ac:dyDescent="0.25">
      <c r="B20" s="75"/>
      <c r="C20" s="53"/>
      <c r="D20" s="87"/>
      <c r="E20" s="70" t="s">
        <v>10</v>
      </c>
      <c r="F20" s="70" t="s">
        <v>11</v>
      </c>
      <c r="G20" s="70" t="s">
        <v>12</v>
      </c>
      <c r="H20" s="70" t="s">
        <v>13</v>
      </c>
      <c r="I20" s="70" t="s">
        <v>14</v>
      </c>
      <c r="J20" s="70" t="s">
        <v>15</v>
      </c>
      <c r="K20" s="70" t="s">
        <v>16</v>
      </c>
      <c r="L20" s="70" t="s">
        <v>17</v>
      </c>
      <c r="M20" s="70" t="s">
        <v>18</v>
      </c>
      <c r="N20" s="70" t="s">
        <v>19</v>
      </c>
      <c r="O20" s="70" t="s">
        <v>20</v>
      </c>
      <c r="P20" s="70" t="s">
        <v>21</v>
      </c>
      <c r="Q20" s="71" t="s">
        <v>22</v>
      </c>
    </row>
    <row r="21" spans="2:19" x14ac:dyDescent="0.25">
      <c r="B21" s="54" t="s">
        <v>25</v>
      </c>
      <c r="C21" s="56">
        <v>537200000</v>
      </c>
      <c r="D21" s="56"/>
      <c r="E21" s="56">
        <v>0</v>
      </c>
      <c r="F21" s="56">
        <v>0</v>
      </c>
      <c r="G21" s="56">
        <v>0</v>
      </c>
      <c r="H21" s="56">
        <v>0</v>
      </c>
      <c r="I21" s="56">
        <v>0</v>
      </c>
      <c r="J21" s="56">
        <v>0</v>
      </c>
      <c r="K21" s="56">
        <v>0</v>
      </c>
      <c r="L21" s="56">
        <v>0</v>
      </c>
      <c r="M21" s="56"/>
      <c r="N21" s="56"/>
      <c r="O21" s="56"/>
      <c r="P21" s="94">
        <f>P22</f>
        <v>0</v>
      </c>
      <c r="Q21" s="56">
        <f t="shared" ref="Q21:Q22" si="2">SUM(E21:P21)</f>
        <v>0</v>
      </c>
      <c r="R21" s="9"/>
    </row>
    <row r="22" spans="2:19" x14ac:dyDescent="0.25">
      <c r="B22" s="35" t="s">
        <v>27</v>
      </c>
      <c r="C22" s="67">
        <v>537200000</v>
      </c>
      <c r="D22" s="67"/>
      <c r="E22" s="67">
        <v>0</v>
      </c>
      <c r="F22" s="67">
        <v>0</v>
      </c>
      <c r="G22" s="67">
        <v>0</v>
      </c>
      <c r="H22" s="67">
        <v>0</v>
      </c>
      <c r="I22" s="67">
        <v>0</v>
      </c>
      <c r="J22" s="67">
        <v>0</v>
      </c>
      <c r="K22" s="67">
        <v>0</v>
      </c>
      <c r="L22" s="67">
        <v>0</v>
      </c>
      <c r="M22" s="67"/>
      <c r="N22" s="67"/>
      <c r="O22" s="67"/>
      <c r="P22" s="95">
        <v>0</v>
      </c>
      <c r="Q22" s="67">
        <f t="shared" si="2"/>
        <v>0</v>
      </c>
      <c r="R22" s="46"/>
    </row>
    <row r="23" spans="2:19" s="8" customFormat="1" x14ac:dyDescent="0.25">
      <c r="B23" s="75" t="s">
        <v>32</v>
      </c>
      <c r="C23" s="81">
        <f t="shared" ref="C23:P23" si="3">C21</f>
        <v>537200000</v>
      </c>
      <c r="D23" s="81">
        <f t="shared" si="3"/>
        <v>0</v>
      </c>
      <c r="E23" s="51">
        <f t="shared" si="3"/>
        <v>0</v>
      </c>
      <c r="F23" s="51">
        <f t="shared" si="3"/>
        <v>0</v>
      </c>
      <c r="G23" s="51">
        <f t="shared" si="3"/>
        <v>0</v>
      </c>
      <c r="H23" s="51">
        <f t="shared" si="3"/>
        <v>0</v>
      </c>
      <c r="I23" s="51">
        <f t="shared" si="3"/>
        <v>0</v>
      </c>
      <c r="J23" s="51">
        <f t="shared" si="3"/>
        <v>0</v>
      </c>
      <c r="K23" s="51">
        <f t="shared" si="3"/>
        <v>0</v>
      </c>
      <c r="L23" s="51">
        <f t="shared" si="3"/>
        <v>0</v>
      </c>
      <c r="M23" s="72">
        <f t="shared" si="3"/>
        <v>0</v>
      </c>
      <c r="N23" s="72">
        <f t="shared" si="3"/>
        <v>0</v>
      </c>
      <c r="O23" s="72">
        <f t="shared" si="3"/>
        <v>0</v>
      </c>
      <c r="P23" s="72">
        <f t="shared" si="3"/>
        <v>0</v>
      </c>
      <c r="Q23" s="51">
        <f>SUM(E23:P23)</f>
        <v>0</v>
      </c>
      <c r="R23"/>
      <c r="S23"/>
    </row>
    <row r="24" spans="2:19" x14ac:dyDescent="0.25">
      <c r="E24" s="73"/>
      <c r="F24" s="73"/>
      <c r="G24" s="73"/>
      <c r="H24" s="73"/>
      <c r="I24" s="73"/>
      <c r="J24" s="73"/>
      <c r="K24" s="73"/>
      <c r="L24" s="73"/>
      <c r="M24" s="73"/>
      <c r="N24" s="73"/>
      <c r="O24" s="73"/>
      <c r="P24" s="96"/>
      <c r="Q24" s="73"/>
      <c r="S24" s="66"/>
    </row>
    <row r="25" spans="2:19" s="9" customFormat="1" x14ac:dyDescent="0.25">
      <c r="B25" s="75" t="s">
        <v>33</v>
      </c>
      <c r="C25" s="81">
        <f t="shared" ref="C25:Q25" si="4">C18+C23</f>
        <v>105236780631</v>
      </c>
      <c r="D25" s="81">
        <f t="shared" si="4"/>
        <v>0</v>
      </c>
      <c r="E25" s="51">
        <f t="shared" si="4"/>
        <v>2173422178.46</v>
      </c>
      <c r="F25" s="51">
        <f t="shared" si="4"/>
        <v>2262439130.5599999</v>
      </c>
      <c r="G25" s="51">
        <f t="shared" si="4"/>
        <v>2301752051.21</v>
      </c>
      <c r="H25" s="51">
        <f t="shared" si="4"/>
        <v>2273857702.0700002</v>
      </c>
      <c r="I25" s="51">
        <f t="shared" si="4"/>
        <v>3535746317.4299998</v>
      </c>
      <c r="J25" s="51">
        <f t="shared" si="4"/>
        <v>0</v>
      </c>
      <c r="K25" s="51">
        <f t="shared" si="4"/>
        <v>0</v>
      </c>
      <c r="L25" s="51">
        <f t="shared" si="4"/>
        <v>0</v>
      </c>
      <c r="M25" s="51">
        <f t="shared" si="4"/>
        <v>0</v>
      </c>
      <c r="N25" s="51">
        <f t="shared" si="4"/>
        <v>0</v>
      </c>
      <c r="O25" s="51">
        <f t="shared" si="4"/>
        <v>0</v>
      </c>
      <c r="P25" s="72">
        <f t="shared" si="4"/>
        <v>0</v>
      </c>
      <c r="Q25" s="51">
        <f t="shared" si="4"/>
        <v>12547217379.73</v>
      </c>
      <c r="R25"/>
    </row>
    <row r="26" spans="2:19" x14ac:dyDescent="0.25">
      <c r="B26" s="65" t="s">
        <v>66</v>
      </c>
      <c r="C26" s="135"/>
      <c r="D26" s="135"/>
      <c r="E26"/>
      <c r="F26"/>
      <c r="G26"/>
      <c r="H26"/>
      <c r="I26"/>
      <c r="J26"/>
      <c r="K26"/>
      <c r="L26"/>
      <c r="M26"/>
      <c r="N26"/>
      <c r="O26"/>
      <c r="P26"/>
      <c r="Q26" s="134"/>
    </row>
    <row r="27" spans="2:19" x14ac:dyDescent="0.25">
      <c r="B27" s="65" t="s">
        <v>86</v>
      </c>
      <c r="C27" s="137"/>
      <c r="D27" s="137"/>
      <c r="E27" s="137"/>
      <c r="F27" s="137"/>
      <c r="G27" s="137"/>
      <c r="H27" s="137"/>
      <c r="I27" s="137"/>
      <c r="J27" s="137"/>
      <c r="K27" s="137"/>
      <c r="L27" s="137"/>
      <c r="M27" s="137"/>
      <c r="N27" s="137"/>
      <c r="O27" s="137"/>
      <c r="P27" s="137"/>
      <c r="Q27" s="137"/>
    </row>
    <row r="28" spans="2:19" x14ac:dyDescent="0.25">
      <c r="B28" s="61" t="s">
        <v>88</v>
      </c>
      <c r="C28" s="48"/>
      <c r="D28" s="48"/>
      <c r="E28" s="46"/>
      <c r="F28" s="46"/>
      <c r="G28" s="46"/>
      <c r="H28" s="46"/>
      <c r="I28" s="46"/>
      <c r="J28" s="46"/>
      <c r="K28" s="46"/>
      <c r="L28" s="46"/>
      <c r="M28" s="46"/>
      <c r="N28" s="46"/>
      <c r="O28" s="46"/>
      <c r="P28" s="46"/>
      <c r="Q28" s="46"/>
    </row>
    <row r="29" spans="2:19" x14ac:dyDescent="0.25">
      <c r="B29" s="60" t="s">
        <v>43</v>
      </c>
      <c r="C29" s="42"/>
      <c r="D29" s="42"/>
      <c r="E29" s="92"/>
      <c r="F29" s="92"/>
      <c r="G29" s="92"/>
      <c r="H29" s="92"/>
      <c r="I29" s="92"/>
      <c r="J29" s="92"/>
      <c r="K29" s="92"/>
      <c r="L29" s="92"/>
      <c r="M29" s="92"/>
      <c r="N29" s="92"/>
      <c r="O29" s="92"/>
      <c r="P29" s="92"/>
      <c r="Q29" s="92"/>
      <c r="R29" s="13"/>
    </row>
    <row r="30" spans="2:19" ht="14.25" hidden="1" customHeight="1" x14ac:dyDescent="0.25">
      <c r="B30" s="140" t="s">
        <v>83</v>
      </c>
      <c r="C30" s="82"/>
      <c r="D30" s="82"/>
      <c r="E30" s="82"/>
      <c r="F30" s="82"/>
      <c r="G30" s="82"/>
      <c r="H30" s="82"/>
      <c r="I30" s="82"/>
      <c r="Q30" s="15"/>
    </row>
    <row r="31" spans="2:19" x14ac:dyDescent="0.25">
      <c r="B31" s="82"/>
      <c r="E31" s="80"/>
    </row>
    <row r="33" spans="1:18" s="13" customFormat="1" x14ac:dyDescent="0.25">
      <c r="A33"/>
      <c r="B33"/>
      <c r="G33" s="16"/>
      <c r="R33"/>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Q35"/>
  <sheetViews>
    <sheetView showGridLines="0" zoomScale="80" zoomScaleNormal="80" workbookViewId="0">
      <selection activeCell="B28" sqref="B28:Q28"/>
    </sheetView>
  </sheetViews>
  <sheetFormatPr defaultColWidth="11.42578125" defaultRowHeight="15" x14ac:dyDescent="0.25"/>
  <cols>
    <col min="1" max="1" width="4.85546875" customWidth="1"/>
    <col min="2" max="2" width="61" customWidth="1"/>
    <col min="3" max="3" width="16.42578125" customWidth="1"/>
    <col min="4"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8.7109375" style="13" bestFit="1" customWidth="1"/>
  </cols>
  <sheetData>
    <row r="1" spans="2:17" x14ac:dyDescent="0.25">
      <c r="E1" s="25"/>
      <c r="F1" s="25"/>
      <c r="G1" s="25"/>
      <c r="H1" s="25"/>
      <c r="I1" s="25"/>
      <c r="J1" s="25"/>
      <c r="K1" s="25"/>
      <c r="L1" s="25"/>
      <c r="M1" s="25"/>
      <c r="N1" s="25"/>
      <c r="O1" s="25"/>
      <c r="P1" s="25"/>
      <c r="Q1" s="15"/>
    </row>
    <row r="2" spans="2:17" ht="28.5" x14ac:dyDescent="0.25">
      <c r="B2" s="143" t="s">
        <v>0</v>
      </c>
      <c r="C2" s="143"/>
      <c r="D2" s="143"/>
      <c r="E2" s="143"/>
      <c r="F2" s="143"/>
      <c r="G2" s="143"/>
      <c r="H2" s="143"/>
      <c r="I2" s="143"/>
      <c r="J2" s="143"/>
      <c r="K2" s="143"/>
      <c r="L2" s="143"/>
      <c r="M2" s="143"/>
      <c r="N2" s="143"/>
      <c r="O2" s="143"/>
      <c r="P2" s="143"/>
      <c r="Q2" s="143"/>
    </row>
    <row r="3" spans="2:17" ht="21" x14ac:dyDescent="0.25">
      <c r="B3" s="144" t="s">
        <v>1</v>
      </c>
      <c r="C3" s="144"/>
      <c r="D3" s="144"/>
      <c r="E3" s="144"/>
      <c r="F3" s="144"/>
      <c r="G3" s="144"/>
      <c r="H3" s="144"/>
      <c r="I3" s="144"/>
      <c r="J3" s="144"/>
      <c r="K3" s="144"/>
      <c r="L3" s="144"/>
      <c r="M3" s="144"/>
      <c r="N3" s="144"/>
      <c r="O3" s="144"/>
      <c r="P3" s="144"/>
      <c r="Q3" s="144"/>
    </row>
    <row r="4" spans="2:17" ht="15.75" customHeight="1" x14ac:dyDescent="0.25">
      <c r="B4" s="145" t="s">
        <v>2</v>
      </c>
      <c r="C4" s="145"/>
      <c r="D4" s="145"/>
      <c r="E4" s="145"/>
      <c r="F4" s="145"/>
      <c r="G4" s="145"/>
      <c r="H4" s="145"/>
      <c r="I4" s="145"/>
      <c r="J4" s="145"/>
      <c r="K4" s="145"/>
      <c r="L4" s="145"/>
      <c r="M4" s="145"/>
      <c r="N4" s="145"/>
      <c r="O4" s="145"/>
      <c r="P4" s="145"/>
      <c r="Q4" s="145"/>
    </row>
    <row r="5" spans="2:17" ht="15.75" customHeight="1" x14ac:dyDescent="0.25">
      <c r="B5" s="145" t="s">
        <v>3</v>
      </c>
      <c r="C5" s="145"/>
      <c r="D5" s="145"/>
      <c r="E5" s="145"/>
      <c r="F5" s="145"/>
      <c r="G5" s="145"/>
      <c r="H5" s="145"/>
      <c r="I5" s="145"/>
      <c r="J5" s="145"/>
      <c r="K5" s="145"/>
      <c r="L5" s="145"/>
      <c r="M5" s="145"/>
      <c r="N5" s="145"/>
      <c r="O5" s="145"/>
      <c r="P5" s="145"/>
      <c r="Q5" s="145"/>
    </row>
    <row r="6" spans="2:17" ht="15.75" customHeight="1" x14ac:dyDescent="0.25">
      <c r="B6" s="145"/>
      <c r="C6" s="145"/>
      <c r="D6" s="145"/>
      <c r="E6" s="145"/>
      <c r="F6" s="145"/>
      <c r="G6" s="145"/>
      <c r="H6" s="145"/>
      <c r="I6" s="145"/>
      <c r="J6" s="145"/>
      <c r="K6" s="145"/>
      <c r="L6" s="145"/>
      <c r="M6" s="145"/>
      <c r="N6" s="145"/>
      <c r="O6" s="145"/>
      <c r="P6" s="145"/>
      <c r="Q6" s="145"/>
    </row>
    <row r="7" spans="2:17" x14ac:dyDescent="0.25">
      <c r="B7" s="1" t="s">
        <v>36</v>
      </c>
      <c r="C7" s="2"/>
      <c r="D7" s="2"/>
      <c r="E7" s="32"/>
      <c r="F7" s="32"/>
      <c r="G7" s="32"/>
      <c r="H7" s="32"/>
      <c r="I7" s="32"/>
      <c r="J7" s="32"/>
      <c r="K7" s="32"/>
      <c r="L7" s="32"/>
      <c r="M7" s="32"/>
      <c r="N7" s="32"/>
      <c r="O7" s="32"/>
      <c r="P7" s="32"/>
      <c r="Q7" s="31" t="s">
        <v>5</v>
      </c>
    </row>
    <row r="8" spans="2:17" x14ac:dyDescent="0.25">
      <c r="B8" s="141" t="s">
        <v>6</v>
      </c>
      <c r="C8" s="146" t="s">
        <v>7</v>
      </c>
      <c r="D8" s="146" t="s">
        <v>8</v>
      </c>
      <c r="E8" s="142" t="s">
        <v>9</v>
      </c>
      <c r="F8" s="142"/>
      <c r="G8" s="142"/>
      <c r="H8" s="142"/>
      <c r="I8" s="142"/>
      <c r="J8" s="142"/>
      <c r="K8" s="142"/>
      <c r="L8" s="142"/>
      <c r="M8" s="142"/>
      <c r="N8" s="142"/>
      <c r="O8" s="142"/>
      <c r="P8" s="142"/>
      <c r="Q8" s="142"/>
    </row>
    <row r="9" spans="2:17" ht="18.75" customHeight="1"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7" x14ac:dyDescent="0.25">
      <c r="B10" s="34" t="s">
        <v>23</v>
      </c>
      <c r="C10" s="99">
        <v>1016570398</v>
      </c>
      <c r="D10" s="99">
        <v>1101725714</v>
      </c>
      <c r="E10" s="119">
        <v>25667196.690000016</v>
      </c>
      <c r="F10" s="120">
        <v>40322062.510000013</v>
      </c>
      <c r="G10" s="120">
        <v>62373526.039999954</v>
      </c>
      <c r="H10" s="120">
        <v>35336046.330000021</v>
      </c>
      <c r="I10" s="120">
        <v>46995006.730000004</v>
      </c>
      <c r="J10" s="120">
        <v>201027144.08000001</v>
      </c>
      <c r="K10" s="120">
        <v>47015947.919999957</v>
      </c>
      <c r="L10" s="120">
        <v>56908750.840000018</v>
      </c>
      <c r="M10" s="120">
        <v>149330000.78999999</v>
      </c>
      <c r="N10" s="120">
        <v>55960909.329999983</v>
      </c>
      <c r="O10" s="120">
        <v>121871893.85999991</v>
      </c>
      <c r="P10" s="120">
        <v>78299719.170000017</v>
      </c>
      <c r="Q10" s="120">
        <f>SUM(E10:P10)</f>
        <v>921108204.28999996</v>
      </c>
    </row>
    <row r="11" spans="2:17" x14ac:dyDescent="0.25">
      <c r="B11" s="35" t="s">
        <v>24</v>
      </c>
      <c r="C11" s="85">
        <v>1016570398</v>
      </c>
      <c r="D11" s="85">
        <v>1101725714</v>
      </c>
      <c r="E11" s="121">
        <v>25667196.690000016</v>
      </c>
      <c r="F11" s="100">
        <v>40322062.510000013</v>
      </c>
      <c r="G11" s="100">
        <v>62373526.039999954</v>
      </c>
      <c r="H11" s="100">
        <v>35336046.330000021</v>
      </c>
      <c r="I11" s="100">
        <v>46995006.730000004</v>
      </c>
      <c r="J11" s="100">
        <v>201027144.08000001</v>
      </c>
      <c r="K11" s="100">
        <v>47015947.919999957</v>
      </c>
      <c r="L11" s="100">
        <v>56908750.840000018</v>
      </c>
      <c r="M11" s="100">
        <v>149330000.78999999</v>
      </c>
      <c r="N11" s="100">
        <v>55960909.329999983</v>
      </c>
      <c r="O11" s="100">
        <v>121871893.85999991</v>
      </c>
      <c r="P11" s="100">
        <v>78299719.170000017</v>
      </c>
      <c r="Q11" s="100">
        <f t="shared" ref="Q11:Q16" si="0">SUM(E11:P11)</f>
        <v>921108204.28999996</v>
      </c>
    </row>
    <row r="12" spans="2:17" x14ac:dyDescent="0.25">
      <c r="B12" s="34" t="s">
        <v>25</v>
      </c>
      <c r="C12" s="99">
        <v>9302993786</v>
      </c>
      <c r="D12" s="99">
        <v>9318840300</v>
      </c>
      <c r="E12" s="127">
        <v>0</v>
      </c>
      <c r="F12" s="99">
        <v>3081678</v>
      </c>
      <c r="G12" s="99">
        <v>678016.7</v>
      </c>
      <c r="H12" s="99">
        <v>1123712</v>
      </c>
      <c r="I12" s="99">
        <v>1416574.82</v>
      </c>
      <c r="J12" s="99">
        <v>7187308.5700000003</v>
      </c>
      <c r="K12" s="99">
        <v>1482041.9000000001</v>
      </c>
      <c r="L12" s="99">
        <v>12105764.609999999</v>
      </c>
      <c r="M12" s="99">
        <v>1357492.5</v>
      </c>
      <c r="N12" s="99">
        <v>11037028.810000001</v>
      </c>
      <c r="O12" s="99">
        <v>4551846.1000000006</v>
      </c>
      <c r="P12" s="99">
        <v>8180241.3100000015</v>
      </c>
      <c r="Q12" s="101">
        <f t="shared" si="0"/>
        <v>52201705.320000008</v>
      </c>
    </row>
    <row r="13" spans="2:17" x14ac:dyDescent="0.25">
      <c r="B13" s="35" t="s">
        <v>26</v>
      </c>
      <c r="C13" s="85">
        <v>8799450129</v>
      </c>
      <c r="D13" s="85">
        <v>8802434092</v>
      </c>
      <c r="E13" s="128">
        <v>0</v>
      </c>
      <c r="F13" s="100">
        <v>3063618.12</v>
      </c>
      <c r="G13" s="100">
        <v>571516.69999999995</v>
      </c>
      <c r="H13" s="100">
        <v>776911.99999999988</v>
      </c>
      <c r="I13" s="100">
        <v>391889.82</v>
      </c>
      <c r="J13" s="100">
        <v>5185678.95</v>
      </c>
      <c r="K13" s="100">
        <v>536511.90000000014</v>
      </c>
      <c r="L13" s="100">
        <v>10613427.379999999</v>
      </c>
      <c r="M13" s="100">
        <v>492387.6</v>
      </c>
      <c r="N13" s="100">
        <v>10211748.810000001</v>
      </c>
      <c r="O13" s="100">
        <v>3757556.1000000006</v>
      </c>
      <c r="P13" s="100">
        <v>7777174.5600000005</v>
      </c>
      <c r="Q13" s="100">
        <f t="shared" si="0"/>
        <v>43378421.940000005</v>
      </c>
    </row>
    <row r="14" spans="2:17" x14ac:dyDescent="0.25">
      <c r="B14" s="35" t="s">
        <v>27</v>
      </c>
      <c r="C14" s="85">
        <v>503543657</v>
      </c>
      <c r="D14" s="85">
        <v>516406208</v>
      </c>
      <c r="E14" s="128">
        <v>0</v>
      </c>
      <c r="F14" s="100">
        <v>18059.880000000005</v>
      </c>
      <c r="G14" s="100">
        <v>106500</v>
      </c>
      <c r="H14" s="100">
        <v>346800</v>
      </c>
      <c r="I14" s="100">
        <v>1024685.0000000001</v>
      </c>
      <c r="J14" s="100">
        <v>2001629.62</v>
      </c>
      <c r="K14" s="100">
        <v>945530</v>
      </c>
      <c r="L14" s="100">
        <v>1492337.23</v>
      </c>
      <c r="M14" s="100">
        <v>865104.9</v>
      </c>
      <c r="N14" s="100">
        <v>825280</v>
      </c>
      <c r="O14" s="100">
        <v>794290</v>
      </c>
      <c r="P14" s="100">
        <v>403066.75</v>
      </c>
      <c r="Q14" s="100">
        <f t="shared" si="0"/>
        <v>8823283.3800000008</v>
      </c>
    </row>
    <row r="15" spans="2:17" x14ac:dyDescent="0.25">
      <c r="B15" s="34" t="s">
        <v>28</v>
      </c>
      <c r="C15" s="99">
        <v>10841291815</v>
      </c>
      <c r="D15" s="99">
        <v>10871288816</v>
      </c>
      <c r="E15" s="119">
        <v>264919578.22</v>
      </c>
      <c r="F15" s="101">
        <v>264161290.65999997</v>
      </c>
      <c r="G15" s="101">
        <v>2151646128.4299998</v>
      </c>
      <c r="H15" s="101">
        <v>265414789.85999998</v>
      </c>
      <c r="I15" s="101">
        <v>276107871.22999996</v>
      </c>
      <c r="J15" s="101">
        <v>2152063933.2199998</v>
      </c>
      <c r="K15" s="101">
        <v>266918774.91000009</v>
      </c>
      <c r="L15" s="101">
        <v>261355083.76000002</v>
      </c>
      <c r="M15" s="101">
        <v>2158228776.8099999</v>
      </c>
      <c r="N15" s="101">
        <v>284329039.61000007</v>
      </c>
      <c r="O15" s="101">
        <v>267018221.72</v>
      </c>
      <c r="P15" s="101">
        <v>2238816621.1300001</v>
      </c>
      <c r="Q15" s="101">
        <f t="shared" si="0"/>
        <v>10850980109.560001</v>
      </c>
    </row>
    <row r="16" spans="2:17" x14ac:dyDescent="0.25">
      <c r="B16" s="35" t="s">
        <v>37</v>
      </c>
      <c r="C16" s="85">
        <v>10841291815</v>
      </c>
      <c r="D16" s="85">
        <v>10871288816</v>
      </c>
      <c r="E16" s="121">
        <v>264919578.22</v>
      </c>
      <c r="F16" s="100">
        <v>264161290.65999997</v>
      </c>
      <c r="G16" s="100">
        <v>2151646128.4299998</v>
      </c>
      <c r="H16" s="100">
        <v>265414789.85999998</v>
      </c>
      <c r="I16" s="100">
        <v>276107871.22999996</v>
      </c>
      <c r="J16" s="100">
        <v>2152063933.2199998</v>
      </c>
      <c r="K16" s="100">
        <v>266918774.91000009</v>
      </c>
      <c r="L16" s="100">
        <v>261355083.76000002</v>
      </c>
      <c r="M16" s="100">
        <v>2158228776.8099999</v>
      </c>
      <c r="N16" s="100">
        <v>284329039.61000007</v>
      </c>
      <c r="O16" s="100">
        <v>267018221.72</v>
      </c>
      <c r="P16" s="100">
        <v>2238816621.1300001</v>
      </c>
      <c r="Q16" s="100">
        <f t="shared" si="0"/>
        <v>10850980109.560001</v>
      </c>
    </row>
    <row r="17" spans="2:17" x14ac:dyDescent="0.25">
      <c r="B17" s="5" t="s">
        <v>30</v>
      </c>
      <c r="C17" s="86">
        <f>C10+C12+C15</f>
        <v>21160855999</v>
      </c>
      <c r="D17" s="86">
        <f t="shared" ref="D17:P17" si="1">D10+D12+D15</f>
        <v>21291854830</v>
      </c>
      <c r="E17" s="102">
        <f t="shared" si="1"/>
        <v>290586774.91000003</v>
      </c>
      <c r="F17" s="103">
        <f t="shared" si="1"/>
        <v>307565031.16999996</v>
      </c>
      <c r="G17" s="103">
        <f t="shared" si="1"/>
        <v>2214697671.1699996</v>
      </c>
      <c r="H17" s="103">
        <f t="shared" si="1"/>
        <v>301874548.19</v>
      </c>
      <c r="I17" s="103">
        <f t="shared" si="1"/>
        <v>324519452.77999997</v>
      </c>
      <c r="J17" s="103">
        <f t="shared" si="1"/>
        <v>2360278385.8699999</v>
      </c>
      <c r="K17" s="103">
        <f t="shared" si="1"/>
        <v>315416764.73000002</v>
      </c>
      <c r="L17" s="103">
        <f t="shared" si="1"/>
        <v>330369599.21000004</v>
      </c>
      <c r="M17" s="103">
        <f t="shared" si="1"/>
        <v>2308916270.0999999</v>
      </c>
      <c r="N17" s="103">
        <f t="shared" si="1"/>
        <v>351326977.75000006</v>
      </c>
      <c r="O17" s="103">
        <f t="shared" si="1"/>
        <v>393441961.67999989</v>
      </c>
      <c r="P17" s="103">
        <f t="shared" si="1"/>
        <v>2325296581.6100001</v>
      </c>
      <c r="Q17" s="103">
        <f>SUM(E17:P17)</f>
        <v>11824290019.17</v>
      </c>
    </row>
    <row r="18" spans="2:17" x14ac:dyDescent="0.25">
      <c r="B18" s="6"/>
      <c r="C18" s="6"/>
      <c r="D18" s="6"/>
      <c r="E18" s="27"/>
      <c r="F18" s="27"/>
      <c r="G18" s="27"/>
      <c r="H18" s="27"/>
      <c r="I18" s="27"/>
      <c r="J18" s="27"/>
      <c r="K18" s="27"/>
      <c r="L18" s="27"/>
      <c r="M18" s="27"/>
      <c r="N18" s="27"/>
      <c r="O18" s="27"/>
      <c r="P18" s="27"/>
      <c r="Q18" s="26"/>
    </row>
    <row r="19" spans="2:17" x14ac:dyDescent="0.25">
      <c r="B19" s="33"/>
      <c r="C19" s="33"/>
      <c r="D19" s="33"/>
      <c r="E19" s="27"/>
      <c r="F19" s="27"/>
      <c r="G19" s="25"/>
      <c r="H19" s="25"/>
      <c r="I19" s="25"/>
      <c r="J19" s="25"/>
      <c r="K19" s="25"/>
      <c r="L19" s="25"/>
      <c r="M19" s="25"/>
      <c r="N19" s="25"/>
      <c r="O19" s="25"/>
      <c r="P19" s="25"/>
      <c r="Q19" s="15"/>
    </row>
    <row r="20" spans="2:17" ht="30" x14ac:dyDescent="0.25">
      <c r="B20" s="5" t="s">
        <v>31</v>
      </c>
      <c r="C20" s="74" t="s">
        <v>7</v>
      </c>
      <c r="D20" s="74" t="s">
        <v>8</v>
      </c>
      <c r="E20" s="24" t="s">
        <v>10</v>
      </c>
      <c r="F20" s="24" t="s">
        <v>11</v>
      </c>
      <c r="G20" s="24" t="s">
        <v>12</v>
      </c>
      <c r="H20" s="24" t="s">
        <v>13</v>
      </c>
      <c r="I20" s="24" t="s">
        <v>14</v>
      </c>
      <c r="J20" s="24" t="s">
        <v>15</v>
      </c>
      <c r="K20" s="24" t="s">
        <v>16</v>
      </c>
      <c r="L20" s="24" t="s">
        <v>17</v>
      </c>
      <c r="M20" s="24" t="s">
        <v>18</v>
      </c>
      <c r="N20" s="24" t="s">
        <v>19</v>
      </c>
      <c r="O20" s="24" t="s">
        <v>20</v>
      </c>
      <c r="P20" s="24" t="s">
        <v>21</v>
      </c>
      <c r="Q20" s="24" t="s">
        <v>22</v>
      </c>
    </row>
    <row r="21" spans="2:17" x14ac:dyDescent="0.25">
      <c r="B21" s="34" t="s">
        <v>25</v>
      </c>
      <c r="C21" s="101">
        <v>15244228</v>
      </c>
      <c r="D21" s="101">
        <v>15244228</v>
      </c>
      <c r="E21" s="23">
        <v>0</v>
      </c>
      <c r="F21" s="23">
        <v>0</v>
      </c>
      <c r="G21" s="23">
        <v>0</v>
      </c>
      <c r="H21" s="23">
        <v>0</v>
      </c>
      <c r="I21" s="23">
        <v>0</v>
      </c>
      <c r="J21" s="23">
        <v>0</v>
      </c>
      <c r="K21" s="23">
        <v>0</v>
      </c>
      <c r="L21" s="23">
        <v>0</v>
      </c>
      <c r="M21" s="23">
        <v>0</v>
      </c>
      <c r="N21" s="23">
        <v>0</v>
      </c>
      <c r="O21" s="23">
        <v>0</v>
      </c>
      <c r="P21" s="23">
        <v>0</v>
      </c>
      <c r="Q21" s="23">
        <f>SUM(E21:P21)</f>
        <v>0</v>
      </c>
    </row>
    <row r="22" spans="2:17" x14ac:dyDescent="0.25">
      <c r="B22" s="35" t="s">
        <v>26</v>
      </c>
      <c r="C22" s="85">
        <v>9258767</v>
      </c>
      <c r="D22" s="85">
        <v>9258767</v>
      </c>
      <c r="E22" s="21">
        <v>0</v>
      </c>
      <c r="F22" s="21">
        <v>0</v>
      </c>
      <c r="G22" s="21">
        <v>0</v>
      </c>
      <c r="H22" s="21">
        <v>0</v>
      </c>
      <c r="I22" s="21">
        <v>0</v>
      </c>
      <c r="J22" s="21">
        <v>0</v>
      </c>
      <c r="K22" s="21">
        <v>0</v>
      </c>
      <c r="L22" s="21">
        <v>0</v>
      </c>
      <c r="M22" s="21">
        <v>0</v>
      </c>
      <c r="N22" s="21">
        <v>0</v>
      </c>
      <c r="O22" s="21">
        <v>0</v>
      </c>
      <c r="P22" s="21">
        <v>0</v>
      </c>
      <c r="Q22" s="21">
        <f t="shared" ref="Q22:Q23" si="2">SUM(E22:P22)</f>
        <v>0</v>
      </c>
    </row>
    <row r="23" spans="2:17" x14ac:dyDescent="0.25">
      <c r="B23" s="35" t="s">
        <v>27</v>
      </c>
      <c r="C23" s="85">
        <v>5985461</v>
      </c>
      <c r="D23" s="85">
        <v>5985461</v>
      </c>
      <c r="E23" s="23">
        <v>0</v>
      </c>
      <c r="F23" s="23">
        <v>0</v>
      </c>
      <c r="G23" s="23">
        <v>0</v>
      </c>
      <c r="H23" s="23">
        <v>0</v>
      </c>
      <c r="I23" s="23">
        <v>0</v>
      </c>
      <c r="J23" s="23">
        <v>0</v>
      </c>
      <c r="K23" s="23">
        <v>0</v>
      </c>
      <c r="L23" s="23">
        <v>0</v>
      </c>
      <c r="M23" s="23">
        <v>0</v>
      </c>
      <c r="N23" s="23">
        <v>0</v>
      </c>
      <c r="O23" s="23">
        <v>0</v>
      </c>
      <c r="P23" s="23">
        <v>0</v>
      </c>
      <c r="Q23" s="23">
        <f t="shared" si="2"/>
        <v>0</v>
      </c>
    </row>
    <row r="24" spans="2:17" s="8" customFormat="1" x14ac:dyDescent="0.25">
      <c r="B24" s="5" t="s">
        <v>32</v>
      </c>
      <c r="C24" s="86">
        <f>C21</f>
        <v>15244228</v>
      </c>
      <c r="D24" s="86">
        <f t="shared" ref="D24:Q24" si="3">D21</f>
        <v>15244228</v>
      </c>
      <c r="E24" s="20">
        <f t="shared" si="3"/>
        <v>0</v>
      </c>
      <c r="F24" s="20">
        <f t="shared" si="3"/>
        <v>0</v>
      </c>
      <c r="G24" s="20">
        <f t="shared" si="3"/>
        <v>0</v>
      </c>
      <c r="H24" s="20">
        <f t="shared" si="3"/>
        <v>0</v>
      </c>
      <c r="I24" s="20">
        <f t="shared" si="3"/>
        <v>0</v>
      </c>
      <c r="J24" s="20">
        <f t="shared" si="3"/>
        <v>0</v>
      </c>
      <c r="K24" s="20">
        <f t="shared" si="3"/>
        <v>0</v>
      </c>
      <c r="L24" s="20">
        <f t="shared" si="3"/>
        <v>0</v>
      </c>
      <c r="M24" s="20">
        <f t="shared" si="3"/>
        <v>0</v>
      </c>
      <c r="N24" s="20">
        <f t="shared" si="3"/>
        <v>0</v>
      </c>
      <c r="O24" s="20">
        <f t="shared" si="3"/>
        <v>0</v>
      </c>
      <c r="P24" s="20">
        <f t="shared" si="3"/>
        <v>0</v>
      </c>
      <c r="Q24" s="20">
        <f t="shared" si="3"/>
        <v>0</v>
      </c>
    </row>
    <row r="25" spans="2:17" x14ac:dyDescent="0.25">
      <c r="C25" s="7"/>
      <c r="D25" s="7"/>
      <c r="E25" s="21"/>
      <c r="F25" s="21"/>
      <c r="G25" s="21"/>
      <c r="H25" s="21"/>
      <c r="I25" s="21"/>
      <c r="J25" s="21"/>
      <c r="K25" s="21"/>
      <c r="L25" s="21"/>
      <c r="M25" s="21"/>
      <c r="N25" s="21"/>
      <c r="O25" s="21"/>
      <c r="P25" s="21"/>
      <c r="Q25" s="21"/>
    </row>
    <row r="26" spans="2:17" s="9" customFormat="1" x14ac:dyDescent="0.25">
      <c r="B26" s="5" t="s">
        <v>33</v>
      </c>
      <c r="C26" s="86">
        <f t="shared" ref="C26:Q26" si="4">C17+C24</f>
        <v>21176100227</v>
      </c>
      <c r="D26" s="86">
        <f t="shared" si="4"/>
        <v>21307099058</v>
      </c>
      <c r="E26" s="103">
        <f t="shared" si="4"/>
        <v>290586774.91000003</v>
      </c>
      <c r="F26" s="103">
        <f t="shared" si="4"/>
        <v>307565031.16999996</v>
      </c>
      <c r="G26" s="103">
        <f t="shared" si="4"/>
        <v>2214697671.1699996</v>
      </c>
      <c r="H26" s="103">
        <f t="shared" si="4"/>
        <v>301874548.19</v>
      </c>
      <c r="I26" s="103">
        <f t="shared" si="4"/>
        <v>324519452.77999997</v>
      </c>
      <c r="J26" s="103">
        <f t="shared" si="4"/>
        <v>2360278385.8699999</v>
      </c>
      <c r="K26" s="103">
        <f t="shared" si="4"/>
        <v>315416764.73000002</v>
      </c>
      <c r="L26" s="103">
        <f t="shared" si="4"/>
        <v>330369599.21000004</v>
      </c>
      <c r="M26" s="103">
        <f t="shared" si="4"/>
        <v>2308916270.0999999</v>
      </c>
      <c r="N26" s="103">
        <f t="shared" si="4"/>
        <v>351326977.75000006</v>
      </c>
      <c r="O26" s="103">
        <f t="shared" si="4"/>
        <v>393441961.67999989</v>
      </c>
      <c r="P26" s="103">
        <f t="shared" si="4"/>
        <v>2325296581.6100001</v>
      </c>
      <c r="Q26" s="103">
        <f t="shared" si="4"/>
        <v>11824290019.17</v>
      </c>
    </row>
    <row r="27" spans="2:17" ht="30" customHeight="1" x14ac:dyDescent="0.25">
      <c r="B27" s="149" t="s">
        <v>38</v>
      </c>
      <c r="C27" s="149"/>
      <c r="D27" s="149"/>
      <c r="E27" s="149"/>
      <c r="F27" s="149"/>
      <c r="G27" s="149"/>
      <c r="H27" s="149"/>
      <c r="I27" s="149"/>
      <c r="J27" s="149"/>
      <c r="K27" s="149"/>
      <c r="L27" s="149"/>
      <c r="M27" s="149"/>
      <c r="N27" s="149"/>
      <c r="O27" s="149"/>
      <c r="P27" s="149"/>
      <c r="Q27" s="149"/>
    </row>
    <row r="28" spans="2:17" ht="67.5" customHeight="1" x14ac:dyDescent="0.25">
      <c r="B28" s="150"/>
      <c r="C28" s="150"/>
      <c r="D28" s="150"/>
      <c r="E28" s="150"/>
      <c r="F28" s="150"/>
      <c r="G28" s="150"/>
      <c r="H28" s="150"/>
      <c r="I28" s="150"/>
      <c r="J28" s="150"/>
      <c r="K28" s="150"/>
      <c r="L28" s="150"/>
      <c r="M28" s="150"/>
      <c r="N28" s="150"/>
      <c r="O28" s="150"/>
      <c r="P28" s="150"/>
      <c r="Q28" s="150"/>
    </row>
    <row r="29" spans="2:17" x14ac:dyDescent="0.25">
      <c r="B29" s="36"/>
      <c r="C29" s="11"/>
      <c r="D29" s="11"/>
      <c r="E29" s="16"/>
      <c r="F29" s="16"/>
      <c r="G29" s="16"/>
      <c r="H29" s="16"/>
      <c r="I29" s="16"/>
      <c r="J29" s="16"/>
      <c r="K29" s="16"/>
      <c r="L29" s="16"/>
      <c r="M29" s="16"/>
      <c r="N29" s="16"/>
      <c r="O29" s="16"/>
      <c r="P29" s="16"/>
      <c r="Q29" s="15"/>
    </row>
    <row r="30" spans="2:17" x14ac:dyDescent="0.25">
      <c r="B30" s="147"/>
      <c r="C30" s="147"/>
      <c r="D30" s="147"/>
      <c r="E30" s="147"/>
      <c r="F30" s="17"/>
      <c r="G30" s="17"/>
      <c r="H30" s="17"/>
      <c r="I30" s="18"/>
      <c r="J30" s="17"/>
      <c r="K30" s="16"/>
      <c r="L30" s="16"/>
      <c r="M30" s="16"/>
      <c r="N30" s="16"/>
      <c r="O30" s="16"/>
      <c r="P30" s="16"/>
      <c r="Q30" s="15"/>
    </row>
    <row r="31" spans="2:17" x14ac:dyDescent="0.25">
      <c r="B31" s="147"/>
      <c r="C31" s="147"/>
      <c r="D31" s="147"/>
      <c r="E31" s="147"/>
      <c r="F31" s="147"/>
      <c r="G31" s="147"/>
      <c r="H31" s="147"/>
      <c r="I31" s="147"/>
      <c r="J31" s="147"/>
      <c r="K31" s="14"/>
      <c r="L31" s="14"/>
      <c r="M31" s="14"/>
      <c r="N31" s="14"/>
      <c r="O31" s="14"/>
      <c r="P31" s="14"/>
      <c r="Q31" s="14"/>
    </row>
    <row r="32" spans="2:17" ht="14.25" customHeight="1" x14ac:dyDescent="0.25">
      <c r="B32" s="148"/>
      <c r="C32" s="148"/>
      <c r="D32" s="148"/>
      <c r="E32" s="148"/>
      <c r="F32" s="148"/>
      <c r="G32" s="148"/>
      <c r="H32" s="148"/>
      <c r="I32" s="148"/>
    </row>
    <row r="35" spans="3:4" x14ac:dyDescent="0.25">
      <c r="C35" s="13"/>
      <c r="D35" s="13"/>
    </row>
  </sheetData>
  <mergeCells count="14">
    <mergeCell ref="B30:E30"/>
    <mergeCell ref="B31:J31"/>
    <mergeCell ref="B32:I32"/>
    <mergeCell ref="B27:Q27"/>
    <mergeCell ref="B28:Q28"/>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16 Q21:Q23"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Q36"/>
  <sheetViews>
    <sheetView showGridLines="0" zoomScale="80" zoomScaleNormal="80" workbookViewId="0">
      <selection activeCell="B7" sqref="B7"/>
    </sheetView>
  </sheetViews>
  <sheetFormatPr defaultColWidth="11.42578125" defaultRowHeight="15" x14ac:dyDescent="0.25"/>
  <cols>
    <col min="1" max="1" width="4.85546875" customWidth="1"/>
    <col min="2" max="2" width="61.14062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s>
  <sheetData>
    <row r="1" spans="2:17" x14ac:dyDescent="0.25">
      <c r="E1" s="25"/>
      <c r="F1" s="25"/>
      <c r="G1" s="25"/>
      <c r="H1" s="25"/>
      <c r="I1" s="25"/>
      <c r="J1" s="25"/>
      <c r="K1" s="25"/>
      <c r="L1" s="25"/>
      <c r="M1" s="25"/>
      <c r="N1" s="25"/>
      <c r="O1" s="25"/>
      <c r="P1" s="25"/>
      <c r="Q1" s="15"/>
    </row>
    <row r="2" spans="2:17" ht="28.5" x14ac:dyDescent="0.25">
      <c r="B2" s="143" t="s">
        <v>0</v>
      </c>
      <c r="C2" s="143"/>
      <c r="D2" s="143"/>
      <c r="E2" s="143"/>
      <c r="F2" s="143"/>
      <c r="G2" s="143"/>
      <c r="H2" s="143"/>
      <c r="I2" s="143"/>
      <c r="J2" s="143"/>
      <c r="K2" s="143"/>
      <c r="L2" s="143"/>
      <c r="M2" s="143"/>
      <c r="N2" s="143"/>
      <c r="O2" s="143"/>
      <c r="P2" s="143"/>
      <c r="Q2" s="143"/>
    </row>
    <row r="3" spans="2:17" ht="21" x14ac:dyDescent="0.25">
      <c r="B3" s="144" t="s">
        <v>1</v>
      </c>
      <c r="C3" s="144"/>
      <c r="D3" s="144"/>
      <c r="E3" s="144"/>
      <c r="F3" s="144"/>
      <c r="G3" s="144"/>
      <c r="H3" s="144"/>
      <c r="I3" s="144"/>
      <c r="J3" s="144"/>
      <c r="K3" s="144"/>
      <c r="L3" s="144"/>
      <c r="M3" s="144"/>
      <c r="N3" s="144"/>
      <c r="O3" s="144"/>
      <c r="P3" s="144"/>
      <c r="Q3" s="144"/>
    </row>
    <row r="4" spans="2:17" ht="15.75" customHeight="1" x14ac:dyDescent="0.25">
      <c r="B4" s="145" t="s">
        <v>2</v>
      </c>
      <c r="C4" s="145"/>
      <c r="D4" s="145"/>
      <c r="E4" s="145"/>
      <c r="F4" s="145"/>
      <c r="G4" s="145"/>
      <c r="H4" s="145"/>
      <c r="I4" s="145"/>
      <c r="J4" s="145"/>
      <c r="K4" s="145"/>
      <c r="L4" s="145"/>
      <c r="M4" s="145"/>
      <c r="N4" s="145"/>
      <c r="O4" s="145"/>
      <c r="P4" s="145"/>
      <c r="Q4" s="145"/>
    </row>
    <row r="5" spans="2:17" ht="15.75" customHeight="1" x14ac:dyDescent="0.25">
      <c r="B5" s="145" t="s">
        <v>3</v>
      </c>
      <c r="C5" s="145"/>
      <c r="D5" s="145"/>
      <c r="E5" s="145"/>
      <c r="F5" s="145"/>
      <c r="G5" s="145"/>
      <c r="H5" s="145"/>
      <c r="I5" s="145"/>
      <c r="J5" s="145"/>
      <c r="K5" s="145"/>
      <c r="L5" s="145"/>
      <c r="M5" s="145"/>
      <c r="N5" s="145"/>
      <c r="O5" s="145"/>
      <c r="P5" s="145"/>
      <c r="Q5" s="145"/>
    </row>
    <row r="6" spans="2:17" ht="15.75" customHeight="1" x14ac:dyDescent="0.25">
      <c r="B6" s="145"/>
      <c r="C6" s="145"/>
      <c r="D6" s="145"/>
      <c r="E6" s="145"/>
      <c r="F6" s="145"/>
      <c r="G6" s="145"/>
      <c r="H6" s="145"/>
      <c r="I6" s="145"/>
      <c r="J6" s="145"/>
      <c r="K6" s="145"/>
      <c r="L6" s="145"/>
      <c r="M6" s="145"/>
      <c r="N6" s="145"/>
      <c r="O6" s="145"/>
      <c r="P6" s="145"/>
      <c r="Q6" s="145"/>
    </row>
    <row r="7" spans="2:17" x14ac:dyDescent="0.25">
      <c r="B7" s="1" t="s">
        <v>39</v>
      </c>
      <c r="C7" s="2"/>
      <c r="D7" s="2"/>
      <c r="E7" s="32"/>
      <c r="F7" s="32"/>
      <c r="G7" s="32"/>
      <c r="H7" s="32"/>
      <c r="I7" s="32"/>
      <c r="J7" s="32"/>
      <c r="K7" s="32"/>
      <c r="L7" s="32"/>
      <c r="M7" s="32"/>
      <c r="N7" s="32"/>
      <c r="O7" s="32"/>
      <c r="P7" s="32"/>
      <c r="Q7" s="31" t="s">
        <v>5</v>
      </c>
    </row>
    <row r="8" spans="2:17" x14ac:dyDescent="0.25">
      <c r="B8" s="141" t="s">
        <v>6</v>
      </c>
      <c r="C8" s="146" t="s">
        <v>7</v>
      </c>
      <c r="D8" s="146" t="s">
        <v>8</v>
      </c>
      <c r="E8" s="142" t="s">
        <v>9</v>
      </c>
      <c r="F8" s="142"/>
      <c r="G8" s="142"/>
      <c r="H8" s="142"/>
      <c r="I8" s="142"/>
      <c r="J8" s="142"/>
      <c r="K8" s="142"/>
      <c r="L8" s="142"/>
      <c r="M8" s="142"/>
      <c r="N8" s="142"/>
      <c r="O8" s="142"/>
      <c r="P8" s="142"/>
      <c r="Q8" s="142"/>
    </row>
    <row r="9" spans="2:17" ht="18.75" customHeight="1"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7" x14ac:dyDescent="0.25">
      <c r="B10" s="34" t="s">
        <v>23</v>
      </c>
      <c r="C10" s="99">
        <v>12846236456</v>
      </c>
      <c r="D10" s="99">
        <v>12869423921.170002</v>
      </c>
      <c r="E10" s="119">
        <v>290306160.50999999</v>
      </c>
      <c r="F10" s="120">
        <v>333544587.73000002</v>
      </c>
      <c r="G10" s="120">
        <v>2561351086.9500003</v>
      </c>
      <c r="H10" s="120">
        <v>314888449.63</v>
      </c>
      <c r="I10" s="120">
        <v>313395212.69999999</v>
      </c>
      <c r="J10" s="120">
        <v>2503086114.5099998</v>
      </c>
      <c r="K10" s="120">
        <v>311440750.19</v>
      </c>
      <c r="L10" s="120">
        <v>323969129.31999999</v>
      </c>
      <c r="M10" s="120">
        <v>351881039.79000014</v>
      </c>
      <c r="N10" s="120">
        <v>318384914.01999998</v>
      </c>
      <c r="O10" s="120">
        <v>3286609702.79</v>
      </c>
      <c r="P10" s="120">
        <v>1897070828.7399998</v>
      </c>
      <c r="Q10" s="120">
        <f>SUM(E10:P10)</f>
        <v>12805927976.879999</v>
      </c>
    </row>
    <row r="11" spans="2:17" x14ac:dyDescent="0.25">
      <c r="B11" s="35" t="s">
        <v>24</v>
      </c>
      <c r="C11" s="85">
        <v>12846236456</v>
      </c>
      <c r="D11" s="85">
        <v>12869423921.170002</v>
      </c>
      <c r="E11" s="121">
        <v>290306160.50999999</v>
      </c>
      <c r="F11" s="100">
        <v>333544587.73000002</v>
      </c>
      <c r="G11" s="100">
        <v>2561351086.9500003</v>
      </c>
      <c r="H11" s="100">
        <v>314888449.63</v>
      </c>
      <c r="I11" s="100">
        <v>313395212.69999999</v>
      </c>
      <c r="J11" s="100">
        <v>2503086114.5099998</v>
      </c>
      <c r="K11" s="100">
        <v>311440750.19</v>
      </c>
      <c r="L11" s="100">
        <v>323969129.31999999</v>
      </c>
      <c r="M11" s="100">
        <v>351881039.79000014</v>
      </c>
      <c r="N11" s="100">
        <v>318384914.01999998</v>
      </c>
      <c r="O11" s="100">
        <v>3286609702.79</v>
      </c>
      <c r="P11" s="100">
        <v>1897070828.7399998</v>
      </c>
      <c r="Q11" s="100">
        <f t="shared" ref="Q11:Q16" si="0">SUM(E11:P11)</f>
        <v>12805927976.879999</v>
      </c>
    </row>
    <row r="12" spans="2:17" x14ac:dyDescent="0.25">
      <c r="B12" s="34" t="s">
        <v>25</v>
      </c>
      <c r="C12" s="99">
        <v>8348953270</v>
      </c>
      <c r="D12" s="99">
        <v>8380589617</v>
      </c>
      <c r="E12" s="127">
        <v>0</v>
      </c>
      <c r="F12" s="99">
        <v>2884381.09</v>
      </c>
      <c r="G12" s="99">
        <v>879840.45</v>
      </c>
      <c r="H12" s="99">
        <v>679697.52</v>
      </c>
      <c r="I12" s="99">
        <v>3530938.46</v>
      </c>
      <c r="J12" s="99">
        <v>14071806.68</v>
      </c>
      <c r="K12" s="99">
        <v>12345114.559999999</v>
      </c>
      <c r="L12" s="99">
        <v>9319691.8000000007</v>
      </c>
      <c r="M12" s="99">
        <v>1151269.28</v>
      </c>
      <c r="N12" s="99">
        <v>1302358.18</v>
      </c>
      <c r="O12" s="99">
        <v>3495781.1000000006</v>
      </c>
      <c r="P12" s="99">
        <v>7497506.4000000004</v>
      </c>
      <c r="Q12" s="101">
        <f t="shared" si="0"/>
        <v>57158385.520000003</v>
      </c>
    </row>
    <row r="13" spans="2:17" x14ac:dyDescent="0.25">
      <c r="B13" s="35" t="s">
        <v>26</v>
      </c>
      <c r="C13" s="85">
        <v>7268664839</v>
      </c>
      <c r="D13" s="85">
        <v>7273889264</v>
      </c>
      <c r="E13" s="128">
        <v>0</v>
      </c>
      <c r="F13" s="100">
        <v>1645632.92</v>
      </c>
      <c r="G13" s="100">
        <v>45600</v>
      </c>
      <c r="H13" s="100">
        <v>20400</v>
      </c>
      <c r="I13" s="100">
        <v>1624426.35</v>
      </c>
      <c r="J13" s="100">
        <v>10922851.42</v>
      </c>
      <c r="K13" s="100">
        <v>10171119.01</v>
      </c>
      <c r="L13" s="100">
        <v>6037516.0600000005</v>
      </c>
      <c r="M13" s="100">
        <v>637600</v>
      </c>
      <c r="N13" s="100">
        <v>519146.4</v>
      </c>
      <c r="O13" s="100">
        <v>261900.00000000003</v>
      </c>
      <c r="P13" s="100">
        <v>6549346.9800000004</v>
      </c>
      <c r="Q13" s="100">
        <f t="shared" si="0"/>
        <v>38435539.140000001</v>
      </c>
    </row>
    <row r="14" spans="2:17" x14ac:dyDescent="0.25">
      <c r="B14" s="35" t="s">
        <v>27</v>
      </c>
      <c r="C14" s="85">
        <v>1080288431</v>
      </c>
      <c r="D14" s="85">
        <v>1106700353</v>
      </c>
      <c r="E14" s="128">
        <v>0</v>
      </c>
      <c r="F14" s="100">
        <v>1238748.1699999997</v>
      </c>
      <c r="G14" s="100">
        <v>834240.45</v>
      </c>
      <c r="H14" s="100">
        <v>659297.52</v>
      </c>
      <c r="I14" s="100">
        <v>1906512.1099999996</v>
      </c>
      <c r="J14" s="100">
        <v>3148955.2600000002</v>
      </c>
      <c r="K14" s="100">
        <v>2173995.5499999998</v>
      </c>
      <c r="L14" s="100">
        <v>3282175.7399999998</v>
      </c>
      <c r="M14" s="100">
        <v>513669.28</v>
      </c>
      <c r="N14" s="100">
        <v>783211.77999999991</v>
      </c>
      <c r="O14" s="100">
        <v>3233881.1000000006</v>
      </c>
      <c r="P14" s="100">
        <v>948159.41999999993</v>
      </c>
      <c r="Q14" s="100">
        <f t="shared" si="0"/>
        <v>18722846.379999995</v>
      </c>
    </row>
    <row r="15" spans="2:17" x14ac:dyDescent="0.25">
      <c r="B15" s="34" t="s">
        <v>28</v>
      </c>
      <c r="C15" s="3">
        <v>0</v>
      </c>
      <c r="D15" s="99">
        <v>7310256</v>
      </c>
      <c r="E15" s="127">
        <v>0</v>
      </c>
      <c r="F15" s="29">
        <v>0</v>
      </c>
      <c r="G15" s="29">
        <v>0</v>
      </c>
      <c r="H15" s="29">
        <v>0</v>
      </c>
      <c r="I15" s="29">
        <v>0</v>
      </c>
      <c r="J15" s="101">
        <v>7225160.2199999997</v>
      </c>
      <c r="K15" s="29">
        <v>0</v>
      </c>
      <c r="L15" s="29">
        <v>0</v>
      </c>
      <c r="M15" s="29">
        <v>0</v>
      </c>
      <c r="N15" s="29">
        <v>0</v>
      </c>
      <c r="O15" s="29">
        <v>0</v>
      </c>
      <c r="P15" s="29">
        <v>0</v>
      </c>
      <c r="Q15" s="100">
        <f t="shared" si="0"/>
        <v>7225160.2199999997</v>
      </c>
    </row>
    <row r="16" spans="2:17" x14ac:dyDescent="0.25">
      <c r="B16" s="35" t="s">
        <v>29</v>
      </c>
      <c r="C16" s="4">
        <v>0</v>
      </c>
      <c r="D16" s="85">
        <v>7310256</v>
      </c>
      <c r="E16" s="128">
        <v>0</v>
      </c>
      <c r="F16" s="28">
        <v>0</v>
      </c>
      <c r="G16" s="28">
        <v>0</v>
      </c>
      <c r="H16" s="28">
        <v>0</v>
      </c>
      <c r="I16" s="28">
        <v>0</v>
      </c>
      <c r="J16" s="100">
        <v>7225160.2199999997</v>
      </c>
      <c r="K16" s="28">
        <v>0</v>
      </c>
      <c r="L16" s="28">
        <v>0</v>
      </c>
      <c r="M16" s="28">
        <v>0</v>
      </c>
      <c r="N16" s="28">
        <v>0</v>
      </c>
      <c r="O16" s="28">
        <v>0</v>
      </c>
      <c r="P16" s="28">
        <v>0</v>
      </c>
      <c r="Q16" s="100">
        <f t="shared" si="0"/>
        <v>7225160.2199999997</v>
      </c>
    </row>
    <row r="17" spans="2:17" x14ac:dyDescent="0.25">
      <c r="B17" s="5" t="s">
        <v>30</v>
      </c>
      <c r="C17" s="86">
        <f>C10+C12+C15</f>
        <v>21195189726</v>
      </c>
      <c r="D17" s="86">
        <f>D10+D12+D15</f>
        <v>21257323794.170002</v>
      </c>
      <c r="E17" s="102">
        <f t="shared" ref="E17:P17" si="1">E10+E12+E15</f>
        <v>290306160.50999999</v>
      </c>
      <c r="F17" s="103">
        <f t="shared" si="1"/>
        <v>336428968.81999999</v>
      </c>
      <c r="G17" s="103">
        <f t="shared" si="1"/>
        <v>2562230927.4000001</v>
      </c>
      <c r="H17" s="103">
        <f t="shared" si="1"/>
        <v>315568147.14999998</v>
      </c>
      <c r="I17" s="103">
        <f t="shared" si="1"/>
        <v>316926151.15999997</v>
      </c>
      <c r="J17" s="103">
        <f t="shared" si="1"/>
        <v>2524383081.4099994</v>
      </c>
      <c r="K17" s="103">
        <f t="shared" si="1"/>
        <v>323785864.75</v>
      </c>
      <c r="L17" s="103">
        <f t="shared" si="1"/>
        <v>333288821.12</v>
      </c>
      <c r="M17" s="103">
        <f t="shared" si="1"/>
        <v>353032309.07000011</v>
      </c>
      <c r="N17" s="103">
        <f t="shared" si="1"/>
        <v>319687272.19999999</v>
      </c>
      <c r="O17" s="103">
        <f t="shared" si="1"/>
        <v>3290105483.8899999</v>
      </c>
      <c r="P17" s="103">
        <f t="shared" si="1"/>
        <v>1904568335.1399999</v>
      </c>
      <c r="Q17" s="103">
        <f>SUM(E17:P17)</f>
        <v>12870311522.619997</v>
      </c>
    </row>
    <row r="18" spans="2:17" x14ac:dyDescent="0.25">
      <c r="B18" s="6"/>
      <c r="C18" s="6"/>
      <c r="D18" s="6"/>
      <c r="E18" s="27"/>
      <c r="F18" s="27"/>
      <c r="G18" s="27"/>
      <c r="H18" s="27"/>
      <c r="I18" s="27"/>
      <c r="J18" s="27"/>
      <c r="K18" s="27"/>
      <c r="L18" s="27"/>
      <c r="M18" s="27"/>
      <c r="N18" s="27"/>
      <c r="O18" s="27"/>
      <c r="P18" s="27"/>
      <c r="Q18" s="26"/>
    </row>
    <row r="19" spans="2:17" x14ac:dyDescent="0.25">
      <c r="B19" s="33"/>
      <c r="C19" s="33"/>
      <c r="D19" s="33"/>
      <c r="E19" s="27"/>
      <c r="F19" s="27"/>
      <c r="G19" s="25"/>
      <c r="H19" s="25"/>
      <c r="I19" s="25"/>
      <c r="J19" s="25"/>
      <c r="K19" s="25"/>
      <c r="L19" s="25"/>
      <c r="M19" s="25"/>
      <c r="N19" s="25"/>
      <c r="O19" s="25"/>
      <c r="P19" s="25"/>
      <c r="Q19" s="15"/>
    </row>
    <row r="20" spans="2:17" ht="30" x14ac:dyDescent="0.25">
      <c r="B20" s="5" t="s">
        <v>31</v>
      </c>
      <c r="C20" s="74" t="s">
        <v>7</v>
      </c>
      <c r="D20" s="74" t="s">
        <v>8</v>
      </c>
      <c r="E20" s="24" t="s">
        <v>10</v>
      </c>
      <c r="F20" s="24" t="s">
        <v>11</v>
      </c>
      <c r="G20" s="24" t="s">
        <v>12</v>
      </c>
      <c r="H20" s="24" t="s">
        <v>13</v>
      </c>
      <c r="I20" s="24" t="s">
        <v>14</v>
      </c>
      <c r="J20" s="24" t="s">
        <v>15</v>
      </c>
      <c r="K20" s="24" t="s">
        <v>16</v>
      </c>
      <c r="L20" s="24" t="s">
        <v>17</v>
      </c>
      <c r="M20" s="24" t="s">
        <v>18</v>
      </c>
      <c r="N20" s="24" t="s">
        <v>19</v>
      </c>
      <c r="O20" s="24" t="s">
        <v>20</v>
      </c>
      <c r="P20" s="24" t="s">
        <v>21</v>
      </c>
      <c r="Q20" s="24" t="s">
        <v>22</v>
      </c>
    </row>
    <row r="21" spans="2:17" x14ac:dyDescent="0.25">
      <c r="B21" s="34" t="s">
        <v>23</v>
      </c>
      <c r="C21" s="23">
        <v>0</v>
      </c>
      <c r="D21" s="101">
        <v>38527437.829999998</v>
      </c>
      <c r="E21" s="23">
        <v>0</v>
      </c>
      <c r="F21" s="23">
        <v>0</v>
      </c>
      <c r="G21" s="23">
        <v>0</v>
      </c>
      <c r="H21" s="23">
        <v>0</v>
      </c>
      <c r="I21" s="23">
        <v>0</v>
      </c>
      <c r="J21" s="23">
        <v>0</v>
      </c>
      <c r="K21" s="23">
        <v>0</v>
      </c>
      <c r="L21" s="101">
        <v>17349458.829999998</v>
      </c>
      <c r="M21" s="23">
        <v>0</v>
      </c>
      <c r="N21" s="101">
        <v>17349458.829999998</v>
      </c>
      <c r="O21" s="23">
        <v>0</v>
      </c>
      <c r="P21" s="23">
        <v>0</v>
      </c>
      <c r="Q21" s="101">
        <f>SUM(E21:P21)</f>
        <v>34698917.659999996</v>
      </c>
    </row>
    <row r="22" spans="2:17" x14ac:dyDescent="0.25">
      <c r="B22" s="35" t="s">
        <v>24</v>
      </c>
      <c r="C22" s="7">
        <v>0</v>
      </c>
      <c r="D22" s="85">
        <v>38527437.829999998</v>
      </c>
      <c r="E22" s="21">
        <v>0</v>
      </c>
      <c r="F22" s="21">
        <v>0</v>
      </c>
      <c r="G22" s="21">
        <v>0</v>
      </c>
      <c r="H22" s="21">
        <v>0</v>
      </c>
      <c r="I22" s="21">
        <v>0</v>
      </c>
      <c r="J22" s="21">
        <v>0</v>
      </c>
      <c r="K22" s="21">
        <v>0</v>
      </c>
      <c r="L22" s="100">
        <v>17349458.829999998</v>
      </c>
      <c r="M22" s="21">
        <v>0</v>
      </c>
      <c r="N22" s="100">
        <v>17349458.829999998</v>
      </c>
      <c r="O22" s="21">
        <v>0</v>
      </c>
      <c r="P22" s="21">
        <v>0</v>
      </c>
      <c r="Q22" s="100">
        <f t="shared" ref="Q22:Q25" si="2">SUM(E22:P22)</f>
        <v>34698917.659999996</v>
      </c>
    </row>
    <row r="23" spans="2:17" x14ac:dyDescent="0.25">
      <c r="B23" s="34" t="s">
        <v>25</v>
      </c>
      <c r="C23" s="12">
        <v>0</v>
      </c>
      <c r="D23" s="99">
        <v>6024363</v>
      </c>
      <c r="E23" s="23">
        <v>0</v>
      </c>
      <c r="F23" s="23">
        <v>0</v>
      </c>
      <c r="G23" s="23">
        <v>0</v>
      </c>
      <c r="H23" s="23">
        <v>0</v>
      </c>
      <c r="I23" s="23">
        <v>0</v>
      </c>
      <c r="J23" s="101">
        <v>6022925.1099999994</v>
      </c>
      <c r="K23" s="23">
        <v>0</v>
      </c>
      <c r="L23" s="23">
        <v>0</v>
      </c>
      <c r="M23" s="23">
        <v>0</v>
      </c>
      <c r="N23" s="23">
        <v>0</v>
      </c>
      <c r="O23" s="23">
        <v>0</v>
      </c>
      <c r="P23" s="23">
        <v>0</v>
      </c>
      <c r="Q23" s="101">
        <f t="shared" si="2"/>
        <v>6022925.1099999994</v>
      </c>
    </row>
    <row r="24" spans="2:17" x14ac:dyDescent="0.25">
      <c r="B24" s="35" t="s">
        <v>26</v>
      </c>
      <c r="C24" s="7">
        <v>0</v>
      </c>
      <c r="D24" s="85">
        <v>6024363</v>
      </c>
      <c r="E24" s="22">
        <v>0</v>
      </c>
      <c r="F24" s="22">
        <v>0</v>
      </c>
      <c r="G24" s="22">
        <v>0</v>
      </c>
      <c r="H24" s="22">
        <v>0</v>
      </c>
      <c r="I24" s="22">
        <v>0</v>
      </c>
      <c r="J24" s="129">
        <v>6022925.1099999994</v>
      </c>
      <c r="K24" s="22">
        <v>0</v>
      </c>
      <c r="L24" s="22">
        <v>0</v>
      </c>
      <c r="M24" s="22">
        <v>0</v>
      </c>
      <c r="N24" s="22">
        <v>0</v>
      </c>
      <c r="O24" s="22">
        <v>0</v>
      </c>
      <c r="P24" s="22">
        <v>0</v>
      </c>
      <c r="Q24" s="129">
        <f t="shared" si="2"/>
        <v>6022925.1099999994</v>
      </c>
    </row>
    <row r="25" spans="2:17" s="8" customFormat="1" x14ac:dyDescent="0.25">
      <c r="B25" s="5" t="s">
        <v>32</v>
      </c>
      <c r="C25" s="133">
        <f t="shared" ref="C25:P25" si="3">C21+C23</f>
        <v>0</v>
      </c>
      <c r="D25" s="86">
        <f t="shared" si="3"/>
        <v>44551800.829999998</v>
      </c>
      <c r="E25" s="20">
        <f t="shared" si="3"/>
        <v>0</v>
      </c>
      <c r="F25" s="20">
        <f t="shared" si="3"/>
        <v>0</v>
      </c>
      <c r="G25" s="20">
        <f t="shared" si="3"/>
        <v>0</v>
      </c>
      <c r="H25" s="20">
        <f t="shared" si="3"/>
        <v>0</v>
      </c>
      <c r="I25" s="20">
        <f t="shared" si="3"/>
        <v>0</v>
      </c>
      <c r="J25" s="103">
        <f t="shared" si="3"/>
        <v>6022925.1099999994</v>
      </c>
      <c r="K25" s="20">
        <f t="shared" si="3"/>
        <v>0</v>
      </c>
      <c r="L25" s="103">
        <f t="shared" si="3"/>
        <v>17349458.829999998</v>
      </c>
      <c r="M25" s="20">
        <f t="shared" si="3"/>
        <v>0</v>
      </c>
      <c r="N25" s="103">
        <f t="shared" si="3"/>
        <v>17349458.829999998</v>
      </c>
      <c r="O25" s="20">
        <f t="shared" si="3"/>
        <v>0</v>
      </c>
      <c r="P25" s="20">
        <f t="shared" si="3"/>
        <v>0</v>
      </c>
      <c r="Q25" s="103">
        <f t="shared" si="2"/>
        <v>40721842.769999996</v>
      </c>
    </row>
    <row r="26" spans="2:17" x14ac:dyDescent="0.25">
      <c r="C26" s="7"/>
      <c r="D26" s="7"/>
      <c r="E26" s="21"/>
      <c r="F26" s="21"/>
      <c r="G26" s="21"/>
      <c r="H26" s="21"/>
      <c r="I26" s="21"/>
      <c r="J26" s="21"/>
      <c r="K26" s="21"/>
      <c r="L26" s="21"/>
      <c r="M26" s="21"/>
      <c r="N26" s="21"/>
      <c r="O26" s="21"/>
      <c r="P26" s="21"/>
      <c r="Q26" s="21"/>
    </row>
    <row r="27" spans="2:17" s="9" customFormat="1" x14ac:dyDescent="0.25">
      <c r="B27" s="5" t="s">
        <v>33</v>
      </c>
      <c r="C27" s="86">
        <f t="shared" ref="C27:Q27" si="4">C17+C25</f>
        <v>21195189726</v>
      </c>
      <c r="D27" s="86">
        <f t="shared" si="4"/>
        <v>21301875595.000004</v>
      </c>
      <c r="E27" s="103">
        <f t="shared" si="4"/>
        <v>290306160.50999999</v>
      </c>
      <c r="F27" s="103">
        <f t="shared" si="4"/>
        <v>336428968.81999999</v>
      </c>
      <c r="G27" s="103">
        <f t="shared" si="4"/>
        <v>2562230927.4000001</v>
      </c>
      <c r="H27" s="103">
        <f t="shared" si="4"/>
        <v>315568147.14999998</v>
      </c>
      <c r="I27" s="103">
        <f t="shared" si="4"/>
        <v>316926151.15999997</v>
      </c>
      <c r="J27" s="103">
        <f t="shared" si="4"/>
        <v>2530406006.5199995</v>
      </c>
      <c r="K27" s="103">
        <f t="shared" si="4"/>
        <v>323785864.75</v>
      </c>
      <c r="L27" s="103">
        <f t="shared" si="4"/>
        <v>350638279.94999999</v>
      </c>
      <c r="M27" s="103">
        <f t="shared" si="4"/>
        <v>353032309.07000011</v>
      </c>
      <c r="N27" s="103">
        <f t="shared" si="4"/>
        <v>337036731.02999997</v>
      </c>
      <c r="O27" s="103">
        <f t="shared" si="4"/>
        <v>3290105483.8899999</v>
      </c>
      <c r="P27" s="103">
        <f t="shared" si="4"/>
        <v>1904568335.1399999</v>
      </c>
      <c r="Q27" s="103">
        <f t="shared" si="4"/>
        <v>12911033365.389997</v>
      </c>
    </row>
    <row r="28" spans="2:17" ht="32.25" customHeight="1" x14ac:dyDescent="0.25">
      <c r="B28" s="149" t="s">
        <v>40</v>
      </c>
      <c r="C28" s="149"/>
      <c r="D28" s="149"/>
      <c r="E28" s="149"/>
      <c r="F28" s="149"/>
      <c r="G28" s="149"/>
      <c r="H28" s="149"/>
      <c r="I28" s="149"/>
      <c r="J28" s="149"/>
      <c r="K28" s="149"/>
      <c r="L28" s="149"/>
      <c r="M28" s="149"/>
      <c r="N28" s="149"/>
      <c r="O28" s="149"/>
      <c r="P28" s="149"/>
      <c r="Q28" s="149"/>
    </row>
    <row r="29" spans="2:17" x14ac:dyDescent="0.25">
      <c r="B29" s="36"/>
      <c r="C29" s="10"/>
      <c r="D29" s="19"/>
      <c r="E29" s="16"/>
      <c r="F29" s="16"/>
      <c r="G29" s="16"/>
      <c r="H29" s="16"/>
      <c r="I29" s="16"/>
      <c r="J29" s="16"/>
      <c r="K29" s="16"/>
      <c r="L29" s="16"/>
      <c r="M29" s="16"/>
      <c r="N29" s="16"/>
      <c r="O29" s="16"/>
      <c r="P29" s="16"/>
      <c r="Q29" s="15"/>
    </row>
    <row r="30" spans="2:17" x14ac:dyDescent="0.25">
      <c r="B30" s="36"/>
      <c r="C30" s="11"/>
      <c r="D30" s="11"/>
      <c r="E30" s="16"/>
      <c r="F30" s="16"/>
      <c r="G30" s="16"/>
      <c r="H30" s="16"/>
      <c r="I30" s="16"/>
      <c r="J30" s="16"/>
      <c r="K30" s="16"/>
      <c r="L30" s="16"/>
      <c r="M30" s="16"/>
      <c r="N30" s="16"/>
      <c r="O30" s="16"/>
      <c r="P30" s="16"/>
      <c r="Q30" s="15"/>
    </row>
    <row r="31" spans="2:17" x14ac:dyDescent="0.25">
      <c r="B31" s="147"/>
      <c r="C31" s="147"/>
      <c r="D31" s="147"/>
      <c r="E31" s="147"/>
      <c r="F31" s="17"/>
      <c r="G31" s="17"/>
      <c r="H31" s="17"/>
      <c r="I31" s="18"/>
      <c r="J31" s="17"/>
      <c r="K31" s="16"/>
      <c r="L31" s="16"/>
      <c r="M31" s="16"/>
      <c r="N31" s="16"/>
      <c r="O31" s="16"/>
      <c r="P31" s="16"/>
      <c r="Q31" s="15"/>
    </row>
    <row r="32" spans="2:17" x14ac:dyDescent="0.25">
      <c r="B32" s="147"/>
      <c r="C32" s="147"/>
      <c r="D32" s="147"/>
      <c r="E32" s="147"/>
      <c r="F32" s="147"/>
      <c r="G32" s="147"/>
      <c r="H32" s="147"/>
      <c r="I32" s="147"/>
      <c r="J32" s="147"/>
      <c r="K32" s="14"/>
      <c r="L32" s="14"/>
      <c r="M32" s="14"/>
      <c r="N32" s="14"/>
      <c r="O32" s="14"/>
      <c r="P32" s="14"/>
      <c r="Q32" s="14"/>
    </row>
    <row r="33" spans="2:9" ht="14.25" customHeight="1" x14ac:dyDescent="0.25">
      <c r="B33" s="148"/>
      <c r="C33" s="148"/>
      <c r="D33" s="148"/>
      <c r="E33" s="148"/>
      <c r="F33" s="148"/>
      <c r="G33" s="148"/>
      <c r="H33" s="148"/>
      <c r="I33" s="148"/>
    </row>
    <row r="36" spans="2:9" x14ac:dyDescent="0.25">
      <c r="C36" s="13"/>
      <c r="D36" s="13"/>
    </row>
  </sheetData>
  <mergeCells count="13">
    <mergeCell ref="B31:E31"/>
    <mergeCell ref="B32:J32"/>
    <mergeCell ref="B33:I33"/>
    <mergeCell ref="B28:Q28"/>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4"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S35"/>
  <sheetViews>
    <sheetView showGridLines="0" zoomScale="80" zoomScaleNormal="80" workbookViewId="0">
      <selection activeCell="B8" sqref="B8:B9"/>
    </sheetView>
  </sheetViews>
  <sheetFormatPr defaultColWidth="11.42578125" defaultRowHeight="15" x14ac:dyDescent="0.25"/>
  <cols>
    <col min="1" max="1" width="4.85546875" customWidth="1"/>
    <col min="2" max="2" width="44"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1" t="s">
        <v>41</v>
      </c>
      <c r="C7" s="2"/>
      <c r="D7" s="2"/>
      <c r="E7" s="32"/>
      <c r="F7" s="32"/>
      <c r="G7" s="32"/>
      <c r="H7" s="32"/>
      <c r="I7" s="32"/>
      <c r="J7" s="32"/>
      <c r="K7" s="32"/>
      <c r="L7" s="32"/>
      <c r="M7" s="32"/>
      <c r="N7" s="32"/>
      <c r="O7" s="32"/>
      <c r="P7" s="32"/>
      <c r="Q7" s="31" t="s">
        <v>5</v>
      </c>
    </row>
    <row r="8" spans="2:19" x14ac:dyDescent="0.25">
      <c r="B8" s="141" t="s">
        <v>6</v>
      </c>
      <c r="C8" s="146" t="s">
        <v>7</v>
      </c>
      <c r="D8" s="146" t="s">
        <v>8</v>
      </c>
      <c r="E8" s="142" t="s">
        <v>9</v>
      </c>
      <c r="F8" s="142"/>
      <c r="G8" s="142"/>
      <c r="H8" s="142"/>
      <c r="I8" s="142"/>
      <c r="J8" s="142"/>
      <c r="K8" s="142"/>
      <c r="L8" s="142"/>
      <c r="M8" s="142"/>
      <c r="N8" s="142"/>
      <c r="O8" s="142"/>
      <c r="P8" s="142"/>
      <c r="Q8" s="142"/>
    </row>
    <row r="9" spans="2:19" ht="18.75" customHeight="1"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34" t="s">
        <v>23</v>
      </c>
      <c r="C10" s="99">
        <v>13446892538</v>
      </c>
      <c r="D10" s="99">
        <v>10840837659.239998</v>
      </c>
      <c r="E10" s="119">
        <v>295620876.30999994</v>
      </c>
      <c r="F10" s="120">
        <v>73794192.789999992</v>
      </c>
      <c r="G10" s="120">
        <v>2382640104.9500008</v>
      </c>
      <c r="H10" s="120">
        <v>85826068.169999987</v>
      </c>
      <c r="I10" s="120">
        <v>78852346.969999984</v>
      </c>
      <c r="J10" s="120">
        <v>100161482.87</v>
      </c>
      <c r="K10" s="120">
        <v>93048392.219999984</v>
      </c>
      <c r="L10" s="120">
        <v>85572274.370000005</v>
      </c>
      <c r="M10" s="120">
        <v>4607130018.6300001</v>
      </c>
      <c r="N10" s="120">
        <v>88150910.339999989</v>
      </c>
      <c r="O10" s="120">
        <v>104821307.98999999</v>
      </c>
      <c r="P10" s="120">
        <v>2569818944.3700004</v>
      </c>
      <c r="Q10" s="120">
        <f>SUM(E10:P10)</f>
        <v>10565436919.980001</v>
      </c>
      <c r="S10" s="138"/>
    </row>
    <row r="11" spans="2:19" x14ac:dyDescent="0.25">
      <c r="B11" s="35" t="s">
        <v>24</v>
      </c>
      <c r="C11" s="85">
        <v>13446892538</v>
      </c>
      <c r="D11" s="85">
        <v>10840837659.239998</v>
      </c>
      <c r="E11" s="121">
        <v>295620876.30999994</v>
      </c>
      <c r="F11" s="100">
        <v>73794192.789999992</v>
      </c>
      <c r="G11" s="100">
        <v>2382640104.9500008</v>
      </c>
      <c r="H11" s="100">
        <v>85826068.169999987</v>
      </c>
      <c r="I11" s="100">
        <v>78852346.969999984</v>
      </c>
      <c r="J11" s="100">
        <v>100161482.87</v>
      </c>
      <c r="K11" s="100">
        <v>93048392.219999984</v>
      </c>
      <c r="L11" s="100">
        <v>85572274.370000005</v>
      </c>
      <c r="M11" s="100">
        <v>4607130018.6300001</v>
      </c>
      <c r="N11" s="100">
        <v>88150910.339999989</v>
      </c>
      <c r="O11" s="100">
        <v>104821307.98999999</v>
      </c>
      <c r="P11" s="100">
        <v>2569818944.3700004</v>
      </c>
      <c r="Q11" s="100">
        <f t="shared" ref="Q11:Q14" si="0">SUM(E11:P11)</f>
        <v>10565436919.980001</v>
      </c>
      <c r="S11" s="138"/>
    </row>
    <row r="12" spans="2:19" x14ac:dyDescent="0.25">
      <c r="B12" s="34" t="s">
        <v>25</v>
      </c>
      <c r="C12" s="99">
        <v>9310167238</v>
      </c>
      <c r="D12" s="99">
        <v>9372006457.7000008</v>
      </c>
      <c r="E12" s="119">
        <v>545000</v>
      </c>
      <c r="F12" s="99">
        <v>5025490.3600000003</v>
      </c>
      <c r="G12" s="99">
        <v>2952775.6100000003</v>
      </c>
      <c r="H12" s="99">
        <v>3276190.76</v>
      </c>
      <c r="I12" s="99">
        <v>3805991.24</v>
      </c>
      <c r="J12" s="99">
        <v>561350</v>
      </c>
      <c r="K12" s="99">
        <v>3727012.48</v>
      </c>
      <c r="L12" s="99">
        <v>3886708.46</v>
      </c>
      <c r="M12" s="99">
        <v>6362423.4899999993</v>
      </c>
      <c r="N12" s="99">
        <v>17488404.299999997</v>
      </c>
      <c r="O12" s="99">
        <v>2950387.4</v>
      </c>
      <c r="P12" s="99">
        <v>53650502.229999997</v>
      </c>
      <c r="Q12" s="101">
        <f t="shared" si="0"/>
        <v>104232236.32999998</v>
      </c>
      <c r="S12" s="138"/>
    </row>
    <row r="13" spans="2:19" x14ac:dyDescent="0.25">
      <c r="B13" s="35" t="s">
        <v>26</v>
      </c>
      <c r="C13" s="85">
        <v>7798103643</v>
      </c>
      <c r="D13" s="85">
        <v>7836026768.000001</v>
      </c>
      <c r="E13" s="128">
        <v>0</v>
      </c>
      <c r="F13" s="100">
        <v>3776756.3600000003</v>
      </c>
      <c r="G13" s="100">
        <v>2487775.6100000003</v>
      </c>
      <c r="H13" s="100">
        <v>2190370.7599999998</v>
      </c>
      <c r="I13" s="100">
        <v>3587991.24</v>
      </c>
      <c r="J13" s="100">
        <v>77850</v>
      </c>
      <c r="K13" s="100">
        <v>3073050</v>
      </c>
      <c r="L13" s="100">
        <v>3436958.46</v>
      </c>
      <c r="M13" s="100">
        <v>6020872.6899999995</v>
      </c>
      <c r="N13" s="100">
        <v>16087126.489999998</v>
      </c>
      <c r="O13" s="100">
        <v>1782620.38</v>
      </c>
      <c r="P13" s="100">
        <v>32281877.289999995</v>
      </c>
      <c r="Q13" s="100">
        <f t="shared" si="0"/>
        <v>74803249.280000001</v>
      </c>
      <c r="S13" s="138"/>
    </row>
    <row r="14" spans="2:19" x14ac:dyDescent="0.25">
      <c r="B14" s="35" t="s">
        <v>27</v>
      </c>
      <c r="C14" s="85">
        <v>1512063595</v>
      </c>
      <c r="D14" s="85">
        <v>1535979689.7</v>
      </c>
      <c r="E14" s="121">
        <v>545000</v>
      </c>
      <c r="F14" s="100">
        <v>1248734</v>
      </c>
      <c r="G14" s="100">
        <v>465000</v>
      </c>
      <c r="H14" s="100">
        <v>1085820</v>
      </c>
      <c r="I14" s="100">
        <v>218000</v>
      </c>
      <c r="J14" s="100">
        <v>483500</v>
      </c>
      <c r="K14" s="100">
        <v>653962.48</v>
      </c>
      <c r="L14" s="100">
        <v>449750</v>
      </c>
      <c r="M14" s="100">
        <v>341550.8</v>
      </c>
      <c r="N14" s="100">
        <v>1401277.81</v>
      </c>
      <c r="O14" s="100">
        <v>1167767.02</v>
      </c>
      <c r="P14" s="100">
        <v>21368624.939999998</v>
      </c>
      <c r="Q14" s="100">
        <f t="shared" si="0"/>
        <v>29428987.049999997</v>
      </c>
      <c r="S14" s="138"/>
    </row>
    <row r="15" spans="2:19" x14ac:dyDescent="0.25">
      <c r="B15" s="5" t="s">
        <v>30</v>
      </c>
      <c r="C15" s="86">
        <f>C10+C12</f>
        <v>22757059776</v>
      </c>
      <c r="D15" s="86">
        <f t="shared" ref="D15:Q15" si="1">D10+D12</f>
        <v>20212844116.939999</v>
      </c>
      <c r="E15" s="102">
        <f t="shared" si="1"/>
        <v>296165876.30999994</v>
      </c>
      <c r="F15" s="103">
        <f t="shared" si="1"/>
        <v>78819683.149999991</v>
      </c>
      <c r="G15" s="103">
        <f t="shared" si="1"/>
        <v>2385592880.5600009</v>
      </c>
      <c r="H15" s="103">
        <f t="shared" si="1"/>
        <v>89102258.929999992</v>
      </c>
      <c r="I15" s="103">
        <f t="shared" si="1"/>
        <v>82658338.209999979</v>
      </c>
      <c r="J15" s="103">
        <f t="shared" si="1"/>
        <v>100722832.87</v>
      </c>
      <c r="K15" s="103">
        <f t="shared" si="1"/>
        <v>96775404.699999988</v>
      </c>
      <c r="L15" s="103">
        <f t="shared" si="1"/>
        <v>89458982.829999998</v>
      </c>
      <c r="M15" s="103">
        <f t="shared" si="1"/>
        <v>4613492442.1199999</v>
      </c>
      <c r="N15" s="103">
        <f t="shared" si="1"/>
        <v>105639314.63999999</v>
      </c>
      <c r="O15" s="103">
        <f t="shared" si="1"/>
        <v>107771695.39</v>
      </c>
      <c r="P15" s="103">
        <f t="shared" si="1"/>
        <v>2623469446.6000004</v>
      </c>
      <c r="Q15" s="103">
        <f t="shared" si="1"/>
        <v>10669669156.310001</v>
      </c>
      <c r="S15" s="138"/>
    </row>
    <row r="16" spans="2:19" x14ac:dyDescent="0.25">
      <c r="B16" s="6"/>
      <c r="C16" s="122"/>
      <c r="D16" s="122"/>
      <c r="E16" s="123"/>
      <c r="F16" s="123"/>
      <c r="G16" s="123"/>
      <c r="H16" s="123"/>
      <c r="I16" s="123"/>
      <c r="J16" s="123"/>
      <c r="K16" s="123"/>
      <c r="L16" s="123"/>
      <c r="M16" s="123"/>
      <c r="N16" s="123"/>
      <c r="O16" s="123"/>
      <c r="P16" s="123"/>
      <c r="Q16" s="123"/>
    </row>
    <row r="17" spans="2:19" x14ac:dyDescent="0.25">
      <c r="B17" s="33"/>
      <c r="C17" s="124"/>
      <c r="D17" s="124"/>
      <c r="E17" s="123"/>
      <c r="F17" s="123"/>
      <c r="G17" s="31"/>
      <c r="H17" s="31"/>
      <c r="I17" s="31"/>
      <c r="J17" s="31"/>
      <c r="K17" s="31"/>
      <c r="L17" s="31"/>
      <c r="M17" s="31"/>
      <c r="N17" s="31"/>
      <c r="O17" s="31"/>
      <c r="P17" s="31"/>
      <c r="Q17" s="31"/>
    </row>
    <row r="18" spans="2:19" ht="30" x14ac:dyDescent="0.25">
      <c r="B18" s="5" t="s">
        <v>31</v>
      </c>
      <c r="C18" s="74" t="s">
        <v>7</v>
      </c>
      <c r="D18" s="74" t="s">
        <v>8</v>
      </c>
      <c r="E18" s="24" t="s">
        <v>10</v>
      </c>
      <c r="F18" s="24" t="s">
        <v>11</v>
      </c>
      <c r="G18" s="24" t="s">
        <v>12</v>
      </c>
      <c r="H18" s="24" t="s">
        <v>13</v>
      </c>
      <c r="I18" s="24" t="s">
        <v>14</v>
      </c>
      <c r="J18" s="24" t="s">
        <v>15</v>
      </c>
      <c r="K18" s="24" t="s">
        <v>16</v>
      </c>
      <c r="L18" s="24" t="s">
        <v>17</v>
      </c>
      <c r="M18" s="24" t="s">
        <v>18</v>
      </c>
      <c r="N18" s="24" t="s">
        <v>19</v>
      </c>
      <c r="O18" s="24" t="s">
        <v>20</v>
      </c>
      <c r="P18" s="24" t="s">
        <v>21</v>
      </c>
      <c r="Q18" s="24" t="s">
        <v>22</v>
      </c>
    </row>
    <row r="19" spans="2:19" x14ac:dyDescent="0.25">
      <c r="B19" s="34" t="s">
        <v>23</v>
      </c>
      <c r="C19" s="23">
        <v>0</v>
      </c>
      <c r="D19" s="101">
        <v>29612646.82</v>
      </c>
      <c r="E19" s="23">
        <v>0</v>
      </c>
      <c r="F19" s="23">
        <v>0</v>
      </c>
      <c r="G19" s="23">
        <v>0</v>
      </c>
      <c r="H19" s="23">
        <v>0</v>
      </c>
      <c r="I19" s="23">
        <v>0</v>
      </c>
      <c r="J19" s="23">
        <v>0</v>
      </c>
      <c r="K19" s="23">
        <v>0</v>
      </c>
      <c r="L19" s="23">
        <v>0</v>
      </c>
      <c r="M19" s="101">
        <v>2734474.6</v>
      </c>
      <c r="N19" s="101">
        <v>174000</v>
      </c>
      <c r="O19" s="23">
        <v>0</v>
      </c>
      <c r="P19" s="101">
        <v>6962668.9600000009</v>
      </c>
      <c r="Q19" s="101">
        <f>SUM(E19:P19)</f>
        <v>9871143.5600000005</v>
      </c>
      <c r="S19" s="138"/>
    </row>
    <row r="20" spans="2:19" x14ac:dyDescent="0.25">
      <c r="B20" s="35" t="s">
        <v>24</v>
      </c>
      <c r="C20" s="7">
        <v>0</v>
      </c>
      <c r="D20" s="85">
        <v>29612646.82</v>
      </c>
      <c r="E20" s="21">
        <v>0</v>
      </c>
      <c r="F20" s="21">
        <v>0</v>
      </c>
      <c r="G20" s="21">
        <v>0</v>
      </c>
      <c r="H20" s="21">
        <v>0</v>
      </c>
      <c r="I20" s="21">
        <v>0</v>
      </c>
      <c r="J20" s="21">
        <v>0</v>
      </c>
      <c r="K20" s="21">
        <v>0</v>
      </c>
      <c r="L20" s="21">
        <v>0</v>
      </c>
      <c r="M20" s="100">
        <v>2734474.6</v>
      </c>
      <c r="N20" s="100">
        <v>174000</v>
      </c>
      <c r="O20" s="21">
        <v>0</v>
      </c>
      <c r="P20" s="100">
        <v>6962668.9600000009</v>
      </c>
      <c r="Q20" s="100">
        <f t="shared" ref="Q20:Q23" si="2">SUM(E20:P20)</f>
        <v>9871143.5600000005</v>
      </c>
      <c r="S20" s="138"/>
    </row>
    <row r="21" spans="2:19" x14ac:dyDescent="0.25">
      <c r="B21" s="34" t="s">
        <v>25</v>
      </c>
      <c r="C21" s="99">
        <v>10000000</v>
      </c>
      <c r="D21" s="99">
        <v>10000000</v>
      </c>
      <c r="E21" s="23">
        <v>0</v>
      </c>
      <c r="F21" s="23">
        <v>0</v>
      </c>
      <c r="G21" s="23">
        <v>0</v>
      </c>
      <c r="H21" s="23">
        <v>0</v>
      </c>
      <c r="I21" s="23">
        <v>0</v>
      </c>
      <c r="J21" s="23">
        <v>0</v>
      </c>
      <c r="K21" s="23">
        <v>0</v>
      </c>
      <c r="L21" s="23">
        <v>0</v>
      </c>
      <c r="M21" s="23">
        <v>0</v>
      </c>
      <c r="N21" s="23">
        <v>0</v>
      </c>
      <c r="O21" s="23">
        <v>0</v>
      </c>
      <c r="P21" s="23">
        <v>0</v>
      </c>
      <c r="Q21" s="23">
        <f t="shared" si="2"/>
        <v>0</v>
      </c>
      <c r="S21" s="138"/>
    </row>
    <row r="22" spans="2:19" x14ac:dyDescent="0.25">
      <c r="B22" s="35" t="s">
        <v>27</v>
      </c>
      <c r="C22" s="85">
        <v>10000000</v>
      </c>
      <c r="D22" s="85">
        <v>10000000</v>
      </c>
      <c r="E22" s="22">
        <v>0</v>
      </c>
      <c r="F22" s="22">
        <v>0</v>
      </c>
      <c r="G22" s="22">
        <v>0</v>
      </c>
      <c r="H22" s="22">
        <v>0</v>
      </c>
      <c r="I22" s="22">
        <v>0</v>
      </c>
      <c r="J22" s="22">
        <v>0</v>
      </c>
      <c r="K22" s="22">
        <v>0</v>
      </c>
      <c r="L22" s="22">
        <v>0</v>
      </c>
      <c r="M22" s="22">
        <v>0</v>
      </c>
      <c r="N22" s="22">
        <v>0</v>
      </c>
      <c r="O22" s="22">
        <v>0</v>
      </c>
      <c r="P22" s="22">
        <v>0</v>
      </c>
      <c r="Q22" s="22">
        <f t="shared" si="2"/>
        <v>0</v>
      </c>
      <c r="S22" s="138"/>
    </row>
    <row r="23" spans="2:19" s="8" customFormat="1" x14ac:dyDescent="0.25">
      <c r="B23" s="5" t="s">
        <v>32</v>
      </c>
      <c r="C23" s="86">
        <f t="shared" ref="C23:P23" si="3">C19+C21</f>
        <v>10000000</v>
      </c>
      <c r="D23" s="86">
        <f t="shared" si="3"/>
        <v>39612646.82</v>
      </c>
      <c r="E23" s="20">
        <f t="shared" si="3"/>
        <v>0</v>
      </c>
      <c r="F23" s="20">
        <f t="shared" si="3"/>
        <v>0</v>
      </c>
      <c r="G23" s="20">
        <f t="shared" si="3"/>
        <v>0</v>
      </c>
      <c r="H23" s="20">
        <f t="shared" si="3"/>
        <v>0</v>
      </c>
      <c r="I23" s="20">
        <f t="shared" si="3"/>
        <v>0</v>
      </c>
      <c r="J23" s="20">
        <f t="shared" si="3"/>
        <v>0</v>
      </c>
      <c r="K23" s="20">
        <f t="shared" si="3"/>
        <v>0</v>
      </c>
      <c r="L23" s="20">
        <f t="shared" si="3"/>
        <v>0</v>
      </c>
      <c r="M23" s="103">
        <f t="shared" si="3"/>
        <v>2734474.6</v>
      </c>
      <c r="N23" s="103">
        <f t="shared" si="3"/>
        <v>174000</v>
      </c>
      <c r="O23" s="20">
        <f t="shared" si="3"/>
        <v>0</v>
      </c>
      <c r="P23" s="103">
        <f t="shared" si="3"/>
        <v>6962668.9600000009</v>
      </c>
      <c r="Q23" s="103">
        <f t="shared" si="2"/>
        <v>9871143.5600000005</v>
      </c>
      <c r="S23" s="138"/>
    </row>
    <row r="24" spans="2:19" x14ac:dyDescent="0.25">
      <c r="C24" s="7"/>
      <c r="D24" s="7"/>
      <c r="E24" s="21"/>
      <c r="F24" s="21"/>
      <c r="G24" s="21"/>
      <c r="H24" s="21"/>
      <c r="I24" s="21"/>
      <c r="J24" s="21"/>
      <c r="K24" s="21"/>
      <c r="L24" s="21"/>
      <c r="M24" s="21"/>
      <c r="N24" s="21"/>
      <c r="O24" s="21"/>
      <c r="P24" s="21"/>
      <c r="Q24" s="21"/>
    </row>
    <row r="25" spans="2:19" s="9" customFormat="1" x14ac:dyDescent="0.25">
      <c r="B25" s="5" t="s">
        <v>33</v>
      </c>
      <c r="C25" s="86">
        <f t="shared" ref="C25:Q25" si="4">C15+C23</f>
        <v>22767059776</v>
      </c>
      <c r="D25" s="86">
        <f t="shared" si="4"/>
        <v>20252456763.759998</v>
      </c>
      <c r="E25" s="103">
        <f t="shared" si="4"/>
        <v>296165876.30999994</v>
      </c>
      <c r="F25" s="103">
        <f t="shared" si="4"/>
        <v>78819683.149999991</v>
      </c>
      <c r="G25" s="103">
        <f t="shared" si="4"/>
        <v>2385592880.5600009</v>
      </c>
      <c r="H25" s="103">
        <f t="shared" si="4"/>
        <v>89102258.929999992</v>
      </c>
      <c r="I25" s="103">
        <f t="shared" si="4"/>
        <v>82658338.209999979</v>
      </c>
      <c r="J25" s="103">
        <f t="shared" si="4"/>
        <v>100722832.87</v>
      </c>
      <c r="K25" s="103">
        <f t="shared" si="4"/>
        <v>96775404.699999988</v>
      </c>
      <c r="L25" s="103">
        <f t="shared" si="4"/>
        <v>89458982.829999998</v>
      </c>
      <c r="M25" s="103">
        <f t="shared" si="4"/>
        <v>4616226916.7200003</v>
      </c>
      <c r="N25" s="103">
        <f t="shared" si="4"/>
        <v>105813314.63999999</v>
      </c>
      <c r="O25" s="103">
        <f t="shared" si="4"/>
        <v>107771695.39</v>
      </c>
      <c r="P25" s="103">
        <f t="shared" si="4"/>
        <v>2630432115.5600004</v>
      </c>
      <c r="Q25" s="103">
        <f t="shared" si="4"/>
        <v>10679540299.870001</v>
      </c>
    </row>
    <row r="26" spans="2:19" x14ac:dyDescent="0.25">
      <c r="B26" s="77" t="s">
        <v>42</v>
      </c>
      <c r="C26" s="40"/>
      <c r="D26" s="41"/>
      <c r="E26" s="42"/>
      <c r="F26" s="42"/>
      <c r="G26" s="42"/>
      <c r="H26" s="42"/>
      <c r="I26" s="42"/>
      <c r="J26" s="42"/>
      <c r="K26" s="37"/>
      <c r="L26" s="37"/>
      <c r="M26" s="37"/>
      <c r="N26" s="37"/>
      <c r="O26" s="37"/>
      <c r="P26" s="37"/>
      <c r="Q26" s="37"/>
    </row>
    <row r="27" spans="2:19" x14ac:dyDescent="0.25">
      <c r="B27" s="46" t="s">
        <v>43</v>
      </c>
      <c r="C27" s="41"/>
      <c r="D27" s="41"/>
      <c r="E27" s="42"/>
      <c r="F27" s="42"/>
      <c r="G27" s="42"/>
      <c r="H27" s="42"/>
      <c r="I27" s="42"/>
      <c r="J27" s="42"/>
      <c r="K27" s="39"/>
      <c r="L27" s="39"/>
      <c r="M27" s="39"/>
      <c r="N27" s="39"/>
      <c r="O27" s="39"/>
      <c r="P27" s="39"/>
      <c r="Q27" s="39"/>
    </row>
    <row r="28" spans="2:19" ht="15" customHeight="1" x14ac:dyDescent="0.25">
      <c r="B28" s="39" t="s">
        <v>44</v>
      </c>
      <c r="C28" s="39"/>
      <c r="D28" s="39"/>
      <c r="E28" s="39"/>
      <c r="F28" s="17"/>
      <c r="G28" s="17"/>
      <c r="H28" s="17"/>
      <c r="I28" s="43"/>
      <c r="J28" s="17"/>
      <c r="K28" s="16"/>
      <c r="L28" s="16"/>
      <c r="M28" s="16"/>
      <c r="N28" s="16"/>
      <c r="O28" s="16"/>
      <c r="P28" s="16"/>
      <c r="Q28" s="15"/>
    </row>
    <row r="29" spans="2:19" x14ac:dyDescent="0.25">
      <c r="B29" s="147" t="s">
        <v>45</v>
      </c>
      <c r="C29" s="147"/>
      <c r="D29" s="147"/>
      <c r="E29" s="147"/>
      <c r="F29" s="147"/>
      <c r="G29" s="147"/>
      <c r="H29" s="147"/>
      <c r="I29" s="147"/>
      <c r="J29" s="147"/>
      <c r="K29" s="16"/>
      <c r="L29" s="16"/>
      <c r="M29" s="16"/>
      <c r="N29" s="16"/>
      <c r="O29" s="16"/>
      <c r="P29" s="16"/>
      <c r="Q29" s="15"/>
    </row>
    <row r="30" spans="2:19" x14ac:dyDescent="0.25">
      <c r="B30" s="148"/>
      <c r="C30" s="148"/>
      <c r="D30" s="148"/>
      <c r="E30" s="148"/>
      <c r="F30" s="148"/>
      <c r="G30" s="148"/>
      <c r="H30" s="148"/>
      <c r="I30" s="148"/>
      <c r="J30" s="44"/>
      <c r="K30" s="16"/>
      <c r="L30" s="16"/>
      <c r="M30" s="16"/>
      <c r="N30" s="16"/>
      <c r="O30" s="16"/>
      <c r="P30" s="16"/>
      <c r="Q30" s="15"/>
    </row>
    <row r="31" spans="2:19" x14ac:dyDescent="0.25">
      <c r="B31" s="147"/>
      <c r="C31" s="147"/>
      <c r="D31" s="147"/>
      <c r="E31" s="147"/>
      <c r="F31" s="147"/>
      <c r="G31" s="147"/>
      <c r="H31" s="147"/>
      <c r="I31" s="147"/>
      <c r="J31" s="147"/>
      <c r="K31" s="14"/>
      <c r="L31" s="14"/>
      <c r="M31" s="14"/>
      <c r="N31" s="14"/>
      <c r="O31" s="14"/>
      <c r="P31" s="14"/>
      <c r="Q31" s="14"/>
    </row>
    <row r="32" spans="2:19" ht="14.25" customHeight="1" x14ac:dyDescent="0.25">
      <c r="B32" s="148"/>
      <c r="C32" s="148"/>
      <c r="D32" s="148"/>
      <c r="E32" s="148"/>
      <c r="F32" s="148"/>
      <c r="G32" s="148"/>
      <c r="H32" s="148"/>
      <c r="I32" s="148"/>
    </row>
    <row r="35" spans="3:7" x14ac:dyDescent="0.25">
      <c r="C35" s="13"/>
      <c r="D35" s="13"/>
      <c r="G35" s="16"/>
    </row>
  </sheetData>
  <mergeCells count="13">
    <mergeCell ref="B31:J31"/>
    <mergeCell ref="B32:I32"/>
    <mergeCell ref="B29:J29"/>
    <mergeCell ref="B30:I30"/>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22"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S34"/>
  <sheetViews>
    <sheetView showGridLines="0" zoomScale="80" zoomScaleNormal="80" workbookViewId="0">
      <selection activeCell="B8" sqref="B8:B9"/>
    </sheetView>
  </sheetViews>
  <sheetFormatPr defaultColWidth="11.42578125" defaultRowHeight="15" x14ac:dyDescent="0.25"/>
  <cols>
    <col min="1" max="1" width="4.85546875" customWidth="1"/>
    <col min="2" max="2" width="44"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 min="19" max="19" width="18.57031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1" t="s">
        <v>46</v>
      </c>
      <c r="C7" s="2"/>
      <c r="D7" s="2"/>
      <c r="E7" s="32"/>
      <c r="F7" s="32"/>
      <c r="G7" s="32"/>
      <c r="H7" s="32"/>
      <c r="I7" s="32"/>
      <c r="J7" s="32"/>
      <c r="K7" s="32"/>
      <c r="L7" s="32"/>
      <c r="M7" s="32"/>
      <c r="N7" s="32"/>
      <c r="O7" s="32"/>
      <c r="P7" s="32"/>
      <c r="Q7" s="31" t="s">
        <v>5</v>
      </c>
    </row>
    <row r="8" spans="2:19" x14ac:dyDescent="0.25">
      <c r="B8" s="141" t="s">
        <v>6</v>
      </c>
      <c r="C8" s="146" t="s">
        <v>7</v>
      </c>
      <c r="D8" s="146" t="s">
        <v>8</v>
      </c>
      <c r="E8" s="142" t="s">
        <v>9</v>
      </c>
      <c r="F8" s="142"/>
      <c r="G8" s="142"/>
      <c r="H8" s="142"/>
      <c r="I8" s="142"/>
      <c r="J8" s="142"/>
      <c r="K8" s="142"/>
      <c r="L8" s="142"/>
      <c r="M8" s="142"/>
      <c r="N8" s="142"/>
      <c r="O8" s="142"/>
      <c r="P8" s="142"/>
      <c r="Q8" s="142"/>
    </row>
    <row r="9" spans="2:19" ht="18.75" customHeight="1"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34" t="s">
        <v>23</v>
      </c>
      <c r="C10" s="104">
        <v>20109233432</v>
      </c>
      <c r="D10" s="104">
        <v>20238423339.179996</v>
      </c>
      <c r="E10" s="105">
        <v>64413396.549999982</v>
      </c>
      <c r="F10" s="106">
        <v>75997746.74000001</v>
      </c>
      <c r="G10" s="106">
        <v>117230719.56</v>
      </c>
      <c r="H10" s="106">
        <v>80945494.590000004</v>
      </c>
      <c r="I10" s="106">
        <v>86358915.779999986</v>
      </c>
      <c r="J10" s="106">
        <v>98075341.639999986</v>
      </c>
      <c r="K10" s="106">
        <v>4902613096.250001</v>
      </c>
      <c r="L10" s="106">
        <v>89278125.050000012</v>
      </c>
      <c r="M10" s="106">
        <v>2515107546.9200006</v>
      </c>
      <c r="N10" s="106">
        <v>92605603.999999985</v>
      </c>
      <c r="O10" s="106">
        <v>119504464</v>
      </c>
      <c r="P10" s="106">
        <v>2689542151.6799998</v>
      </c>
      <c r="Q10" s="106">
        <f>SUM(E10:P10)</f>
        <v>10931672602.760002</v>
      </c>
      <c r="S10" s="138"/>
    </row>
    <row r="11" spans="2:19" x14ac:dyDescent="0.25">
      <c r="B11" s="35" t="s">
        <v>24</v>
      </c>
      <c r="C11" s="107">
        <v>20109233432</v>
      </c>
      <c r="D11" s="107">
        <v>20238423339.179996</v>
      </c>
      <c r="E11" s="108">
        <v>64413396.549999982</v>
      </c>
      <c r="F11" s="109">
        <v>75997746.74000001</v>
      </c>
      <c r="G11" s="109">
        <v>117230719.56</v>
      </c>
      <c r="H11" s="109">
        <v>80945494.590000004</v>
      </c>
      <c r="I11" s="109">
        <v>86358915.779999986</v>
      </c>
      <c r="J11" s="109">
        <v>98075341.639999986</v>
      </c>
      <c r="K11" s="109">
        <v>4902613096.250001</v>
      </c>
      <c r="L11" s="109">
        <v>89278125.050000012</v>
      </c>
      <c r="M11" s="109">
        <v>2515107546.9200006</v>
      </c>
      <c r="N11" s="109">
        <v>92605603.999999985</v>
      </c>
      <c r="O11" s="109">
        <v>119504464</v>
      </c>
      <c r="P11" s="109">
        <v>2689542151.6799998</v>
      </c>
      <c r="Q11" s="109">
        <f t="shared" ref="Q11:Q14" si="0">SUM(E11:P11)</f>
        <v>10931672602.760002</v>
      </c>
      <c r="S11" s="138"/>
    </row>
    <row r="12" spans="2:19" x14ac:dyDescent="0.25">
      <c r="B12" s="34" t="s">
        <v>25</v>
      </c>
      <c r="C12" s="104">
        <v>20680714764</v>
      </c>
      <c r="D12" s="104">
        <v>20814829153.759998</v>
      </c>
      <c r="E12" s="125">
        <v>0</v>
      </c>
      <c r="F12" s="104">
        <v>4667859.25</v>
      </c>
      <c r="G12" s="104">
        <v>1693370.56</v>
      </c>
      <c r="H12" s="104">
        <v>3044382.29</v>
      </c>
      <c r="I12" s="104">
        <v>7083113.3400000008</v>
      </c>
      <c r="J12" s="104">
        <v>2392031.59</v>
      </c>
      <c r="K12" s="104">
        <v>5295226.6100000013</v>
      </c>
      <c r="L12" s="104">
        <v>11519221.57</v>
      </c>
      <c r="M12" s="104">
        <v>2879103.12</v>
      </c>
      <c r="N12" s="104">
        <v>17015149.02</v>
      </c>
      <c r="O12" s="104">
        <v>21229303.770000003</v>
      </c>
      <c r="P12" s="104">
        <v>37628251.769999996</v>
      </c>
      <c r="Q12" s="110">
        <f t="shared" si="0"/>
        <v>114447012.89</v>
      </c>
      <c r="S12" s="138"/>
    </row>
    <row r="13" spans="2:19" x14ac:dyDescent="0.25">
      <c r="B13" s="35" t="s">
        <v>26</v>
      </c>
      <c r="C13" s="107">
        <v>19635839125</v>
      </c>
      <c r="D13" s="107">
        <v>19647841175.969997</v>
      </c>
      <c r="E13" s="126">
        <v>0</v>
      </c>
      <c r="F13" s="109">
        <v>2977510.37</v>
      </c>
      <c r="G13" s="109">
        <v>23800</v>
      </c>
      <c r="H13" s="109">
        <v>1671182.6099999999</v>
      </c>
      <c r="I13" s="109">
        <v>870122.21</v>
      </c>
      <c r="J13" s="109">
        <v>1112403.53</v>
      </c>
      <c r="K13" s="109">
        <v>1731385.71</v>
      </c>
      <c r="L13" s="109">
        <v>4032375.87</v>
      </c>
      <c r="M13" s="109">
        <v>878622.21</v>
      </c>
      <c r="N13" s="109">
        <v>3040354.02</v>
      </c>
      <c r="O13" s="109">
        <v>7874781.1699999999</v>
      </c>
      <c r="P13" s="109">
        <v>6262004.6199999992</v>
      </c>
      <c r="Q13" s="109">
        <f t="shared" si="0"/>
        <v>30474542.32</v>
      </c>
      <c r="S13" s="138"/>
    </row>
    <row r="14" spans="2:19" x14ac:dyDescent="0.25">
      <c r="B14" s="35" t="s">
        <v>27</v>
      </c>
      <c r="C14" s="107">
        <v>1044875639.0000001</v>
      </c>
      <c r="D14" s="107">
        <v>1166987977.79</v>
      </c>
      <c r="E14" s="126">
        <v>0</v>
      </c>
      <c r="F14" s="109">
        <v>1690348.8800000001</v>
      </c>
      <c r="G14" s="109">
        <v>1669570.5600000001</v>
      </c>
      <c r="H14" s="109">
        <v>1373199.68</v>
      </c>
      <c r="I14" s="109">
        <v>6212991.1300000008</v>
      </c>
      <c r="J14" s="109">
        <v>1279628.06</v>
      </c>
      <c r="K14" s="109">
        <v>3563840.9000000008</v>
      </c>
      <c r="L14" s="109">
        <v>7486845.6999999993</v>
      </c>
      <c r="M14" s="109">
        <v>2000480.9100000004</v>
      </c>
      <c r="N14" s="109">
        <v>13974795</v>
      </c>
      <c r="O14" s="109">
        <v>13354522.600000001</v>
      </c>
      <c r="P14" s="109">
        <v>31366247.149999999</v>
      </c>
      <c r="Q14" s="109">
        <f t="shared" si="0"/>
        <v>83972470.569999993</v>
      </c>
      <c r="S14" s="138"/>
    </row>
    <row r="15" spans="2:19" x14ac:dyDescent="0.25">
      <c r="B15" s="5" t="s">
        <v>30</v>
      </c>
      <c r="C15" s="111">
        <f>C10+C12</f>
        <v>40789948196</v>
      </c>
      <c r="D15" s="111">
        <f t="shared" ref="D15:Q15" si="1">D10+D12</f>
        <v>41053252492.939995</v>
      </c>
      <c r="E15" s="112">
        <f t="shared" si="1"/>
        <v>64413396.549999982</v>
      </c>
      <c r="F15" s="113">
        <f t="shared" si="1"/>
        <v>80665605.99000001</v>
      </c>
      <c r="G15" s="113">
        <f t="shared" si="1"/>
        <v>118924090.12</v>
      </c>
      <c r="H15" s="113">
        <f t="shared" si="1"/>
        <v>83989876.88000001</v>
      </c>
      <c r="I15" s="113">
        <f t="shared" si="1"/>
        <v>93442029.11999999</v>
      </c>
      <c r="J15" s="113">
        <f t="shared" si="1"/>
        <v>100467373.22999999</v>
      </c>
      <c r="K15" s="113">
        <f t="shared" si="1"/>
        <v>4907908322.8600006</v>
      </c>
      <c r="L15" s="113">
        <f t="shared" si="1"/>
        <v>100797346.62</v>
      </c>
      <c r="M15" s="113">
        <f t="shared" si="1"/>
        <v>2517986650.0400004</v>
      </c>
      <c r="N15" s="113">
        <f t="shared" si="1"/>
        <v>109620753.01999998</v>
      </c>
      <c r="O15" s="113">
        <f t="shared" si="1"/>
        <v>140733767.77000001</v>
      </c>
      <c r="P15" s="113">
        <f t="shared" si="1"/>
        <v>2727170403.4499998</v>
      </c>
      <c r="Q15" s="113">
        <f t="shared" si="1"/>
        <v>11046119615.650002</v>
      </c>
      <c r="S15" s="138"/>
    </row>
    <row r="16" spans="2:19" x14ac:dyDescent="0.25">
      <c r="B16" s="6"/>
      <c r="C16" s="6"/>
      <c r="D16" s="6"/>
      <c r="E16" s="27"/>
      <c r="F16" s="27"/>
      <c r="G16" s="27"/>
      <c r="H16" s="27"/>
      <c r="I16" s="27"/>
      <c r="J16" s="27"/>
      <c r="K16" s="27"/>
      <c r="L16" s="27"/>
      <c r="M16" s="27"/>
      <c r="N16" s="27"/>
      <c r="O16" s="27"/>
      <c r="P16" s="27"/>
      <c r="Q16" s="26"/>
      <c r="S16" s="138"/>
    </row>
    <row r="17" spans="2:19" x14ac:dyDescent="0.25">
      <c r="B17" s="33"/>
      <c r="C17" s="33"/>
      <c r="D17" s="33"/>
      <c r="E17" s="27"/>
      <c r="F17" s="27"/>
      <c r="G17" s="25"/>
      <c r="H17" s="25"/>
      <c r="I17" s="25"/>
      <c r="J17" s="25"/>
      <c r="K17" s="25"/>
      <c r="L17" s="25"/>
      <c r="M17" s="25"/>
      <c r="N17" s="25"/>
      <c r="O17" s="25"/>
      <c r="P17" s="25"/>
      <c r="Q17" s="15"/>
      <c r="S17" s="138"/>
    </row>
    <row r="18" spans="2:19" ht="30" x14ac:dyDescent="0.25">
      <c r="B18" s="5" t="s">
        <v>31</v>
      </c>
      <c r="C18" s="74" t="s">
        <v>7</v>
      </c>
      <c r="D18" s="74" t="s">
        <v>8</v>
      </c>
      <c r="E18" s="24" t="s">
        <v>10</v>
      </c>
      <c r="F18" s="24" t="s">
        <v>11</v>
      </c>
      <c r="G18" s="24" t="s">
        <v>12</v>
      </c>
      <c r="H18" s="24" t="s">
        <v>13</v>
      </c>
      <c r="I18" s="24" t="s">
        <v>14</v>
      </c>
      <c r="J18" s="24" t="s">
        <v>15</v>
      </c>
      <c r="K18" s="24" t="s">
        <v>16</v>
      </c>
      <c r="L18" s="24" t="s">
        <v>17</v>
      </c>
      <c r="M18" s="24" t="s">
        <v>18</v>
      </c>
      <c r="N18" s="24" t="s">
        <v>19</v>
      </c>
      <c r="O18" s="24" t="s">
        <v>20</v>
      </c>
      <c r="P18" s="24" t="s">
        <v>21</v>
      </c>
      <c r="Q18" s="24" t="s">
        <v>22</v>
      </c>
      <c r="S18" s="138"/>
    </row>
    <row r="19" spans="2:19" x14ac:dyDescent="0.25">
      <c r="B19" s="34" t="s">
        <v>23</v>
      </c>
      <c r="C19" s="110">
        <v>221069640</v>
      </c>
      <c r="D19" s="110">
        <v>232735734</v>
      </c>
      <c r="E19" s="114">
        <v>0</v>
      </c>
      <c r="F19" s="114">
        <v>0</v>
      </c>
      <c r="G19" s="110">
        <v>2950000</v>
      </c>
      <c r="H19" s="114">
        <v>0</v>
      </c>
      <c r="I19" s="114">
        <v>0</v>
      </c>
      <c r="J19" s="114">
        <v>0</v>
      </c>
      <c r="K19" s="114">
        <v>0</v>
      </c>
      <c r="L19" s="114">
        <v>0</v>
      </c>
      <c r="M19" s="114">
        <v>0</v>
      </c>
      <c r="N19" s="110">
        <v>6893371.0499999998</v>
      </c>
      <c r="O19" s="114">
        <v>0</v>
      </c>
      <c r="P19" s="114">
        <v>0</v>
      </c>
      <c r="Q19" s="110">
        <f>SUM(E19:P19)</f>
        <v>9843371.0500000007</v>
      </c>
      <c r="S19" s="138"/>
    </row>
    <row r="20" spans="2:19" x14ac:dyDescent="0.25">
      <c r="B20" s="35" t="s">
        <v>24</v>
      </c>
      <c r="C20" s="107">
        <v>221069640</v>
      </c>
      <c r="D20" s="107">
        <v>232735734</v>
      </c>
      <c r="E20" s="115">
        <v>0</v>
      </c>
      <c r="F20" s="115">
        <v>0</v>
      </c>
      <c r="G20" s="109">
        <v>2950000</v>
      </c>
      <c r="H20" s="115">
        <v>0</v>
      </c>
      <c r="I20" s="115">
        <v>0</v>
      </c>
      <c r="J20" s="115">
        <v>0</v>
      </c>
      <c r="K20" s="115">
        <v>0</v>
      </c>
      <c r="L20" s="115">
        <v>0</v>
      </c>
      <c r="M20" s="115">
        <v>0</v>
      </c>
      <c r="N20" s="109">
        <v>6893371.0499999998</v>
      </c>
      <c r="O20" s="115">
        <v>0</v>
      </c>
      <c r="P20" s="115">
        <v>0</v>
      </c>
      <c r="Q20" s="109">
        <f t="shared" ref="Q20:Q24" si="2">SUM(E20:P20)</f>
        <v>9843371.0500000007</v>
      </c>
      <c r="S20" s="138"/>
    </row>
    <row r="21" spans="2:19" x14ac:dyDescent="0.25">
      <c r="B21" s="34" t="s">
        <v>25</v>
      </c>
      <c r="C21" s="104">
        <v>1783740151</v>
      </c>
      <c r="D21" s="104">
        <v>1783740151</v>
      </c>
      <c r="E21" s="114">
        <v>0</v>
      </c>
      <c r="F21" s="114">
        <v>0</v>
      </c>
      <c r="G21" s="114">
        <v>0</v>
      </c>
      <c r="H21" s="114">
        <v>0</v>
      </c>
      <c r="I21" s="114">
        <v>0</v>
      </c>
      <c r="J21" s="114">
        <v>0</v>
      </c>
      <c r="K21" s="114">
        <v>0</v>
      </c>
      <c r="L21" s="114">
        <v>0</v>
      </c>
      <c r="M21" s="114">
        <v>0</v>
      </c>
      <c r="N21" s="114">
        <v>0</v>
      </c>
      <c r="O21" s="114">
        <v>0</v>
      </c>
      <c r="P21" s="114">
        <v>0</v>
      </c>
      <c r="Q21" s="114">
        <f t="shared" si="2"/>
        <v>0</v>
      </c>
      <c r="S21" s="138"/>
    </row>
    <row r="22" spans="2:19" x14ac:dyDescent="0.25">
      <c r="B22" s="35" t="s">
        <v>26</v>
      </c>
      <c r="C22" s="107">
        <v>1349252797</v>
      </c>
      <c r="D22" s="107">
        <v>1349252797</v>
      </c>
      <c r="E22" s="116">
        <v>0</v>
      </c>
      <c r="F22" s="116">
        <v>0</v>
      </c>
      <c r="G22" s="116">
        <v>0</v>
      </c>
      <c r="H22" s="116">
        <v>0</v>
      </c>
      <c r="I22" s="116">
        <v>0</v>
      </c>
      <c r="J22" s="116">
        <v>0</v>
      </c>
      <c r="K22" s="116">
        <v>0</v>
      </c>
      <c r="L22" s="116">
        <v>0</v>
      </c>
      <c r="M22" s="116">
        <v>0</v>
      </c>
      <c r="N22" s="116">
        <v>0</v>
      </c>
      <c r="O22" s="116">
        <v>0</v>
      </c>
      <c r="P22" s="116">
        <v>0</v>
      </c>
      <c r="Q22" s="116">
        <f t="shared" si="2"/>
        <v>0</v>
      </c>
      <c r="S22" s="138"/>
    </row>
    <row r="23" spans="2:19" x14ac:dyDescent="0.25">
      <c r="B23" s="35" t="s">
        <v>27</v>
      </c>
      <c r="C23" s="107">
        <v>434487354</v>
      </c>
      <c r="D23" s="107">
        <v>434487354</v>
      </c>
      <c r="E23" s="116">
        <v>0</v>
      </c>
      <c r="F23" s="116">
        <v>0</v>
      </c>
      <c r="G23" s="116">
        <v>0</v>
      </c>
      <c r="H23" s="116">
        <v>0</v>
      </c>
      <c r="I23" s="116">
        <v>0</v>
      </c>
      <c r="J23" s="116">
        <v>0</v>
      </c>
      <c r="K23" s="116">
        <v>0</v>
      </c>
      <c r="L23" s="116">
        <v>0</v>
      </c>
      <c r="M23" s="116">
        <v>0</v>
      </c>
      <c r="N23" s="116">
        <v>0</v>
      </c>
      <c r="O23" s="116">
        <v>0</v>
      </c>
      <c r="P23" s="116">
        <v>0</v>
      </c>
      <c r="Q23" s="116">
        <f t="shared" si="2"/>
        <v>0</v>
      </c>
      <c r="S23" s="138"/>
    </row>
    <row r="24" spans="2:19" s="8" customFormat="1" x14ac:dyDescent="0.25">
      <c r="B24" s="5" t="s">
        <v>32</v>
      </c>
      <c r="C24" s="111">
        <f t="shared" ref="C24:P24" si="3">C19+C21</f>
        <v>2004809791</v>
      </c>
      <c r="D24" s="111">
        <f t="shared" si="3"/>
        <v>2016475885</v>
      </c>
      <c r="E24" s="117">
        <f t="shared" si="3"/>
        <v>0</v>
      </c>
      <c r="F24" s="117">
        <f t="shared" si="3"/>
        <v>0</v>
      </c>
      <c r="G24" s="113">
        <f t="shared" si="3"/>
        <v>2950000</v>
      </c>
      <c r="H24" s="117">
        <f t="shared" si="3"/>
        <v>0</v>
      </c>
      <c r="I24" s="117">
        <f t="shared" si="3"/>
        <v>0</v>
      </c>
      <c r="J24" s="117">
        <f t="shared" si="3"/>
        <v>0</v>
      </c>
      <c r="K24" s="117">
        <f t="shared" si="3"/>
        <v>0</v>
      </c>
      <c r="L24" s="117">
        <f t="shared" si="3"/>
        <v>0</v>
      </c>
      <c r="M24" s="117">
        <f t="shared" si="3"/>
        <v>0</v>
      </c>
      <c r="N24" s="113">
        <f t="shared" si="3"/>
        <v>6893371.0499999998</v>
      </c>
      <c r="O24" s="117">
        <f t="shared" si="3"/>
        <v>0</v>
      </c>
      <c r="P24" s="117">
        <f t="shared" si="3"/>
        <v>0</v>
      </c>
      <c r="Q24" s="113">
        <f t="shared" si="2"/>
        <v>9843371.0500000007</v>
      </c>
      <c r="S24" s="138"/>
    </row>
    <row r="25" spans="2:19" x14ac:dyDescent="0.25">
      <c r="C25" s="118"/>
      <c r="D25" s="118"/>
      <c r="E25" s="115"/>
      <c r="F25" s="115"/>
      <c r="G25" s="115"/>
      <c r="H25" s="115"/>
      <c r="I25" s="115"/>
      <c r="J25" s="115"/>
      <c r="K25" s="115"/>
      <c r="L25" s="115"/>
      <c r="M25" s="115"/>
      <c r="N25" s="115"/>
      <c r="O25" s="115"/>
      <c r="P25" s="115"/>
      <c r="Q25" s="115"/>
    </row>
    <row r="26" spans="2:19" s="9" customFormat="1" x14ac:dyDescent="0.25">
      <c r="B26" s="5" t="s">
        <v>33</v>
      </c>
      <c r="C26" s="111">
        <f t="shared" ref="C26:Q26" si="4">C15+C24</f>
        <v>42794757987</v>
      </c>
      <c r="D26" s="111">
        <f t="shared" si="4"/>
        <v>43069728377.939995</v>
      </c>
      <c r="E26" s="113">
        <f t="shared" si="4"/>
        <v>64413396.549999982</v>
      </c>
      <c r="F26" s="113">
        <f t="shared" si="4"/>
        <v>80665605.99000001</v>
      </c>
      <c r="G26" s="113">
        <f t="shared" si="4"/>
        <v>121874090.12</v>
      </c>
      <c r="H26" s="113">
        <f t="shared" si="4"/>
        <v>83989876.88000001</v>
      </c>
      <c r="I26" s="113">
        <f t="shared" si="4"/>
        <v>93442029.11999999</v>
      </c>
      <c r="J26" s="113">
        <f t="shared" si="4"/>
        <v>100467373.22999999</v>
      </c>
      <c r="K26" s="113">
        <f t="shared" si="4"/>
        <v>4907908322.8600006</v>
      </c>
      <c r="L26" s="113">
        <f t="shared" si="4"/>
        <v>100797346.62</v>
      </c>
      <c r="M26" s="113">
        <f t="shared" si="4"/>
        <v>2517986650.0400004</v>
      </c>
      <c r="N26" s="113">
        <f t="shared" si="4"/>
        <v>116514124.06999998</v>
      </c>
      <c r="O26" s="113">
        <f t="shared" si="4"/>
        <v>140733767.77000001</v>
      </c>
      <c r="P26" s="113">
        <f t="shared" si="4"/>
        <v>2727170403.4499998</v>
      </c>
      <c r="Q26" s="113">
        <f t="shared" si="4"/>
        <v>11055962986.700001</v>
      </c>
    </row>
    <row r="27" spans="2:19" x14ac:dyDescent="0.25">
      <c r="B27" s="10" t="s">
        <v>47</v>
      </c>
      <c r="C27" s="39"/>
      <c r="D27" s="39"/>
      <c r="E27" s="39"/>
      <c r="F27" s="38"/>
      <c r="G27" s="38"/>
      <c r="H27" s="38"/>
      <c r="I27" s="47"/>
      <c r="J27" s="38"/>
      <c r="K27" s="16"/>
      <c r="L27" s="16"/>
      <c r="M27" s="16"/>
      <c r="N27" s="16"/>
      <c r="O27" s="16"/>
      <c r="P27" s="16"/>
      <c r="Q27" s="15"/>
    </row>
    <row r="28" spans="2:19" x14ac:dyDescent="0.25">
      <c r="B28" s="11" t="s">
        <v>43</v>
      </c>
      <c r="C28" s="39"/>
      <c r="D28" s="39"/>
      <c r="E28" s="39"/>
      <c r="F28" s="39"/>
      <c r="G28" s="39"/>
      <c r="H28" s="39"/>
      <c r="I28" s="39"/>
      <c r="J28" s="39"/>
      <c r="K28" s="16"/>
      <c r="L28" s="16"/>
      <c r="M28" s="16"/>
      <c r="N28" s="16"/>
      <c r="O28" s="16"/>
      <c r="P28" s="16"/>
      <c r="Q28" s="15"/>
    </row>
    <row r="29" spans="2:19" x14ac:dyDescent="0.25">
      <c r="B29" s="148"/>
      <c r="C29" s="148"/>
      <c r="D29" s="148"/>
      <c r="E29" s="148"/>
      <c r="F29" s="148"/>
      <c r="G29" s="148"/>
      <c r="H29" s="148"/>
      <c r="I29" s="148"/>
      <c r="J29" s="44"/>
      <c r="K29" s="16"/>
      <c r="L29" s="16"/>
      <c r="M29" s="16"/>
      <c r="N29" s="16"/>
      <c r="O29" s="16"/>
      <c r="P29" s="16"/>
      <c r="Q29" s="15"/>
    </row>
    <row r="30" spans="2:19" x14ac:dyDescent="0.25">
      <c r="B30" s="147"/>
      <c r="C30" s="147"/>
      <c r="D30" s="147"/>
      <c r="E30" s="147"/>
      <c r="F30" s="147"/>
      <c r="G30" s="147"/>
      <c r="H30" s="147"/>
      <c r="I30" s="147"/>
      <c r="J30" s="147"/>
      <c r="K30" s="14"/>
      <c r="L30" s="14"/>
      <c r="M30" s="14"/>
      <c r="N30" s="14"/>
      <c r="O30" s="14"/>
      <c r="P30" s="14"/>
      <c r="Q30" s="14"/>
    </row>
    <row r="31" spans="2:19" ht="14.25" customHeight="1" x14ac:dyDescent="0.25">
      <c r="B31" s="148"/>
      <c r="C31" s="148"/>
      <c r="D31" s="148"/>
      <c r="E31" s="148"/>
      <c r="F31" s="148"/>
      <c r="G31" s="148"/>
      <c r="H31" s="148"/>
      <c r="I31" s="148"/>
    </row>
    <row r="34" spans="3:7" x14ac:dyDescent="0.25">
      <c r="C34" s="13"/>
      <c r="D34" s="13"/>
      <c r="G34" s="16"/>
    </row>
  </sheetData>
  <mergeCells count="12">
    <mergeCell ref="B29:I29"/>
    <mergeCell ref="B30:J30"/>
    <mergeCell ref="B31:I31"/>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1 Q22:Q23"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S34"/>
  <sheetViews>
    <sheetView showGridLines="0" zoomScale="85" zoomScaleNormal="85" workbookViewId="0">
      <selection activeCell="B8" sqref="B8:B9"/>
    </sheetView>
  </sheetViews>
  <sheetFormatPr defaultColWidth="11.42578125" defaultRowHeight="15" x14ac:dyDescent="0.25"/>
  <cols>
    <col min="1" max="1" width="4.85546875" customWidth="1"/>
    <col min="2" max="2" width="45.4257812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1" t="s">
        <v>48</v>
      </c>
      <c r="C7" s="2"/>
      <c r="D7" s="2"/>
      <c r="E7" s="32"/>
      <c r="F7" s="32"/>
      <c r="G7" s="32"/>
      <c r="H7" s="32"/>
      <c r="I7" s="32"/>
      <c r="J7" s="32"/>
      <c r="K7" s="32"/>
      <c r="L7" s="32"/>
      <c r="M7" s="32"/>
      <c r="N7" s="32"/>
      <c r="O7" s="32"/>
      <c r="P7" s="32"/>
      <c r="Q7" s="31" t="s">
        <v>5</v>
      </c>
    </row>
    <row r="8" spans="2:19" x14ac:dyDescent="0.25">
      <c r="B8" s="141" t="s">
        <v>6</v>
      </c>
      <c r="C8" s="146" t="s">
        <v>7</v>
      </c>
      <c r="D8" s="146" t="s">
        <v>8</v>
      </c>
      <c r="E8" s="142" t="s">
        <v>9</v>
      </c>
      <c r="F8" s="142"/>
      <c r="G8" s="142"/>
      <c r="H8" s="142"/>
      <c r="I8" s="142"/>
      <c r="J8" s="142"/>
      <c r="K8" s="142"/>
      <c r="L8" s="142"/>
      <c r="M8" s="142"/>
      <c r="N8" s="142"/>
      <c r="O8" s="142"/>
      <c r="P8" s="142"/>
      <c r="Q8" s="142"/>
    </row>
    <row r="9" spans="2:19" ht="18.75" customHeight="1"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34" t="s">
        <v>23</v>
      </c>
      <c r="C10" s="104">
        <v>21883965502</v>
      </c>
      <c r="D10" s="104">
        <v>21995553203.890003</v>
      </c>
      <c r="E10" s="105">
        <v>75423272.879999995</v>
      </c>
      <c r="F10" s="106">
        <v>88731319.030000001</v>
      </c>
      <c r="G10" s="106">
        <v>2713506959.5799999</v>
      </c>
      <c r="H10" s="106">
        <v>985357411.44000006</v>
      </c>
      <c r="I10" s="106">
        <v>88160027.069999993</v>
      </c>
      <c r="J10" s="106">
        <v>1832783671.3399999</v>
      </c>
      <c r="K10" s="106">
        <v>101198911.73999999</v>
      </c>
      <c r="L10" s="106">
        <v>1832911117.5900002</v>
      </c>
      <c r="M10" s="106">
        <v>979279275.23999989</v>
      </c>
      <c r="N10" s="106">
        <v>104340279.13</v>
      </c>
      <c r="O10" s="106">
        <v>1890633270.21</v>
      </c>
      <c r="P10" s="106">
        <v>1042307835.55</v>
      </c>
      <c r="Q10" s="106">
        <f>SUM(E10:P10)</f>
        <v>11734633350.799999</v>
      </c>
      <c r="S10" s="138"/>
    </row>
    <row r="11" spans="2:19" x14ac:dyDescent="0.25">
      <c r="B11" s="35" t="s">
        <v>24</v>
      </c>
      <c r="C11" s="107">
        <v>21883965502</v>
      </c>
      <c r="D11" s="107">
        <v>21995553203.890003</v>
      </c>
      <c r="E11" s="108">
        <v>75423272.879999995</v>
      </c>
      <c r="F11" s="109">
        <v>88731319.030000001</v>
      </c>
      <c r="G11" s="109">
        <v>2713506959.5799999</v>
      </c>
      <c r="H11" s="109">
        <v>985357411.44000006</v>
      </c>
      <c r="I11" s="109">
        <v>88160027.069999993</v>
      </c>
      <c r="J11" s="109">
        <v>1832783671.3399999</v>
      </c>
      <c r="K11" s="109">
        <v>101198911.73999999</v>
      </c>
      <c r="L11" s="109">
        <v>1832911117.5900002</v>
      </c>
      <c r="M11" s="109">
        <v>979279275.23999989</v>
      </c>
      <c r="N11" s="109">
        <v>104340279.13</v>
      </c>
      <c r="O11" s="109">
        <v>1890633270.21</v>
      </c>
      <c r="P11" s="109">
        <v>1042307835.55</v>
      </c>
      <c r="Q11" s="109">
        <f t="shared" ref="Q11:Q14" si="0">SUM(E11:P11)</f>
        <v>11734633350.799999</v>
      </c>
      <c r="S11" s="138"/>
    </row>
    <row r="12" spans="2:19" x14ac:dyDescent="0.25">
      <c r="B12" s="34" t="s">
        <v>25</v>
      </c>
      <c r="C12" s="104">
        <v>28323964951</v>
      </c>
      <c r="D12" s="104">
        <v>28420502774.039993</v>
      </c>
      <c r="E12" s="105">
        <v>2375018</v>
      </c>
      <c r="F12" s="104">
        <v>5084538.830000001</v>
      </c>
      <c r="G12" s="104">
        <v>17020911.77</v>
      </c>
      <c r="H12" s="104">
        <v>6364572.9199999999</v>
      </c>
      <c r="I12" s="104">
        <v>4705971.08</v>
      </c>
      <c r="J12" s="104">
        <v>22685613.619999997</v>
      </c>
      <c r="K12" s="104">
        <v>10817160.280000001</v>
      </c>
      <c r="L12" s="104">
        <v>7688738.4700000007</v>
      </c>
      <c r="M12" s="104">
        <v>120819399.53</v>
      </c>
      <c r="N12" s="104">
        <v>190114130.81999999</v>
      </c>
      <c r="O12" s="104">
        <v>16625640.710000003</v>
      </c>
      <c r="P12" s="104">
        <v>31185052.07</v>
      </c>
      <c r="Q12" s="110">
        <f t="shared" si="0"/>
        <v>435486748.09999996</v>
      </c>
      <c r="S12" s="138"/>
    </row>
    <row r="13" spans="2:19" x14ac:dyDescent="0.25">
      <c r="B13" s="35" t="s">
        <v>26</v>
      </c>
      <c r="C13" s="107">
        <v>27051930120</v>
      </c>
      <c r="D13" s="107">
        <v>27072917460.989994</v>
      </c>
      <c r="E13" s="108">
        <v>1329771.4100000001</v>
      </c>
      <c r="F13" s="109">
        <v>635362.44999999995</v>
      </c>
      <c r="G13" s="109">
        <v>696431.44</v>
      </c>
      <c r="H13" s="109">
        <v>2537088.52</v>
      </c>
      <c r="I13" s="109">
        <v>1340558.29</v>
      </c>
      <c r="J13" s="109">
        <v>5998009.5999999987</v>
      </c>
      <c r="K13" s="109">
        <v>5367585.42</v>
      </c>
      <c r="L13" s="109">
        <v>939355</v>
      </c>
      <c r="M13" s="109">
        <v>103138890.37</v>
      </c>
      <c r="N13" s="109">
        <v>186454133.94999999</v>
      </c>
      <c r="O13" s="109">
        <v>3968771.46</v>
      </c>
      <c r="P13" s="109">
        <v>15613084.910000002</v>
      </c>
      <c r="Q13" s="109">
        <f t="shared" si="0"/>
        <v>328019042.81999999</v>
      </c>
      <c r="S13" s="138"/>
    </row>
    <row r="14" spans="2:19" x14ac:dyDescent="0.25">
      <c r="B14" s="35" t="s">
        <v>27</v>
      </c>
      <c r="C14" s="107">
        <v>1272034831</v>
      </c>
      <c r="D14" s="107">
        <v>1347585313.0500004</v>
      </c>
      <c r="E14" s="108">
        <v>1045246.5899999999</v>
      </c>
      <c r="F14" s="109">
        <v>4449176.3800000008</v>
      </c>
      <c r="G14" s="109">
        <v>16324480.33</v>
      </c>
      <c r="H14" s="109">
        <v>3827484.4000000004</v>
      </c>
      <c r="I14" s="109">
        <v>3365412.79</v>
      </c>
      <c r="J14" s="109">
        <v>16687604.019999998</v>
      </c>
      <c r="K14" s="109">
        <v>5449574.8600000003</v>
      </c>
      <c r="L14" s="109">
        <v>6749383.4700000007</v>
      </c>
      <c r="M14" s="109">
        <v>17680509.159999996</v>
      </c>
      <c r="N14" s="109">
        <v>3659996.8699999996</v>
      </c>
      <c r="O14" s="109">
        <v>12656869.25</v>
      </c>
      <c r="P14" s="109">
        <v>15571967.159999998</v>
      </c>
      <c r="Q14" s="109">
        <f t="shared" si="0"/>
        <v>107467705.28</v>
      </c>
      <c r="S14" s="138"/>
    </row>
    <row r="15" spans="2:19" x14ac:dyDescent="0.25">
      <c r="B15" s="5" t="s">
        <v>30</v>
      </c>
      <c r="C15" s="111">
        <f>C10+C12</f>
        <v>50207930453</v>
      </c>
      <c r="D15" s="111">
        <f t="shared" ref="D15:Q15" si="1">D10+D12</f>
        <v>50416055977.929993</v>
      </c>
      <c r="E15" s="112">
        <f t="shared" si="1"/>
        <v>77798290.879999995</v>
      </c>
      <c r="F15" s="113">
        <f t="shared" si="1"/>
        <v>93815857.859999999</v>
      </c>
      <c r="G15" s="113">
        <f t="shared" si="1"/>
        <v>2730527871.3499999</v>
      </c>
      <c r="H15" s="113">
        <f t="shared" si="1"/>
        <v>991721984.36000001</v>
      </c>
      <c r="I15" s="113">
        <f t="shared" si="1"/>
        <v>92865998.149999991</v>
      </c>
      <c r="J15" s="113">
        <f t="shared" si="1"/>
        <v>1855469284.9599998</v>
      </c>
      <c r="K15" s="113">
        <f t="shared" si="1"/>
        <v>112016072.02</v>
      </c>
      <c r="L15" s="113">
        <f t="shared" si="1"/>
        <v>1840599856.0600002</v>
      </c>
      <c r="M15" s="113">
        <f t="shared" si="1"/>
        <v>1100098674.77</v>
      </c>
      <c r="N15" s="113">
        <f t="shared" si="1"/>
        <v>294454409.94999999</v>
      </c>
      <c r="O15" s="113">
        <f t="shared" si="1"/>
        <v>1907258910.9200001</v>
      </c>
      <c r="P15" s="113">
        <f t="shared" si="1"/>
        <v>1073492887.62</v>
      </c>
      <c r="Q15" s="113">
        <f t="shared" si="1"/>
        <v>12170120098.9</v>
      </c>
      <c r="S15" s="138"/>
    </row>
    <row r="16" spans="2:19" x14ac:dyDescent="0.25">
      <c r="B16" s="6"/>
      <c r="C16" s="6"/>
      <c r="D16" s="6"/>
      <c r="E16" s="26"/>
      <c r="F16" s="26"/>
      <c r="G16" s="26"/>
      <c r="H16" s="26"/>
      <c r="I16" s="26"/>
      <c r="J16" s="26"/>
      <c r="K16" s="26"/>
      <c r="L16" s="26"/>
      <c r="M16" s="26"/>
      <c r="N16" s="26"/>
      <c r="O16" s="26"/>
      <c r="P16" s="26"/>
      <c r="Q16" s="26"/>
    </row>
    <row r="17" spans="2:17" x14ac:dyDescent="0.25">
      <c r="B17" s="33"/>
      <c r="C17" s="33"/>
      <c r="D17" s="33"/>
      <c r="E17" s="26"/>
      <c r="F17" s="26"/>
      <c r="G17" s="15"/>
      <c r="H17" s="15"/>
      <c r="I17" s="15"/>
      <c r="J17" s="15"/>
      <c r="K17" s="15"/>
      <c r="L17" s="15"/>
      <c r="M17" s="15"/>
      <c r="N17" s="15"/>
      <c r="O17" s="15"/>
      <c r="P17" s="15"/>
      <c r="Q17" s="15"/>
    </row>
    <row r="18" spans="2:17" ht="30" x14ac:dyDescent="0.25">
      <c r="B18" s="5" t="s">
        <v>31</v>
      </c>
      <c r="C18" s="74" t="s">
        <v>7</v>
      </c>
      <c r="D18" s="74" t="s">
        <v>8</v>
      </c>
      <c r="E18" s="24" t="s">
        <v>10</v>
      </c>
      <c r="F18" s="24" t="s">
        <v>11</v>
      </c>
      <c r="G18" s="24" t="s">
        <v>12</v>
      </c>
      <c r="H18" s="24" t="s">
        <v>13</v>
      </c>
      <c r="I18" s="24" t="s">
        <v>14</v>
      </c>
      <c r="J18" s="24" t="s">
        <v>15</v>
      </c>
      <c r="K18" s="24" t="s">
        <v>16</v>
      </c>
      <c r="L18" s="24" t="s">
        <v>17</v>
      </c>
      <c r="M18" s="24" t="s">
        <v>18</v>
      </c>
      <c r="N18" s="24" t="s">
        <v>19</v>
      </c>
      <c r="O18" s="24" t="s">
        <v>20</v>
      </c>
      <c r="P18" s="24" t="s">
        <v>21</v>
      </c>
      <c r="Q18" s="24" t="s">
        <v>22</v>
      </c>
    </row>
    <row r="19" spans="2:17" x14ac:dyDescent="0.25">
      <c r="B19" s="34" t="s">
        <v>23</v>
      </c>
      <c r="C19" s="110">
        <v>10001000</v>
      </c>
      <c r="D19" s="110">
        <v>10001000</v>
      </c>
      <c r="E19" s="114">
        <v>0</v>
      </c>
      <c r="F19" s="114">
        <v>0</v>
      </c>
      <c r="G19" s="114">
        <v>0</v>
      </c>
      <c r="H19" s="114">
        <v>0</v>
      </c>
      <c r="I19" s="114">
        <v>0</v>
      </c>
      <c r="J19" s="114">
        <v>0</v>
      </c>
      <c r="K19" s="114">
        <v>0</v>
      </c>
      <c r="L19" s="114">
        <v>0</v>
      </c>
      <c r="M19" s="114">
        <v>0</v>
      </c>
      <c r="N19" s="114">
        <v>0</v>
      </c>
      <c r="O19" s="114">
        <v>0</v>
      </c>
      <c r="P19" s="114">
        <v>0</v>
      </c>
      <c r="Q19" s="114">
        <f>SUM(E19:P19)</f>
        <v>0</v>
      </c>
    </row>
    <row r="20" spans="2:17" x14ac:dyDescent="0.25">
      <c r="B20" s="35" t="s">
        <v>24</v>
      </c>
      <c r="C20" s="107">
        <v>10001000</v>
      </c>
      <c r="D20" s="107">
        <v>10001000</v>
      </c>
      <c r="E20" s="115">
        <v>0</v>
      </c>
      <c r="F20" s="115">
        <v>0</v>
      </c>
      <c r="G20" s="115">
        <v>0</v>
      </c>
      <c r="H20" s="115">
        <v>0</v>
      </c>
      <c r="I20" s="115">
        <v>0</v>
      </c>
      <c r="J20" s="115">
        <v>0</v>
      </c>
      <c r="K20" s="115">
        <v>0</v>
      </c>
      <c r="L20" s="115">
        <v>0</v>
      </c>
      <c r="M20" s="115">
        <v>0</v>
      </c>
      <c r="N20" s="115">
        <v>0</v>
      </c>
      <c r="O20" s="115">
        <v>0</v>
      </c>
      <c r="P20" s="115">
        <v>0</v>
      </c>
      <c r="Q20" s="115">
        <f t="shared" ref="Q20:Q24" si="2">SUM(E20:P20)</f>
        <v>0</v>
      </c>
    </row>
    <row r="21" spans="2:17" x14ac:dyDescent="0.25">
      <c r="B21" s="34" t="s">
        <v>25</v>
      </c>
      <c r="C21" s="104">
        <v>593946550</v>
      </c>
      <c r="D21" s="104">
        <v>594146550</v>
      </c>
      <c r="E21" s="114">
        <v>0</v>
      </c>
      <c r="F21" s="114">
        <v>0</v>
      </c>
      <c r="G21" s="114">
        <v>0</v>
      </c>
      <c r="H21" s="114">
        <v>0</v>
      </c>
      <c r="I21" s="114">
        <v>0</v>
      </c>
      <c r="J21" s="114">
        <v>0</v>
      </c>
      <c r="K21" s="114">
        <v>0</v>
      </c>
      <c r="L21" s="114">
        <v>0</v>
      </c>
      <c r="M21" s="114">
        <v>0</v>
      </c>
      <c r="N21" s="114">
        <v>0</v>
      </c>
      <c r="O21" s="114">
        <v>0</v>
      </c>
      <c r="P21" s="114">
        <v>0</v>
      </c>
      <c r="Q21" s="114">
        <f t="shared" si="2"/>
        <v>0</v>
      </c>
    </row>
    <row r="22" spans="2:17" x14ac:dyDescent="0.25">
      <c r="B22" s="35" t="s">
        <v>26</v>
      </c>
      <c r="C22" s="107">
        <v>2000000</v>
      </c>
      <c r="D22" s="107">
        <v>2200000</v>
      </c>
      <c r="E22" s="116">
        <v>0</v>
      </c>
      <c r="F22" s="116">
        <v>0</v>
      </c>
      <c r="G22" s="116">
        <v>0</v>
      </c>
      <c r="H22" s="116">
        <v>0</v>
      </c>
      <c r="I22" s="116">
        <v>0</v>
      </c>
      <c r="J22" s="116">
        <v>0</v>
      </c>
      <c r="K22" s="116">
        <v>0</v>
      </c>
      <c r="L22" s="116">
        <v>0</v>
      </c>
      <c r="M22" s="116">
        <v>0</v>
      </c>
      <c r="N22" s="116">
        <v>0</v>
      </c>
      <c r="O22" s="116">
        <v>0</v>
      </c>
      <c r="P22" s="116">
        <v>0</v>
      </c>
      <c r="Q22" s="116">
        <f t="shared" si="2"/>
        <v>0</v>
      </c>
    </row>
    <row r="23" spans="2:17" x14ac:dyDescent="0.25">
      <c r="B23" s="35" t="s">
        <v>27</v>
      </c>
      <c r="C23" s="107">
        <v>591946550</v>
      </c>
      <c r="D23" s="107">
        <v>591946550</v>
      </c>
      <c r="E23" s="116">
        <v>0</v>
      </c>
      <c r="F23" s="116">
        <v>0</v>
      </c>
      <c r="G23" s="116">
        <v>0</v>
      </c>
      <c r="H23" s="116">
        <v>0</v>
      </c>
      <c r="I23" s="116">
        <v>0</v>
      </c>
      <c r="J23" s="116">
        <v>0</v>
      </c>
      <c r="K23" s="116">
        <v>0</v>
      </c>
      <c r="L23" s="116">
        <v>0</v>
      </c>
      <c r="M23" s="116">
        <v>0</v>
      </c>
      <c r="N23" s="116">
        <v>0</v>
      </c>
      <c r="O23" s="116">
        <v>0</v>
      </c>
      <c r="P23" s="116">
        <v>0</v>
      </c>
      <c r="Q23" s="116">
        <f t="shared" si="2"/>
        <v>0</v>
      </c>
    </row>
    <row r="24" spans="2:17" s="8" customFormat="1" x14ac:dyDescent="0.25">
      <c r="B24" s="5" t="s">
        <v>32</v>
      </c>
      <c r="C24" s="111">
        <f t="shared" ref="C24:P24" si="3">C19+C21</f>
        <v>603947550</v>
      </c>
      <c r="D24" s="111">
        <f t="shared" si="3"/>
        <v>604147550</v>
      </c>
      <c r="E24" s="117">
        <f t="shared" si="3"/>
        <v>0</v>
      </c>
      <c r="F24" s="117">
        <f t="shared" si="3"/>
        <v>0</v>
      </c>
      <c r="G24" s="117">
        <f t="shared" si="3"/>
        <v>0</v>
      </c>
      <c r="H24" s="117">
        <f t="shared" si="3"/>
        <v>0</v>
      </c>
      <c r="I24" s="117">
        <f t="shared" si="3"/>
        <v>0</v>
      </c>
      <c r="J24" s="117">
        <f t="shared" si="3"/>
        <v>0</v>
      </c>
      <c r="K24" s="117">
        <f t="shared" si="3"/>
        <v>0</v>
      </c>
      <c r="L24" s="117">
        <f t="shared" si="3"/>
        <v>0</v>
      </c>
      <c r="M24" s="117">
        <f t="shared" si="3"/>
        <v>0</v>
      </c>
      <c r="N24" s="117">
        <f t="shared" si="3"/>
        <v>0</v>
      </c>
      <c r="O24" s="117">
        <f t="shared" si="3"/>
        <v>0</v>
      </c>
      <c r="P24" s="117">
        <f t="shared" si="3"/>
        <v>0</v>
      </c>
      <c r="Q24" s="117">
        <f t="shared" si="2"/>
        <v>0</v>
      </c>
    </row>
    <row r="25" spans="2:17" x14ac:dyDescent="0.25">
      <c r="C25" s="118"/>
      <c r="D25" s="118"/>
      <c r="E25" s="115"/>
      <c r="F25" s="115"/>
      <c r="G25" s="115"/>
      <c r="H25" s="115"/>
      <c r="I25" s="115"/>
      <c r="J25" s="115"/>
      <c r="K25" s="115"/>
      <c r="L25" s="115"/>
      <c r="M25" s="115"/>
      <c r="N25" s="115"/>
      <c r="O25" s="115"/>
      <c r="P25" s="115"/>
      <c r="Q25" s="115"/>
    </row>
    <row r="26" spans="2:17" s="9" customFormat="1" x14ac:dyDescent="0.25">
      <c r="B26" s="5" t="s">
        <v>33</v>
      </c>
      <c r="C26" s="111">
        <f t="shared" ref="C26:Q26" si="4">C15+C24</f>
        <v>50811878003</v>
      </c>
      <c r="D26" s="111">
        <f t="shared" si="4"/>
        <v>51020203527.929993</v>
      </c>
      <c r="E26" s="113">
        <f t="shared" si="4"/>
        <v>77798290.879999995</v>
      </c>
      <c r="F26" s="113">
        <f t="shared" si="4"/>
        <v>93815857.859999999</v>
      </c>
      <c r="G26" s="113">
        <f t="shared" si="4"/>
        <v>2730527871.3499999</v>
      </c>
      <c r="H26" s="113">
        <f t="shared" si="4"/>
        <v>991721984.36000001</v>
      </c>
      <c r="I26" s="113">
        <f t="shared" si="4"/>
        <v>92865998.149999991</v>
      </c>
      <c r="J26" s="113">
        <f t="shared" si="4"/>
        <v>1855469284.9599998</v>
      </c>
      <c r="K26" s="113">
        <f t="shared" si="4"/>
        <v>112016072.02</v>
      </c>
      <c r="L26" s="113">
        <f t="shared" si="4"/>
        <v>1840599856.0600002</v>
      </c>
      <c r="M26" s="113">
        <f t="shared" si="4"/>
        <v>1100098674.77</v>
      </c>
      <c r="N26" s="113">
        <f t="shared" si="4"/>
        <v>294454409.94999999</v>
      </c>
      <c r="O26" s="113">
        <f t="shared" si="4"/>
        <v>1907258910.9200001</v>
      </c>
      <c r="P26" s="113">
        <f t="shared" si="4"/>
        <v>1073492887.62</v>
      </c>
      <c r="Q26" s="113">
        <f t="shared" si="4"/>
        <v>12170120098.9</v>
      </c>
    </row>
    <row r="27" spans="2:17" x14ac:dyDescent="0.25">
      <c r="B27" s="10" t="s">
        <v>49</v>
      </c>
      <c r="C27" s="39"/>
      <c r="D27" s="39"/>
      <c r="E27" s="39"/>
      <c r="F27" s="38"/>
      <c r="G27" s="38"/>
      <c r="H27" s="38"/>
      <c r="I27" s="47"/>
      <c r="J27" s="38"/>
      <c r="K27" s="16"/>
      <c r="L27" s="16"/>
      <c r="M27" s="16"/>
      <c r="N27" s="16"/>
      <c r="O27" s="16"/>
      <c r="P27" s="16"/>
      <c r="Q27" s="15"/>
    </row>
    <row r="28" spans="2:17" x14ac:dyDescent="0.25">
      <c r="B28" s="11" t="s">
        <v>43</v>
      </c>
      <c r="C28" s="39"/>
      <c r="D28" s="39"/>
      <c r="E28" s="39"/>
      <c r="F28" s="39"/>
      <c r="G28" s="39"/>
      <c r="H28" s="39"/>
      <c r="I28" s="39"/>
      <c r="J28" s="39"/>
      <c r="K28" s="16"/>
      <c r="L28" s="16"/>
      <c r="M28" s="16"/>
      <c r="N28" s="16"/>
      <c r="O28" s="16"/>
      <c r="P28" s="16"/>
      <c r="Q28" s="15"/>
    </row>
    <row r="29" spans="2:17" x14ac:dyDescent="0.25">
      <c r="B29" s="148"/>
      <c r="C29" s="148"/>
      <c r="D29" s="148"/>
      <c r="E29" s="148"/>
      <c r="F29" s="148"/>
      <c r="G29" s="148"/>
      <c r="H29" s="148"/>
      <c r="I29" s="148"/>
      <c r="J29" s="44"/>
      <c r="K29" s="16"/>
      <c r="L29" s="16"/>
      <c r="M29" s="16"/>
      <c r="N29" s="16"/>
      <c r="O29" s="16"/>
      <c r="P29" s="16"/>
      <c r="Q29" s="15"/>
    </row>
    <row r="30" spans="2:17" x14ac:dyDescent="0.25">
      <c r="B30" s="147"/>
      <c r="C30" s="147"/>
      <c r="D30" s="147"/>
      <c r="E30" s="147"/>
      <c r="F30" s="147"/>
      <c r="G30" s="147"/>
      <c r="H30" s="147"/>
      <c r="I30" s="147"/>
      <c r="J30" s="147"/>
      <c r="K30" s="14"/>
      <c r="L30" s="14"/>
      <c r="M30" s="14"/>
      <c r="N30" s="14"/>
      <c r="O30" s="14"/>
      <c r="P30" s="14"/>
      <c r="Q30" s="14"/>
    </row>
    <row r="31" spans="2:17" ht="14.25" customHeight="1" x14ac:dyDescent="0.25">
      <c r="B31" s="148"/>
      <c r="C31" s="148"/>
      <c r="D31" s="148"/>
      <c r="E31" s="148"/>
      <c r="F31" s="148"/>
      <c r="G31" s="148"/>
      <c r="H31" s="148"/>
      <c r="I31" s="148"/>
    </row>
    <row r="34" spans="3:7" x14ac:dyDescent="0.25">
      <c r="C34" s="13"/>
      <c r="D34" s="13"/>
      <c r="G34" s="16"/>
    </row>
  </sheetData>
  <mergeCells count="12">
    <mergeCell ref="B29:I29"/>
    <mergeCell ref="B30:J30"/>
    <mergeCell ref="B31:I31"/>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3"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DB203-02DB-45BB-991C-8EBF3CB32BD2}">
  <sheetPr codeName="Hoja7"/>
  <dimension ref="B1:S33"/>
  <sheetViews>
    <sheetView showGridLines="0" zoomScale="85" zoomScaleNormal="85" workbookViewId="0">
      <selection activeCell="B8" sqref="B8:B9"/>
    </sheetView>
  </sheetViews>
  <sheetFormatPr defaultColWidth="11.42578125" defaultRowHeight="15" x14ac:dyDescent="0.25"/>
  <cols>
    <col min="1" max="1" width="4.85546875" customWidth="1"/>
    <col min="2" max="2" width="46.4257812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 min="18" max="18" width="17.85546875" bestFit="1" customWidth="1"/>
    <col min="19" max="19" width="11.57031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1" t="s">
        <v>50</v>
      </c>
      <c r="C7" s="2"/>
      <c r="D7" s="2"/>
      <c r="E7" s="32"/>
      <c r="F7" s="32"/>
      <c r="G7" s="32"/>
      <c r="H7" s="32"/>
      <c r="I7" s="32"/>
      <c r="J7" s="32"/>
      <c r="K7" s="32"/>
      <c r="L7" s="32"/>
      <c r="M7" s="32"/>
      <c r="N7" s="32"/>
      <c r="O7" s="32"/>
      <c r="P7" s="32"/>
      <c r="Q7" s="31" t="s">
        <v>5</v>
      </c>
    </row>
    <row r="8" spans="2:19" x14ac:dyDescent="0.25">
      <c r="B8" s="141" t="s">
        <v>6</v>
      </c>
      <c r="C8" s="146" t="s">
        <v>51</v>
      </c>
      <c r="D8" s="146" t="s">
        <v>52</v>
      </c>
      <c r="E8" s="142" t="s">
        <v>9</v>
      </c>
      <c r="F8" s="142"/>
      <c r="G8" s="142"/>
      <c r="H8" s="142"/>
      <c r="I8" s="142"/>
      <c r="J8" s="142"/>
      <c r="K8" s="142"/>
      <c r="L8" s="142"/>
      <c r="M8" s="142"/>
      <c r="N8" s="142"/>
      <c r="O8" s="142"/>
      <c r="P8" s="142"/>
      <c r="Q8" s="142"/>
    </row>
    <row r="9" spans="2:19"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5">
        <v>23386.573844999999</v>
      </c>
      <c r="D10" s="56">
        <f t="shared" ref="D10:P10" si="0">D11</f>
        <v>23554549701.880001</v>
      </c>
      <c r="E10" s="56">
        <f t="shared" si="0"/>
        <v>80405518.099999994</v>
      </c>
      <c r="F10" s="56">
        <f t="shared" si="0"/>
        <v>92144492.719999999</v>
      </c>
      <c r="G10" s="56">
        <f t="shared" si="0"/>
        <v>2026720613.3900001</v>
      </c>
      <c r="H10" s="56">
        <f t="shared" si="0"/>
        <v>59143790.079999998</v>
      </c>
      <c r="I10" s="56">
        <f t="shared" si="0"/>
        <v>110812965.98</v>
      </c>
      <c r="J10" s="56">
        <f t="shared" si="0"/>
        <v>3741421583.4899998</v>
      </c>
      <c r="K10" s="56">
        <f t="shared" si="0"/>
        <v>984970885.45000005</v>
      </c>
      <c r="L10" s="56">
        <f t="shared" si="0"/>
        <v>971197754.13999999</v>
      </c>
      <c r="M10" s="56">
        <f t="shared" si="0"/>
        <v>956359580.88999999</v>
      </c>
      <c r="N10" s="56">
        <f t="shared" si="0"/>
        <v>58653654.170000002</v>
      </c>
      <c r="O10" s="56">
        <f t="shared" si="0"/>
        <v>1926040729.8</v>
      </c>
      <c r="P10" s="56">
        <f t="shared" si="0"/>
        <v>1057104488.39</v>
      </c>
      <c r="Q10" s="56">
        <f t="shared" ref="Q10:Q15" si="1">SUM(E10:P10)</f>
        <v>12064976056.599998</v>
      </c>
      <c r="R10" s="66"/>
      <c r="S10" s="66"/>
    </row>
    <row r="11" spans="2:19" x14ac:dyDescent="0.25">
      <c r="B11" s="35" t="s">
        <v>24</v>
      </c>
      <c r="C11" s="4">
        <v>23386.573844999999</v>
      </c>
      <c r="D11" s="50">
        <v>23554549701.880001</v>
      </c>
      <c r="E11" s="50">
        <v>80405518.099999994</v>
      </c>
      <c r="F11" s="50">
        <v>92144492.719999999</v>
      </c>
      <c r="G11" s="50">
        <v>2026720613.3900001</v>
      </c>
      <c r="H11" s="50">
        <v>59143790.079999998</v>
      </c>
      <c r="I11" s="50">
        <v>110812965.98</v>
      </c>
      <c r="J11" s="50">
        <v>3741421583.4899998</v>
      </c>
      <c r="K11" s="50">
        <v>984970885.45000005</v>
      </c>
      <c r="L11" s="50">
        <v>971197754.13999999</v>
      </c>
      <c r="M11" s="50">
        <v>956359580.88999999</v>
      </c>
      <c r="N11" s="50">
        <v>58653654.170000002</v>
      </c>
      <c r="O11" s="50">
        <v>1926040729.8</v>
      </c>
      <c r="P11" s="50">
        <v>1057104488.39</v>
      </c>
      <c r="Q11" s="50">
        <f t="shared" si="1"/>
        <v>12064976056.599998</v>
      </c>
      <c r="R11" s="66"/>
      <c r="S11" s="66"/>
    </row>
    <row r="12" spans="2:19" x14ac:dyDescent="0.25">
      <c r="B12" s="54" t="s">
        <v>25</v>
      </c>
      <c r="C12" s="55">
        <v>28315.260254000001</v>
      </c>
      <c r="D12" s="56">
        <f t="shared" ref="D12:P12" si="2">D14+D15+D13</f>
        <v>28680889638.639999</v>
      </c>
      <c r="E12" s="56">
        <f t="shared" si="2"/>
        <v>1650852.56</v>
      </c>
      <c r="F12" s="56">
        <f t="shared" si="2"/>
        <v>5777000.5600000005</v>
      </c>
      <c r="G12" s="56">
        <f t="shared" si="2"/>
        <v>8228670.129999999</v>
      </c>
      <c r="H12" s="56">
        <f t="shared" si="2"/>
        <v>5634345.3300000001</v>
      </c>
      <c r="I12" s="56">
        <f t="shared" si="2"/>
        <v>3939403.09</v>
      </c>
      <c r="J12" s="56">
        <f t="shared" si="2"/>
        <v>23892213.030000001</v>
      </c>
      <c r="K12" s="56">
        <f t="shared" si="2"/>
        <v>27351703.140000001</v>
      </c>
      <c r="L12" s="56">
        <f t="shared" si="2"/>
        <v>23802915.75</v>
      </c>
      <c r="M12" s="56">
        <f t="shared" si="2"/>
        <v>39479824.789999999</v>
      </c>
      <c r="N12" s="56">
        <f t="shared" si="2"/>
        <v>22102585.379999999</v>
      </c>
      <c r="O12" s="56">
        <f t="shared" si="2"/>
        <v>42971810.189999998</v>
      </c>
      <c r="P12" s="56">
        <f t="shared" si="2"/>
        <v>54944651.760000005</v>
      </c>
      <c r="Q12" s="56">
        <f t="shared" si="1"/>
        <v>259775975.70999998</v>
      </c>
      <c r="R12" s="66"/>
      <c r="S12" s="66"/>
    </row>
    <row r="13" spans="2:19" x14ac:dyDescent="0.25">
      <c r="B13" s="35" t="s">
        <v>53</v>
      </c>
      <c r="C13" s="4">
        <v>1382.276736</v>
      </c>
      <c r="D13" s="50">
        <v>337283891.07999998</v>
      </c>
      <c r="E13" s="50">
        <v>0</v>
      </c>
      <c r="F13" s="50">
        <v>0</v>
      </c>
      <c r="G13" s="50">
        <v>0</v>
      </c>
      <c r="H13" s="50">
        <v>0</v>
      </c>
      <c r="I13" s="50">
        <v>0</v>
      </c>
      <c r="J13" s="50">
        <v>20302669.66</v>
      </c>
      <c r="K13" s="50">
        <v>24169202.640000001</v>
      </c>
      <c r="L13" s="50">
        <v>20957552.120000001</v>
      </c>
      <c r="M13" s="50">
        <v>36158125.159999996</v>
      </c>
      <c r="N13" s="50">
        <v>18752060.079999998</v>
      </c>
      <c r="O13" s="50">
        <v>40817487.979999997</v>
      </c>
      <c r="P13" s="50">
        <v>46622532.090000004</v>
      </c>
      <c r="Q13" s="50">
        <f t="shared" si="1"/>
        <v>207779629.72999999</v>
      </c>
      <c r="R13" s="66"/>
      <c r="S13" s="66"/>
    </row>
    <row r="14" spans="2:19" x14ac:dyDescent="0.25">
      <c r="B14" s="35" t="s">
        <v>26</v>
      </c>
      <c r="C14" s="3">
        <v>0</v>
      </c>
      <c r="D14" s="50">
        <v>26946780599.349998</v>
      </c>
      <c r="E14" s="50">
        <v>1650852.56</v>
      </c>
      <c r="F14" s="50">
        <v>1686800.56</v>
      </c>
      <c r="G14" s="50">
        <v>2895399.4</v>
      </c>
      <c r="H14" s="50">
        <v>1485997.43</v>
      </c>
      <c r="I14" s="50">
        <v>2080997.43</v>
      </c>
      <c r="J14" s="50">
        <v>1644555.98</v>
      </c>
      <c r="K14" s="50">
        <v>2562932.7400000002</v>
      </c>
      <c r="L14" s="50">
        <v>2733363.63</v>
      </c>
      <c r="M14" s="50">
        <v>3321699.6300000004</v>
      </c>
      <c r="N14" s="50">
        <v>2493312.59</v>
      </c>
      <c r="O14" s="50">
        <v>2154322.21</v>
      </c>
      <c r="P14" s="50">
        <v>4735191.0199999996</v>
      </c>
      <c r="Q14" s="50">
        <f t="shared" si="1"/>
        <v>29445425.18</v>
      </c>
      <c r="R14" s="66"/>
      <c r="S14" s="66"/>
    </row>
    <row r="15" spans="2:19" x14ac:dyDescent="0.25">
      <c r="B15" s="35" t="s">
        <v>27</v>
      </c>
      <c r="C15" s="4">
        <v>26932.983518000001</v>
      </c>
      <c r="D15" s="50">
        <v>1396825148.21</v>
      </c>
      <c r="E15" s="50">
        <v>0</v>
      </c>
      <c r="F15" s="50">
        <v>4090200</v>
      </c>
      <c r="G15" s="50">
        <v>5333270.7299999995</v>
      </c>
      <c r="H15" s="50">
        <v>4148347.9</v>
      </c>
      <c r="I15" s="50">
        <v>1858405.66</v>
      </c>
      <c r="J15" s="50">
        <v>1944987.39</v>
      </c>
      <c r="K15" s="50">
        <v>619567.76</v>
      </c>
      <c r="L15" s="50">
        <v>112000</v>
      </c>
      <c r="M15" s="50">
        <v>0</v>
      </c>
      <c r="N15" s="50">
        <v>857212.71</v>
      </c>
      <c r="O15" s="50">
        <v>0</v>
      </c>
      <c r="P15" s="50">
        <v>3586928.6500000004</v>
      </c>
      <c r="Q15" s="50">
        <f t="shared" si="1"/>
        <v>22550920.800000004</v>
      </c>
      <c r="R15" s="66"/>
      <c r="S15" s="66"/>
    </row>
    <row r="16" spans="2:19" x14ac:dyDescent="0.25">
      <c r="B16" s="75" t="s">
        <v>30</v>
      </c>
      <c r="C16" s="53">
        <f t="shared" ref="C16:Q16" si="3">C10+C12</f>
        <v>51701.834099</v>
      </c>
      <c r="D16" s="58">
        <f t="shared" si="3"/>
        <v>52235439340.520004</v>
      </c>
      <c r="E16" s="51">
        <f t="shared" si="3"/>
        <v>82056370.659999996</v>
      </c>
      <c r="F16" s="51">
        <f t="shared" si="3"/>
        <v>97921493.280000001</v>
      </c>
      <c r="G16" s="51">
        <f t="shared" si="3"/>
        <v>2034949283.5200002</v>
      </c>
      <c r="H16" s="51">
        <f t="shared" si="3"/>
        <v>64778135.409999996</v>
      </c>
      <c r="I16" s="51">
        <f t="shared" si="3"/>
        <v>114752369.07000001</v>
      </c>
      <c r="J16" s="51">
        <f t="shared" si="3"/>
        <v>3765313796.52</v>
      </c>
      <c r="K16" s="51">
        <f t="shared" si="3"/>
        <v>1012322588.59</v>
      </c>
      <c r="L16" s="51">
        <f t="shared" si="3"/>
        <v>995000669.88999999</v>
      </c>
      <c r="M16" s="51">
        <f t="shared" si="3"/>
        <v>995839405.67999995</v>
      </c>
      <c r="N16" s="51">
        <f t="shared" si="3"/>
        <v>80756239.549999997</v>
      </c>
      <c r="O16" s="51">
        <f t="shared" si="3"/>
        <v>1969012539.99</v>
      </c>
      <c r="P16" s="51">
        <f t="shared" si="3"/>
        <v>1112049140.1500001</v>
      </c>
      <c r="Q16" s="51">
        <f t="shared" si="3"/>
        <v>12324752032.309998</v>
      </c>
      <c r="R16" s="66"/>
      <c r="S16" s="66"/>
    </row>
    <row r="17" spans="2:17" x14ac:dyDescent="0.25">
      <c r="B17" s="33"/>
      <c r="C17" s="33"/>
      <c r="D17" s="33"/>
      <c r="E17" s="27"/>
      <c r="F17" s="27"/>
      <c r="G17" s="25"/>
      <c r="H17" s="25"/>
      <c r="I17" s="25"/>
      <c r="J17" s="25"/>
      <c r="K17" s="25"/>
      <c r="L17" s="25"/>
      <c r="M17" s="25"/>
      <c r="N17" s="25"/>
      <c r="O17" s="25"/>
      <c r="P17" s="25"/>
      <c r="Q17" s="15"/>
    </row>
    <row r="18" spans="2:17" ht="15" customHeight="1" x14ac:dyDescent="0.25">
      <c r="B18" s="75"/>
      <c r="C18" s="53"/>
      <c r="D18" s="53"/>
      <c r="E18" s="24"/>
      <c r="F18" s="24"/>
      <c r="G18" s="24"/>
      <c r="H18" s="24"/>
      <c r="I18" s="24"/>
      <c r="J18" s="24"/>
      <c r="K18" s="24"/>
      <c r="L18" s="24"/>
      <c r="M18" s="24"/>
      <c r="N18" s="24"/>
      <c r="O18" s="24"/>
      <c r="P18" s="24"/>
      <c r="Q18" s="24"/>
    </row>
    <row r="19" spans="2:17" x14ac:dyDescent="0.25">
      <c r="B19" s="54" t="s">
        <v>25</v>
      </c>
      <c r="C19" s="55">
        <v>608.08210699999995</v>
      </c>
      <c r="D19" s="56">
        <f>SUM(D20:D21)</f>
        <v>608082107</v>
      </c>
      <c r="E19" s="56">
        <v>0</v>
      </c>
      <c r="F19" s="56">
        <v>0</v>
      </c>
      <c r="G19" s="56">
        <v>0</v>
      </c>
      <c r="H19" s="56">
        <v>0</v>
      </c>
      <c r="I19" s="56">
        <v>0</v>
      </c>
      <c r="J19" s="56">
        <v>0</v>
      </c>
      <c r="K19" s="56">
        <v>0</v>
      </c>
      <c r="L19" s="56">
        <f>L20+L21</f>
        <v>0</v>
      </c>
      <c r="M19" s="56">
        <v>0</v>
      </c>
      <c r="N19" s="56">
        <v>0</v>
      </c>
      <c r="O19" s="56">
        <v>0</v>
      </c>
      <c r="P19" s="56">
        <v>0</v>
      </c>
      <c r="Q19" s="56">
        <f>SUM(E19:P19)</f>
        <v>0</v>
      </c>
    </row>
    <row r="20" spans="2:17" x14ac:dyDescent="0.25">
      <c r="B20" s="35" t="s">
        <v>26</v>
      </c>
      <c r="C20" s="4">
        <v>4.5</v>
      </c>
      <c r="D20" s="50">
        <v>4500000</v>
      </c>
      <c r="E20" s="57">
        <v>0</v>
      </c>
      <c r="F20" s="57">
        <v>0</v>
      </c>
      <c r="G20" s="57">
        <v>0</v>
      </c>
      <c r="H20" s="57">
        <v>0</v>
      </c>
      <c r="I20" s="57">
        <v>0</v>
      </c>
      <c r="J20" s="57">
        <v>0</v>
      </c>
      <c r="K20" s="57">
        <v>0</v>
      </c>
      <c r="L20" s="57">
        <v>0</v>
      </c>
      <c r="M20" s="57">
        <v>0</v>
      </c>
      <c r="N20" s="57">
        <v>0</v>
      </c>
      <c r="O20" s="57">
        <v>0</v>
      </c>
      <c r="P20" s="57">
        <v>0</v>
      </c>
      <c r="Q20" s="57">
        <f>SUM(E20:P20)</f>
        <v>0</v>
      </c>
    </row>
    <row r="21" spans="2:17" x14ac:dyDescent="0.25">
      <c r="B21" s="35" t="s">
        <v>27</v>
      </c>
      <c r="C21" s="4">
        <v>603.58210699999995</v>
      </c>
      <c r="D21" s="50">
        <v>603582107</v>
      </c>
      <c r="E21" s="57">
        <v>0</v>
      </c>
      <c r="F21" s="57">
        <v>0</v>
      </c>
      <c r="G21" s="57">
        <v>0</v>
      </c>
      <c r="H21" s="57">
        <v>0</v>
      </c>
      <c r="I21" s="57">
        <v>0</v>
      </c>
      <c r="J21" s="57">
        <v>0</v>
      </c>
      <c r="K21" s="57">
        <v>0</v>
      </c>
      <c r="L21" s="57">
        <v>0</v>
      </c>
      <c r="M21" s="57">
        <v>0</v>
      </c>
      <c r="N21" s="57">
        <v>0</v>
      </c>
      <c r="O21" s="57">
        <v>0</v>
      </c>
      <c r="P21" s="57">
        <v>0</v>
      </c>
      <c r="Q21" s="57">
        <f>SUM(E21:P21)</f>
        <v>0</v>
      </c>
    </row>
    <row r="22" spans="2:17" s="8" customFormat="1" x14ac:dyDescent="0.25">
      <c r="B22" s="75" t="s">
        <v>32</v>
      </c>
      <c r="C22" s="53">
        <f t="shared" ref="C22:P22" si="4">C19</f>
        <v>608.08210699999995</v>
      </c>
      <c r="D22" s="58">
        <f t="shared" si="4"/>
        <v>608082107</v>
      </c>
      <c r="E22" s="51">
        <f t="shared" si="4"/>
        <v>0</v>
      </c>
      <c r="F22" s="51">
        <f t="shared" si="4"/>
        <v>0</v>
      </c>
      <c r="G22" s="51">
        <f t="shared" si="4"/>
        <v>0</v>
      </c>
      <c r="H22" s="51">
        <f t="shared" si="4"/>
        <v>0</v>
      </c>
      <c r="I22" s="51">
        <f t="shared" si="4"/>
        <v>0</v>
      </c>
      <c r="J22" s="51">
        <f t="shared" si="4"/>
        <v>0</v>
      </c>
      <c r="K22" s="51">
        <f t="shared" si="4"/>
        <v>0</v>
      </c>
      <c r="L22" s="51">
        <f t="shared" si="4"/>
        <v>0</v>
      </c>
      <c r="M22" s="52">
        <f t="shared" si="4"/>
        <v>0</v>
      </c>
      <c r="N22" s="52">
        <f t="shared" si="4"/>
        <v>0</v>
      </c>
      <c r="O22" s="52">
        <f t="shared" si="4"/>
        <v>0</v>
      </c>
      <c r="P22" s="52">
        <f t="shared" si="4"/>
        <v>0</v>
      </c>
      <c r="Q22" s="51">
        <f>SUM(E22:P22)</f>
        <v>0</v>
      </c>
    </row>
    <row r="23" spans="2:17" x14ac:dyDescent="0.25">
      <c r="E23" s="21"/>
      <c r="F23" s="21"/>
      <c r="G23" s="21"/>
      <c r="H23" s="21"/>
      <c r="I23" s="21"/>
      <c r="J23" s="21"/>
      <c r="K23" s="21"/>
      <c r="L23" s="21"/>
      <c r="M23" s="21"/>
      <c r="N23" s="21"/>
      <c r="O23" s="21"/>
      <c r="P23" s="21"/>
      <c r="Q23" s="21"/>
    </row>
    <row r="24" spans="2:17" s="9" customFormat="1" x14ac:dyDescent="0.25">
      <c r="B24" s="75" t="s">
        <v>33</v>
      </c>
      <c r="C24" s="53">
        <f t="shared" ref="C24:Q24" si="5">C16+C22</f>
        <v>52309.916206000002</v>
      </c>
      <c r="D24" s="58">
        <f t="shared" si="5"/>
        <v>52843521447.520004</v>
      </c>
      <c r="E24" s="51">
        <f t="shared" si="5"/>
        <v>82056370.659999996</v>
      </c>
      <c r="F24" s="51">
        <f t="shared" si="5"/>
        <v>97921493.280000001</v>
      </c>
      <c r="G24" s="51">
        <f t="shared" si="5"/>
        <v>2034949283.5200002</v>
      </c>
      <c r="H24" s="51">
        <f t="shared" si="5"/>
        <v>64778135.409999996</v>
      </c>
      <c r="I24" s="51">
        <f t="shared" si="5"/>
        <v>114752369.07000001</v>
      </c>
      <c r="J24" s="51">
        <f t="shared" si="5"/>
        <v>3765313796.52</v>
      </c>
      <c r="K24" s="51">
        <f t="shared" si="5"/>
        <v>1012322588.59</v>
      </c>
      <c r="L24" s="51">
        <f t="shared" si="5"/>
        <v>995000669.88999999</v>
      </c>
      <c r="M24" s="51">
        <f t="shared" si="5"/>
        <v>995839405.67999995</v>
      </c>
      <c r="N24" s="51">
        <f t="shared" si="5"/>
        <v>80756239.549999997</v>
      </c>
      <c r="O24" s="51">
        <f t="shared" si="5"/>
        <v>1969012539.99</v>
      </c>
      <c r="P24" s="51">
        <f t="shared" si="5"/>
        <v>1112049140.1500001</v>
      </c>
      <c r="Q24" s="51">
        <f t="shared" si="5"/>
        <v>12324752032.309998</v>
      </c>
    </row>
    <row r="25" spans="2:17" s="9" customFormat="1" x14ac:dyDescent="0.25">
      <c r="B25" s="64" t="s">
        <v>54</v>
      </c>
      <c r="C25" s="63"/>
      <c r="D25" s="63"/>
      <c r="E25" s="62"/>
      <c r="F25" s="62"/>
      <c r="G25" s="62"/>
      <c r="H25" s="62"/>
      <c r="I25" s="62"/>
      <c r="J25" s="62"/>
      <c r="K25" s="62"/>
      <c r="L25" s="62"/>
      <c r="M25" s="62"/>
      <c r="N25" s="62"/>
      <c r="O25" s="62"/>
      <c r="P25" s="62"/>
      <c r="Q25" s="62"/>
    </row>
    <row r="26" spans="2:17" s="9" customFormat="1" x14ac:dyDescent="0.25">
      <c r="B26" s="64" t="s">
        <v>55</v>
      </c>
      <c r="C26" s="63"/>
      <c r="D26" s="63"/>
      <c r="E26" s="62"/>
      <c r="F26" s="62"/>
      <c r="G26" s="62"/>
      <c r="H26" s="62"/>
      <c r="I26" s="62"/>
      <c r="J26" s="62"/>
      <c r="K26" s="62"/>
      <c r="L26" s="62"/>
      <c r="M26" s="62"/>
      <c r="N26" s="62"/>
      <c r="O26" s="62"/>
      <c r="P26" s="62"/>
      <c r="Q26" s="62"/>
    </row>
    <row r="27" spans="2:17" x14ac:dyDescent="0.25">
      <c r="B27" s="61" t="s">
        <v>56</v>
      </c>
      <c r="C27" s="39"/>
      <c r="D27" s="39"/>
      <c r="E27" s="39"/>
      <c r="F27" s="39"/>
      <c r="G27" s="39"/>
      <c r="H27" s="39"/>
      <c r="I27" s="39"/>
      <c r="J27" s="39"/>
      <c r="K27" s="16"/>
      <c r="L27" s="16"/>
      <c r="M27" s="16"/>
      <c r="N27" s="16"/>
      <c r="O27" s="16"/>
      <c r="P27" s="16"/>
      <c r="Q27" s="15"/>
    </row>
    <row r="28" spans="2:17" x14ac:dyDescent="0.25">
      <c r="B28" s="60" t="s">
        <v>43</v>
      </c>
      <c r="C28" s="48"/>
      <c r="D28" s="48"/>
      <c r="E28" s="48"/>
      <c r="F28" s="48"/>
      <c r="G28" s="48"/>
      <c r="H28" s="48"/>
      <c r="I28" s="48"/>
      <c r="J28" s="44"/>
      <c r="K28" s="16"/>
      <c r="L28" s="16"/>
      <c r="M28" s="16"/>
      <c r="N28" s="16"/>
      <c r="O28" s="16"/>
      <c r="P28" s="16"/>
      <c r="Q28" s="15"/>
    </row>
    <row r="29" spans="2:17" x14ac:dyDescent="0.25">
      <c r="B29" s="59"/>
      <c r="C29" s="59"/>
      <c r="D29" s="59"/>
      <c r="E29" s="59"/>
      <c r="F29" s="59"/>
      <c r="G29" s="59"/>
      <c r="H29" s="59"/>
      <c r="I29" s="59"/>
      <c r="J29" s="59"/>
      <c r="K29" s="14"/>
      <c r="L29" s="14"/>
      <c r="M29" s="14"/>
      <c r="N29" s="14"/>
      <c r="O29" s="14"/>
      <c r="P29" s="14"/>
      <c r="Q29" s="14"/>
    </row>
    <row r="30" spans="2:17" ht="14.25" customHeight="1" x14ac:dyDescent="0.25">
      <c r="B30" s="148"/>
      <c r="C30" s="148"/>
      <c r="D30" s="148"/>
      <c r="E30" s="148"/>
      <c r="F30" s="148"/>
      <c r="G30" s="148"/>
      <c r="H30" s="148"/>
      <c r="I30" s="148"/>
    </row>
    <row r="33" spans="3:7" x14ac:dyDescent="0.25">
      <c r="C33" s="13"/>
      <c r="D33" s="13"/>
      <c r="G33" s="16"/>
    </row>
  </sheetData>
  <mergeCells count="10">
    <mergeCell ref="B30:I30"/>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1:Q1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31582-EECB-4A30-B558-6006AA232883}">
  <sheetPr codeName="Hoja8"/>
  <dimension ref="A1:U30"/>
  <sheetViews>
    <sheetView showGridLines="0" zoomScaleNormal="100" workbookViewId="0">
      <selection activeCell="B24" sqref="B24"/>
    </sheetView>
  </sheetViews>
  <sheetFormatPr defaultColWidth="11.42578125" defaultRowHeight="15" x14ac:dyDescent="0.25"/>
  <cols>
    <col min="1" max="1" width="9.7109375" customWidth="1"/>
    <col min="2" max="2" width="70.85546875" customWidth="1"/>
    <col min="3" max="3" width="19.28515625" bestFit="1" customWidth="1"/>
    <col min="4" max="16" width="13.85546875" style="13" customWidth="1"/>
    <col min="18" max="18" width="17.85546875" bestFit="1" customWidth="1"/>
    <col min="19" max="19" width="18" bestFit="1" customWidth="1"/>
    <col min="20" max="20" width="16" bestFit="1" customWidth="1"/>
  </cols>
  <sheetData>
    <row r="1" spans="2:21" x14ac:dyDescent="0.25">
      <c r="D1" s="25"/>
      <c r="E1" s="25"/>
      <c r="F1" s="25"/>
      <c r="G1" s="25"/>
      <c r="H1" s="25"/>
      <c r="I1" s="25"/>
      <c r="J1" s="25"/>
      <c r="K1" s="25"/>
      <c r="L1" s="25"/>
      <c r="M1" s="25"/>
      <c r="N1" s="25"/>
      <c r="O1" s="25"/>
      <c r="P1" s="15"/>
    </row>
    <row r="2" spans="2:21" ht="28.5" x14ac:dyDescent="0.25">
      <c r="B2" s="143" t="s">
        <v>0</v>
      </c>
      <c r="C2" s="143"/>
      <c r="D2" s="143"/>
      <c r="E2" s="143"/>
      <c r="F2" s="143"/>
      <c r="G2" s="143"/>
      <c r="H2" s="143"/>
      <c r="I2" s="143"/>
      <c r="J2" s="143"/>
      <c r="K2" s="143"/>
      <c r="L2" s="143"/>
      <c r="M2" s="143"/>
      <c r="N2" s="143"/>
      <c r="O2" s="143"/>
      <c r="P2" s="143"/>
    </row>
    <row r="3" spans="2:21" ht="21" x14ac:dyDescent="0.25">
      <c r="B3" s="144" t="s">
        <v>1</v>
      </c>
      <c r="C3" s="144"/>
      <c r="D3" s="144"/>
      <c r="E3" s="144"/>
      <c r="F3" s="144"/>
      <c r="G3" s="144"/>
      <c r="H3" s="144"/>
      <c r="I3" s="144"/>
      <c r="J3" s="144"/>
      <c r="K3" s="144"/>
      <c r="L3" s="144"/>
      <c r="M3" s="144"/>
      <c r="N3" s="144"/>
      <c r="O3" s="144"/>
      <c r="P3" s="144"/>
    </row>
    <row r="4" spans="2:21" ht="15.75" customHeight="1" x14ac:dyDescent="0.25">
      <c r="B4" s="145" t="s">
        <v>2</v>
      </c>
      <c r="C4" s="145"/>
      <c r="D4" s="145"/>
      <c r="E4" s="145"/>
      <c r="F4" s="145"/>
      <c r="G4" s="145"/>
      <c r="H4" s="145"/>
      <c r="I4" s="145"/>
      <c r="J4" s="145"/>
      <c r="K4" s="145"/>
      <c r="L4" s="145"/>
      <c r="M4" s="145"/>
      <c r="N4" s="145"/>
      <c r="O4" s="145"/>
      <c r="P4" s="145"/>
    </row>
    <row r="5" spans="2:21" ht="15.75" customHeight="1" x14ac:dyDescent="0.25">
      <c r="B5" s="145" t="s">
        <v>3</v>
      </c>
      <c r="C5" s="145"/>
      <c r="D5" s="145"/>
      <c r="E5" s="145"/>
      <c r="F5" s="145"/>
      <c r="G5" s="145"/>
      <c r="H5" s="145"/>
      <c r="I5" s="145"/>
      <c r="J5" s="145"/>
      <c r="K5" s="145"/>
      <c r="L5" s="145"/>
      <c r="M5" s="145"/>
      <c r="N5" s="145"/>
      <c r="O5" s="145"/>
      <c r="P5" s="145"/>
    </row>
    <row r="6" spans="2:21" ht="15.75" customHeight="1" x14ac:dyDescent="0.25">
      <c r="B6" s="145"/>
      <c r="C6" s="145"/>
      <c r="D6" s="145"/>
      <c r="E6" s="145"/>
      <c r="F6" s="145"/>
      <c r="G6" s="145"/>
      <c r="H6" s="145"/>
      <c r="I6" s="145"/>
      <c r="J6" s="145"/>
      <c r="K6" s="145"/>
      <c r="L6" s="145"/>
      <c r="M6" s="145"/>
      <c r="N6" s="145"/>
      <c r="O6" s="145"/>
      <c r="P6" s="145"/>
    </row>
    <row r="7" spans="2:21" x14ac:dyDescent="0.25">
      <c r="B7" s="1" t="s">
        <v>57</v>
      </c>
      <c r="C7" s="2"/>
      <c r="D7" s="32"/>
      <c r="E7" s="32"/>
      <c r="F7" s="32"/>
      <c r="G7" s="32"/>
      <c r="H7" s="32"/>
      <c r="I7" s="32"/>
      <c r="J7" s="32"/>
      <c r="K7" s="32"/>
      <c r="L7" s="32"/>
      <c r="M7" s="32"/>
      <c r="N7" s="32"/>
      <c r="O7" s="32"/>
      <c r="P7" s="31" t="s">
        <v>5</v>
      </c>
    </row>
    <row r="8" spans="2:21" ht="19.5" customHeight="1" x14ac:dyDescent="0.25">
      <c r="B8" s="141" t="s">
        <v>6</v>
      </c>
      <c r="C8" s="79" t="s">
        <v>58</v>
      </c>
      <c r="D8" s="79" t="s">
        <v>59</v>
      </c>
      <c r="E8" s="151" t="s">
        <v>9</v>
      </c>
      <c r="F8" s="152"/>
      <c r="G8" s="152"/>
      <c r="H8" s="152"/>
      <c r="I8" s="152"/>
      <c r="J8" s="152"/>
      <c r="K8" s="152"/>
      <c r="L8" s="152"/>
      <c r="M8" s="152"/>
      <c r="N8" s="152"/>
      <c r="O8" s="152"/>
      <c r="P8" s="152"/>
      <c r="Q8" s="153"/>
    </row>
    <row r="9" spans="2:21" x14ac:dyDescent="0.25">
      <c r="B9" s="141"/>
      <c r="C9" s="78" t="s">
        <v>60</v>
      </c>
      <c r="D9" s="83" t="s">
        <v>61</v>
      </c>
      <c r="E9" s="30" t="s">
        <v>10</v>
      </c>
      <c r="F9" s="30" t="s">
        <v>11</v>
      </c>
      <c r="G9" s="30" t="s">
        <v>12</v>
      </c>
      <c r="H9" s="30" t="s">
        <v>13</v>
      </c>
      <c r="I9" s="30" t="s">
        <v>14</v>
      </c>
      <c r="J9" s="30" t="s">
        <v>15</v>
      </c>
      <c r="K9" s="30" t="s">
        <v>16</v>
      </c>
      <c r="L9" s="30" t="s">
        <v>17</v>
      </c>
      <c r="M9" s="30" t="s">
        <v>18</v>
      </c>
      <c r="N9" s="30" t="s">
        <v>19</v>
      </c>
      <c r="O9" s="30" t="s">
        <v>20</v>
      </c>
      <c r="P9" s="30" t="s">
        <v>21</v>
      </c>
      <c r="Q9" s="76" t="s">
        <v>22</v>
      </c>
    </row>
    <row r="10" spans="2:21" x14ac:dyDescent="0.25">
      <c r="B10" s="54" t="s">
        <v>23</v>
      </c>
      <c r="C10" s="84">
        <v>34946676416</v>
      </c>
      <c r="D10" s="84">
        <v>35098451802</v>
      </c>
      <c r="E10" s="56">
        <v>27441756.050000001</v>
      </c>
      <c r="F10" s="56">
        <v>50548327.670000009</v>
      </c>
      <c r="G10" s="56">
        <v>2938754479.5599999</v>
      </c>
      <c r="H10" s="56">
        <v>2872693184.8399997</v>
      </c>
      <c r="I10" s="56">
        <v>1465604288.4300001</v>
      </c>
      <c r="J10" s="56">
        <v>1479517856.8300004</v>
      </c>
      <c r="K10" s="56">
        <v>1476626431.8100009</v>
      </c>
      <c r="L10" s="56">
        <v>1478499623.4199996</v>
      </c>
      <c r="M10" s="56">
        <v>52222428.489999995</v>
      </c>
      <c r="N10" s="56">
        <v>2915272932.6900001</v>
      </c>
      <c r="O10" s="56">
        <v>1498837823.0399997</v>
      </c>
      <c r="P10" s="56">
        <v>1540666026.5699999</v>
      </c>
      <c r="Q10" s="56">
        <f>SUM(E10:P10)</f>
        <v>17796685159.400002</v>
      </c>
      <c r="R10" s="66"/>
      <c r="S10" s="66"/>
    </row>
    <row r="11" spans="2:21" x14ac:dyDescent="0.25">
      <c r="B11" s="35" t="s">
        <v>24</v>
      </c>
      <c r="C11" s="85">
        <v>34946676416</v>
      </c>
      <c r="D11" s="85">
        <v>35098451802</v>
      </c>
      <c r="E11" s="67">
        <v>27441756.050000001</v>
      </c>
      <c r="F11" s="67">
        <v>50548327.670000009</v>
      </c>
      <c r="G11" s="67">
        <v>2938754479.5599999</v>
      </c>
      <c r="H11" s="67">
        <v>2872693184.8399997</v>
      </c>
      <c r="I11" s="67">
        <v>1465604288.4300001</v>
      </c>
      <c r="J11" s="67">
        <v>1479517856.8300004</v>
      </c>
      <c r="K11" s="67">
        <v>1476626431.8100009</v>
      </c>
      <c r="L11" s="67">
        <v>1478499623.4199996</v>
      </c>
      <c r="M11" s="67">
        <v>52222428.489999995</v>
      </c>
      <c r="N11" s="67">
        <v>2915272932.6900001</v>
      </c>
      <c r="O11" s="67">
        <v>1498837823.0399997</v>
      </c>
      <c r="P11" s="67">
        <v>1540666026.5699999</v>
      </c>
      <c r="Q11" s="67">
        <f>SUM(E11:P11)</f>
        <v>17796685159.400002</v>
      </c>
      <c r="R11" s="66"/>
      <c r="S11" s="66"/>
    </row>
    <row r="12" spans="2:21" x14ac:dyDescent="0.25">
      <c r="B12" s="54" t="s">
        <v>25</v>
      </c>
      <c r="C12" s="84">
        <v>22252326816</v>
      </c>
      <c r="D12" s="84">
        <v>22681240905</v>
      </c>
      <c r="E12" s="56">
        <v>22470694.930000003</v>
      </c>
      <c r="F12" s="56">
        <v>68763570.670000017</v>
      </c>
      <c r="G12" s="56">
        <v>57575196.989999995</v>
      </c>
      <c r="H12" s="56">
        <v>243900209.26999974</v>
      </c>
      <c r="I12" s="56">
        <v>87440565.679999992</v>
      </c>
      <c r="J12" s="56">
        <v>99642612.38000001</v>
      </c>
      <c r="K12" s="56">
        <v>73058147.310000002</v>
      </c>
      <c r="L12" s="56">
        <v>64162330.029999986</v>
      </c>
      <c r="M12" s="56">
        <v>87121986.329999998</v>
      </c>
      <c r="N12" s="56">
        <v>110538440.57000001</v>
      </c>
      <c r="O12" s="56">
        <v>90146545.029999927</v>
      </c>
      <c r="P12" s="56">
        <v>145423464.86999997</v>
      </c>
      <c r="Q12" s="56">
        <f t="shared" ref="Q12:Q15" si="0">SUM(E12:P12)</f>
        <v>1150243764.0599997</v>
      </c>
      <c r="R12" s="66"/>
      <c r="S12" s="66"/>
    </row>
    <row r="13" spans="2:21" x14ac:dyDescent="0.25">
      <c r="B13" s="35" t="s">
        <v>53</v>
      </c>
      <c r="C13" s="85">
        <v>752882320</v>
      </c>
      <c r="D13" s="85">
        <v>2094396590</v>
      </c>
      <c r="E13" s="67">
        <v>22468894.930000003</v>
      </c>
      <c r="F13" s="67">
        <v>40341186.110000007</v>
      </c>
      <c r="G13" s="67">
        <v>51892452.020000003</v>
      </c>
      <c r="H13" s="67">
        <v>203274191.55999973</v>
      </c>
      <c r="I13" s="67">
        <v>85569541.689999998</v>
      </c>
      <c r="J13" s="67">
        <v>97013739.38000001</v>
      </c>
      <c r="K13" s="67">
        <v>70214381.679999992</v>
      </c>
      <c r="L13" s="67">
        <v>61622485.669999987</v>
      </c>
      <c r="M13" s="67">
        <v>82883480.870000005</v>
      </c>
      <c r="N13" s="67">
        <v>108303820.53000002</v>
      </c>
      <c r="O13" s="67">
        <v>86874336.899999931</v>
      </c>
      <c r="P13" s="67">
        <v>134797861.47</v>
      </c>
      <c r="Q13" s="67">
        <f t="shared" si="0"/>
        <v>1045256372.8099997</v>
      </c>
      <c r="R13" s="66"/>
      <c r="S13" s="66"/>
    </row>
    <row r="14" spans="2:21" x14ac:dyDescent="0.25">
      <c r="B14" s="35" t="s">
        <v>26</v>
      </c>
      <c r="C14" s="85">
        <v>19222077765</v>
      </c>
      <c r="D14" s="85">
        <v>19256322600</v>
      </c>
      <c r="E14" s="67">
        <v>1800</v>
      </c>
      <c r="F14" s="67">
        <v>1160590</v>
      </c>
      <c r="G14" s="67">
        <v>5076668.72</v>
      </c>
      <c r="H14" s="67">
        <v>1696280.95</v>
      </c>
      <c r="I14" s="67">
        <v>1569592.99</v>
      </c>
      <c r="J14" s="67">
        <v>1734421</v>
      </c>
      <c r="K14" s="67">
        <v>2661869.9800000004</v>
      </c>
      <c r="L14" s="67">
        <v>1691844.3599999999</v>
      </c>
      <c r="M14" s="67">
        <v>2473048.27</v>
      </c>
      <c r="N14" s="67">
        <v>1489659.22</v>
      </c>
      <c r="O14" s="67">
        <v>951897.99</v>
      </c>
      <c r="P14" s="67">
        <v>8008442.7300000004</v>
      </c>
      <c r="Q14" s="67">
        <f t="shared" si="0"/>
        <v>28516116.209999997</v>
      </c>
      <c r="R14" s="66"/>
      <c r="S14" s="66"/>
    </row>
    <row r="15" spans="2:21" x14ac:dyDescent="0.25">
      <c r="B15" s="35" t="s">
        <v>27</v>
      </c>
      <c r="C15" s="85">
        <v>2277366731</v>
      </c>
      <c r="D15" s="85">
        <v>1330521715</v>
      </c>
      <c r="E15" s="67">
        <v>0</v>
      </c>
      <c r="F15" s="67">
        <v>27261794.560000002</v>
      </c>
      <c r="G15" s="67">
        <v>606076.24999999255</v>
      </c>
      <c r="H15" s="67">
        <v>38929736.760000005</v>
      </c>
      <c r="I15" s="67">
        <v>301431</v>
      </c>
      <c r="J15" s="67">
        <v>894452</v>
      </c>
      <c r="K15" s="67">
        <v>181895.65</v>
      </c>
      <c r="L15" s="67">
        <v>848000</v>
      </c>
      <c r="M15" s="67">
        <v>1765457.1900000002</v>
      </c>
      <c r="N15" s="67">
        <v>744960.82000000007</v>
      </c>
      <c r="O15" s="67">
        <v>2320310.14</v>
      </c>
      <c r="P15" s="67">
        <v>2617160.67</v>
      </c>
      <c r="Q15" s="67">
        <f t="shared" si="0"/>
        <v>76471275.039999992</v>
      </c>
      <c r="R15" s="66"/>
      <c r="S15" s="66"/>
    </row>
    <row r="16" spans="2:21" x14ac:dyDescent="0.25">
      <c r="B16" s="75" t="s">
        <v>30</v>
      </c>
      <c r="C16" s="86">
        <f t="shared" ref="C16:Q16" si="1">C10+C12</f>
        <v>57199003232</v>
      </c>
      <c r="D16" s="86">
        <f t="shared" si="1"/>
        <v>57779692707</v>
      </c>
      <c r="E16" s="51">
        <f t="shared" si="1"/>
        <v>49912450.980000004</v>
      </c>
      <c r="F16" s="51">
        <f t="shared" si="1"/>
        <v>119311898.34000003</v>
      </c>
      <c r="G16" s="51">
        <f t="shared" si="1"/>
        <v>2996329676.5499997</v>
      </c>
      <c r="H16" s="51">
        <f t="shared" si="1"/>
        <v>3116593394.1099997</v>
      </c>
      <c r="I16" s="51">
        <f t="shared" si="1"/>
        <v>1553044854.1100001</v>
      </c>
      <c r="J16" s="51">
        <f t="shared" si="1"/>
        <v>1579160469.2100005</v>
      </c>
      <c r="K16" s="51">
        <f t="shared" si="1"/>
        <v>1549684579.1200008</v>
      </c>
      <c r="L16" s="51">
        <f t="shared" si="1"/>
        <v>1542661953.4499996</v>
      </c>
      <c r="M16" s="51">
        <f t="shared" si="1"/>
        <v>139344414.81999999</v>
      </c>
      <c r="N16" s="51">
        <f t="shared" si="1"/>
        <v>3025811373.2600002</v>
      </c>
      <c r="O16" s="51">
        <f t="shared" si="1"/>
        <v>1588984368.0699997</v>
      </c>
      <c r="P16" s="51">
        <f t="shared" si="1"/>
        <v>1686089491.4399998</v>
      </c>
      <c r="Q16" s="51">
        <f t="shared" si="1"/>
        <v>18946928923.460003</v>
      </c>
      <c r="R16" s="66"/>
      <c r="S16" s="66"/>
      <c r="T16" s="66"/>
      <c r="U16" s="66"/>
    </row>
    <row r="17" spans="1:17" x14ac:dyDescent="0.25">
      <c r="B17" s="6"/>
      <c r="C17" s="6"/>
      <c r="D17" s="6"/>
      <c r="E17" s="68"/>
      <c r="F17" s="68"/>
      <c r="G17" s="68"/>
      <c r="H17" s="68"/>
      <c r="I17" s="68"/>
      <c r="J17" s="68"/>
      <c r="K17" s="68"/>
      <c r="L17" s="68"/>
      <c r="M17" s="68"/>
      <c r="N17" s="68"/>
      <c r="O17" s="68"/>
      <c r="P17" s="68"/>
      <c r="Q17" s="69"/>
    </row>
    <row r="18" spans="1:17" ht="15" customHeight="1" x14ac:dyDescent="0.25">
      <c r="B18" s="75"/>
      <c r="C18" s="53"/>
      <c r="D18" s="87"/>
      <c r="E18" s="70" t="s">
        <v>10</v>
      </c>
      <c r="F18" s="70" t="s">
        <v>11</v>
      </c>
      <c r="G18" s="70" t="s">
        <v>12</v>
      </c>
      <c r="H18" s="70" t="s">
        <v>13</v>
      </c>
      <c r="I18" s="70" t="s">
        <v>14</v>
      </c>
      <c r="J18" s="70" t="s">
        <v>15</v>
      </c>
      <c r="K18" s="70" t="s">
        <v>16</v>
      </c>
      <c r="L18" s="70" t="s">
        <v>17</v>
      </c>
      <c r="M18" s="70" t="s">
        <v>18</v>
      </c>
      <c r="N18" s="70" t="s">
        <v>19</v>
      </c>
      <c r="O18" s="70" t="s">
        <v>20</v>
      </c>
      <c r="P18" s="70" t="s">
        <v>21</v>
      </c>
      <c r="Q18" s="71" t="s">
        <v>22</v>
      </c>
    </row>
    <row r="19" spans="1:17" x14ac:dyDescent="0.25">
      <c r="B19" s="54" t="s">
        <v>25</v>
      </c>
      <c r="C19" s="84">
        <v>583499029</v>
      </c>
      <c r="D19" s="84">
        <v>583499029</v>
      </c>
      <c r="E19" s="56">
        <f t="shared" ref="E19:P19" si="2">E20</f>
        <v>0</v>
      </c>
      <c r="F19" s="56">
        <f t="shared" si="2"/>
        <v>0</v>
      </c>
      <c r="G19" s="56">
        <f t="shared" si="2"/>
        <v>0</v>
      </c>
      <c r="H19" s="56">
        <f t="shared" si="2"/>
        <v>0</v>
      </c>
      <c r="I19" s="56">
        <f t="shared" si="2"/>
        <v>0</v>
      </c>
      <c r="J19" s="56">
        <f t="shared" si="2"/>
        <v>0</v>
      </c>
      <c r="K19" s="56">
        <f t="shared" si="2"/>
        <v>0</v>
      </c>
      <c r="L19" s="56">
        <f t="shared" si="2"/>
        <v>0</v>
      </c>
      <c r="M19" s="56">
        <f t="shared" si="2"/>
        <v>0</v>
      </c>
      <c r="N19" s="56">
        <f t="shared" si="2"/>
        <v>0</v>
      </c>
      <c r="O19" s="56">
        <f t="shared" si="2"/>
        <v>0</v>
      </c>
      <c r="P19" s="56">
        <f t="shared" si="2"/>
        <v>0</v>
      </c>
      <c r="Q19" s="56">
        <f>SUM(E19:P19)</f>
        <v>0</v>
      </c>
    </row>
    <row r="20" spans="1:17" x14ac:dyDescent="0.25">
      <c r="B20" s="35" t="s">
        <v>27</v>
      </c>
      <c r="C20" s="85">
        <v>583499029</v>
      </c>
      <c r="D20" s="85">
        <v>583499029</v>
      </c>
      <c r="E20" s="67">
        <v>0</v>
      </c>
      <c r="F20" s="67">
        <v>0</v>
      </c>
      <c r="G20" s="67">
        <v>0</v>
      </c>
      <c r="H20" s="67">
        <v>0</v>
      </c>
      <c r="I20" s="67">
        <v>0</v>
      </c>
      <c r="J20" s="67">
        <v>0</v>
      </c>
      <c r="K20" s="67">
        <v>0</v>
      </c>
      <c r="L20" s="67">
        <v>0</v>
      </c>
      <c r="M20" s="67">
        <v>0</v>
      </c>
      <c r="N20" s="67">
        <v>0</v>
      </c>
      <c r="O20" s="67">
        <v>0</v>
      </c>
      <c r="P20" s="67">
        <v>0</v>
      </c>
      <c r="Q20" s="67">
        <f>SUM(E20:P20)</f>
        <v>0</v>
      </c>
    </row>
    <row r="21" spans="1:17" s="8" customFormat="1" x14ac:dyDescent="0.25">
      <c r="B21" s="75" t="s">
        <v>32</v>
      </c>
      <c r="C21" s="86">
        <f t="shared" ref="C21:P21" si="3">C19</f>
        <v>583499029</v>
      </c>
      <c r="D21" s="86">
        <f t="shared" si="3"/>
        <v>583499029</v>
      </c>
      <c r="E21" s="51">
        <f t="shared" si="3"/>
        <v>0</v>
      </c>
      <c r="F21" s="51">
        <f t="shared" si="3"/>
        <v>0</v>
      </c>
      <c r="G21" s="51">
        <f t="shared" si="3"/>
        <v>0</v>
      </c>
      <c r="H21" s="51">
        <f t="shared" si="3"/>
        <v>0</v>
      </c>
      <c r="I21" s="51">
        <f t="shared" si="3"/>
        <v>0</v>
      </c>
      <c r="J21" s="51">
        <f t="shared" si="3"/>
        <v>0</v>
      </c>
      <c r="K21" s="51">
        <f t="shared" si="3"/>
        <v>0</v>
      </c>
      <c r="L21" s="51">
        <f t="shared" si="3"/>
        <v>0</v>
      </c>
      <c r="M21" s="72">
        <f t="shared" si="3"/>
        <v>0</v>
      </c>
      <c r="N21" s="72">
        <f t="shared" si="3"/>
        <v>0</v>
      </c>
      <c r="O21" s="72">
        <f t="shared" si="3"/>
        <v>0</v>
      </c>
      <c r="P21" s="72">
        <f t="shared" si="3"/>
        <v>0</v>
      </c>
      <c r="Q21" s="51">
        <f>SUM(E21:P21)</f>
        <v>0</v>
      </c>
    </row>
    <row r="22" spans="1:17" x14ac:dyDescent="0.25">
      <c r="D22"/>
      <c r="E22" s="73"/>
      <c r="F22" s="73"/>
      <c r="G22" s="73"/>
      <c r="H22" s="73"/>
      <c r="I22" s="73"/>
      <c r="J22" s="73"/>
      <c r="K22" s="73"/>
      <c r="L22" s="73"/>
      <c r="M22" s="73"/>
      <c r="N22" s="73"/>
      <c r="O22" s="73"/>
      <c r="P22" s="73"/>
      <c r="Q22" s="73"/>
    </row>
    <row r="23" spans="1:17" s="9" customFormat="1" x14ac:dyDescent="0.25">
      <c r="B23" s="75" t="s">
        <v>33</v>
      </c>
      <c r="C23" s="88">
        <f t="shared" ref="C23:Q23" si="4">C16+C21</f>
        <v>57782502261</v>
      </c>
      <c r="D23" s="88">
        <f t="shared" si="4"/>
        <v>58363191736</v>
      </c>
      <c r="E23" s="51">
        <f t="shared" si="4"/>
        <v>49912450.980000004</v>
      </c>
      <c r="F23" s="51">
        <f t="shared" si="4"/>
        <v>119311898.34000003</v>
      </c>
      <c r="G23" s="51">
        <f t="shared" si="4"/>
        <v>2996329676.5499997</v>
      </c>
      <c r="H23" s="51">
        <f t="shared" si="4"/>
        <v>3116593394.1099997</v>
      </c>
      <c r="I23" s="51">
        <f t="shared" si="4"/>
        <v>1553044854.1100001</v>
      </c>
      <c r="J23" s="51">
        <f t="shared" si="4"/>
        <v>1579160469.2100005</v>
      </c>
      <c r="K23" s="51">
        <f t="shared" si="4"/>
        <v>1549684579.1200008</v>
      </c>
      <c r="L23" s="51">
        <f t="shared" si="4"/>
        <v>1542661953.4499996</v>
      </c>
      <c r="M23" s="51">
        <f t="shared" si="4"/>
        <v>139344414.81999999</v>
      </c>
      <c r="N23" s="51">
        <f t="shared" si="4"/>
        <v>3025811373.2600002</v>
      </c>
      <c r="O23" s="51">
        <f t="shared" si="4"/>
        <v>1588984368.0699997</v>
      </c>
      <c r="P23" s="51">
        <f t="shared" si="4"/>
        <v>1686089491.4399998</v>
      </c>
      <c r="Q23" s="51">
        <f t="shared" si="4"/>
        <v>18946928923.460003</v>
      </c>
    </row>
    <row r="24" spans="1:17" x14ac:dyDescent="0.25">
      <c r="B24" s="61" t="s">
        <v>62</v>
      </c>
      <c r="C24" s="39"/>
      <c r="D24" s="39"/>
      <c r="E24" s="39"/>
      <c r="F24" s="39"/>
      <c r="G24" s="39"/>
      <c r="H24" s="39"/>
      <c r="I24" s="39"/>
      <c r="J24" s="16"/>
      <c r="K24" s="16"/>
      <c r="L24" s="16"/>
      <c r="M24" s="16"/>
      <c r="N24" s="16"/>
      <c r="O24" s="16"/>
      <c r="P24" s="15"/>
    </row>
    <row r="25" spans="1:17" x14ac:dyDescent="0.25">
      <c r="B25" s="60" t="s">
        <v>43</v>
      </c>
      <c r="C25" s="48"/>
      <c r="D25" s="48"/>
      <c r="E25" s="48"/>
      <c r="F25" s="48"/>
      <c r="G25" s="48"/>
      <c r="H25" s="48"/>
      <c r="I25" s="44"/>
      <c r="J25" s="16"/>
      <c r="K25" s="16"/>
      <c r="L25" s="16"/>
      <c r="M25" s="16"/>
      <c r="N25" s="16"/>
      <c r="O25" s="16"/>
      <c r="P25" s="15"/>
    </row>
    <row r="26" spans="1:17" x14ac:dyDescent="0.25">
      <c r="B26" s="147"/>
      <c r="C26" s="147"/>
      <c r="D26" s="147"/>
      <c r="E26" s="147"/>
      <c r="F26" s="147"/>
      <c r="G26" s="147"/>
      <c r="H26" s="147"/>
      <c r="I26" s="147"/>
      <c r="J26" s="14"/>
      <c r="K26" s="14"/>
      <c r="L26" s="14"/>
      <c r="M26" s="14"/>
      <c r="N26" s="14"/>
      <c r="O26" s="14"/>
      <c r="P26" s="14"/>
    </row>
    <row r="27" spans="1:17" ht="14.25" customHeight="1" x14ac:dyDescent="0.25">
      <c r="B27" s="148"/>
      <c r="C27" s="148"/>
      <c r="D27" s="148"/>
      <c r="E27" s="148"/>
      <c r="F27" s="148"/>
      <c r="G27" s="148"/>
      <c r="H27" s="148"/>
    </row>
    <row r="28" spans="1:17" x14ac:dyDescent="0.25">
      <c r="D28" s="80"/>
    </row>
    <row r="30" spans="1:17" s="13" customFormat="1" x14ac:dyDescent="0.25">
      <c r="A30"/>
      <c r="B30"/>
      <c r="F30" s="16"/>
    </row>
  </sheetData>
  <mergeCells count="9">
    <mergeCell ref="B26:I26"/>
    <mergeCell ref="B27:H27"/>
    <mergeCell ref="B2:P2"/>
    <mergeCell ref="B3:P3"/>
    <mergeCell ref="B4:P4"/>
    <mergeCell ref="B5:P5"/>
    <mergeCell ref="B6:P6"/>
    <mergeCell ref="B8:B9"/>
    <mergeCell ref="E8:Q8"/>
  </mergeCells>
  <pageMargins left="0.7" right="0.7" top="0.75" bottom="0.75" header="0.3" footer="0.3"/>
  <pageSetup orientation="portrait" horizontalDpi="4294967295" verticalDpi="4294967295" r:id="rId1"/>
  <ignoredErrors>
    <ignoredError sqref="Q10:Q15 Q20"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34757-BF53-4474-BB2C-C2B326D3B4B7}">
  <sheetPr codeName="Hoja9"/>
  <dimension ref="A1:U30"/>
  <sheetViews>
    <sheetView showGridLines="0" topLeftCell="B1" zoomScaleNormal="100" workbookViewId="0">
      <selection activeCell="D31" sqref="D31"/>
    </sheetView>
  </sheetViews>
  <sheetFormatPr defaultColWidth="11.42578125" defaultRowHeight="15" x14ac:dyDescent="0.25"/>
  <cols>
    <col min="1" max="1" width="14.7109375" customWidth="1"/>
    <col min="2" max="2" width="70.85546875" customWidth="1"/>
    <col min="3" max="4" width="22.7109375" customWidth="1"/>
    <col min="5" max="13" width="13.85546875" style="13" customWidth="1"/>
    <col min="14" max="14" width="10.7109375" style="13" bestFit="1" customWidth="1"/>
    <col min="15" max="16" width="13.28515625" style="13" customWidth="1"/>
    <col min="17" max="17" width="16.7109375" style="13" customWidth="1"/>
    <col min="18" max="18" width="17.7109375" bestFit="1" customWidth="1"/>
    <col min="19" max="19" width="16.85546875" bestFit="1" customWidth="1"/>
    <col min="20" max="20" width="17.85546875" bestFit="1" customWidth="1"/>
    <col min="21" max="21" width="16" bestFit="1" customWidth="1"/>
  </cols>
  <sheetData>
    <row r="1" spans="2:21" x14ac:dyDescent="0.25">
      <c r="E1" s="25"/>
      <c r="F1" s="25"/>
      <c r="G1" s="25"/>
      <c r="H1" s="25"/>
      <c r="I1" s="25"/>
      <c r="J1" s="25"/>
      <c r="K1" s="25"/>
      <c r="L1" s="25"/>
      <c r="M1" s="25"/>
      <c r="N1" s="25"/>
      <c r="O1" s="25"/>
      <c r="P1" s="25"/>
      <c r="Q1" s="15"/>
    </row>
    <row r="2" spans="2:21" ht="28.5" x14ac:dyDescent="0.25">
      <c r="B2" s="143" t="s">
        <v>0</v>
      </c>
      <c r="C2" s="143"/>
      <c r="D2" s="143"/>
      <c r="E2" s="143"/>
      <c r="F2" s="143"/>
      <c r="G2" s="143"/>
      <c r="H2" s="143"/>
      <c r="I2" s="143"/>
      <c r="J2" s="143"/>
      <c r="K2" s="143"/>
      <c r="L2" s="143"/>
      <c r="M2" s="143"/>
      <c r="N2" s="143"/>
      <c r="O2" s="143"/>
      <c r="P2" s="143"/>
      <c r="Q2" s="143"/>
    </row>
    <row r="3" spans="2:21" ht="21" x14ac:dyDescent="0.25">
      <c r="B3" s="144" t="s">
        <v>1</v>
      </c>
      <c r="C3" s="144"/>
      <c r="D3" s="144"/>
      <c r="E3" s="144"/>
      <c r="F3" s="144"/>
      <c r="G3" s="144"/>
      <c r="H3" s="144"/>
      <c r="I3" s="144"/>
      <c r="J3" s="144"/>
      <c r="K3" s="144"/>
      <c r="L3" s="144"/>
      <c r="M3" s="144"/>
      <c r="N3" s="144"/>
      <c r="O3" s="144"/>
      <c r="P3" s="144"/>
      <c r="Q3" s="144"/>
    </row>
    <row r="4" spans="2:21" ht="15.75" customHeight="1" x14ac:dyDescent="0.25">
      <c r="B4" s="145" t="s">
        <v>2</v>
      </c>
      <c r="C4" s="145"/>
      <c r="D4" s="145"/>
      <c r="E4" s="145"/>
      <c r="F4" s="145"/>
      <c r="G4" s="145"/>
      <c r="H4" s="145"/>
      <c r="I4" s="145"/>
      <c r="J4" s="145"/>
      <c r="K4" s="145"/>
      <c r="L4" s="145"/>
      <c r="M4" s="145"/>
      <c r="N4" s="145"/>
      <c r="O4" s="145"/>
      <c r="P4" s="145"/>
      <c r="Q4" s="145"/>
    </row>
    <row r="5" spans="2:21" ht="15.75" customHeight="1" x14ac:dyDescent="0.25">
      <c r="B5" s="145" t="s">
        <v>3</v>
      </c>
      <c r="C5" s="145"/>
      <c r="D5" s="145"/>
      <c r="E5" s="145"/>
      <c r="F5" s="145"/>
      <c r="G5" s="145"/>
      <c r="H5" s="145"/>
      <c r="I5" s="145"/>
      <c r="J5" s="145"/>
      <c r="K5" s="145"/>
      <c r="L5" s="145"/>
      <c r="M5" s="145"/>
      <c r="N5" s="145"/>
      <c r="O5" s="145"/>
      <c r="P5" s="145"/>
      <c r="Q5" s="145"/>
    </row>
    <row r="6" spans="2:21" ht="15.75" customHeight="1" x14ac:dyDescent="0.25">
      <c r="B6" s="145"/>
      <c r="C6" s="145"/>
      <c r="D6" s="145"/>
      <c r="E6" s="145"/>
      <c r="F6" s="145"/>
      <c r="G6" s="145"/>
      <c r="H6" s="145"/>
      <c r="I6" s="145"/>
      <c r="J6" s="145"/>
      <c r="K6" s="145"/>
      <c r="L6" s="145"/>
      <c r="M6" s="145"/>
      <c r="N6" s="145"/>
      <c r="O6" s="145"/>
      <c r="P6" s="145"/>
      <c r="Q6" s="145"/>
    </row>
    <row r="7" spans="2:21" x14ac:dyDescent="0.25">
      <c r="B7" s="89" t="s">
        <v>63</v>
      </c>
      <c r="C7" s="2"/>
      <c r="D7" s="2"/>
      <c r="E7" s="32"/>
      <c r="F7" s="32"/>
      <c r="G7" s="32"/>
      <c r="H7" s="32"/>
      <c r="I7" s="32"/>
      <c r="J7" s="32"/>
      <c r="K7" s="32"/>
      <c r="L7" s="32"/>
      <c r="M7" s="32"/>
      <c r="N7" s="32"/>
      <c r="O7" s="32"/>
      <c r="P7" s="32"/>
      <c r="Q7" s="31" t="s">
        <v>5</v>
      </c>
    </row>
    <row r="8" spans="2:21" ht="19.5" customHeight="1" x14ac:dyDescent="0.25">
      <c r="B8" s="141" t="s">
        <v>6</v>
      </c>
      <c r="C8" s="79" t="s">
        <v>58</v>
      </c>
      <c r="D8" s="154" t="s">
        <v>64</v>
      </c>
      <c r="E8" s="142" t="s">
        <v>9</v>
      </c>
      <c r="F8" s="142"/>
      <c r="G8" s="142"/>
      <c r="H8" s="142"/>
      <c r="I8" s="142"/>
      <c r="J8" s="142"/>
      <c r="K8" s="142"/>
      <c r="L8" s="142"/>
      <c r="M8" s="142"/>
      <c r="N8" s="142"/>
      <c r="O8" s="142"/>
      <c r="P8" s="142"/>
      <c r="Q8" s="142"/>
    </row>
    <row r="9" spans="2:21" x14ac:dyDescent="0.25">
      <c r="B9" s="141"/>
      <c r="C9" s="78" t="s">
        <v>65</v>
      </c>
      <c r="D9" s="155"/>
      <c r="E9" s="30" t="s">
        <v>10</v>
      </c>
      <c r="F9" s="30" t="s">
        <v>11</v>
      </c>
      <c r="G9" s="30" t="s">
        <v>12</v>
      </c>
      <c r="H9" s="30" t="s">
        <v>13</v>
      </c>
      <c r="I9" s="30" t="s">
        <v>14</v>
      </c>
      <c r="J9" s="30" t="s">
        <v>15</v>
      </c>
      <c r="K9" s="30" t="s">
        <v>16</v>
      </c>
      <c r="L9" s="30" t="s">
        <v>17</v>
      </c>
      <c r="M9" s="30" t="s">
        <v>18</v>
      </c>
      <c r="N9" s="30" t="s">
        <v>19</v>
      </c>
      <c r="O9" s="30" t="s">
        <v>20</v>
      </c>
      <c r="P9" s="30" t="s">
        <v>21</v>
      </c>
      <c r="Q9" s="76" t="s">
        <v>22</v>
      </c>
    </row>
    <row r="10" spans="2:21" x14ac:dyDescent="0.25">
      <c r="B10" s="54" t="s">
        <v>23</v>
      </c>
      <c r="C10" s="56">
        <v>34721459079</v>
      </c>
      <c r="D10" s="56">
        <f>D11</f>
        <v>38019240825.909996</v>
      </c>
      <c r="E10" s="56">
        <f>E11</f>
        <v>17967446.269999996</v>
      </c>
      <c r="F10" s="56">
        <f t="shared" ref="F10:P10" si="0">F11</f>
        <v>2859359825.3600001</v>
      </c>
      <c r="G10" s="56">
        <f t="shared" si="0"/>
        <v>1446548673.7299998</v>
      </c>
      <c r="H10" s="56">
        <f t="shared" si="0"/>
        <v>1543886412.2299998</v>
      </c>
      <c r="I10" s="56">
        <f t="shared" si="0"/>
        <v>1476550856.3600001</v>
      </c>
      <c r="J10" s="56">
        <f t="shared" si="0"/>
        <v>1487821344.5799999</v>
      </c>
      <c r="K10" s="56">
        <f t="shared" si="0"/>
        <v>1487850434.21</v>
      </c>
      <c r="L10" s="56">
        <f t="shared" si="0"/>
        <v>1486335156.4199998</v>
      </c>
      <c r="M10" s="56">
        <f t="shared" si="0"/>
        <v>1495832134.1700003</v>
      </c>
      <c r="N10" s="56">
        <f t="shared" si="0"/>
        <v>1494857106.53</v>
      </c>
      <c r="O10" s="56">
        <f t="shared" si="0"/>
        <v>3032539126.25</v>
      </c>
      <c r="P10" s="56">
        <f t="shared" si="0"/>
        <v>1572536311.52</v>
      </c>
      <c r="Q10" s="56">
        <f>SUM(E10:P10)</f>
        <v>19402084827.630001</v>
      </c>
    </row>
    <row r="11" spans="2:21" x14ac:dyDescent="0.25">
      <c r="B11" s="35" t="s">
        <v>24</v>
      </c>
      <c r="C11" s="67">
        <v>34721459079</v>
      </c>
      <c r="D11" s="67">
        <v>38019240825.909996</v>
      </c>
      <c r="E11" s="67">
        <v>17967446.269999996</v>
      </c>
      <c r="F11" s="67">
        <v>2859359825.3600001</v>
      </c>
      <c r="G11" s="67">
        <v>1446548673.7299998</v>
      </c>
      <c r="H11" s="67">
        <v>1543886412.2299998</v>
      </c>
      <c r="I11" s="67">
        <v>1476550856.3600001</v>
      </c>
      <c r="J11" s="67">
        <v>1487821344.5799999</v>
      </c>
      <c r="K11" s="67">
        <v>1487850434.21</v>
      </c>
      <c r="L11" s="67">
        <v>1486335156.4199998</v>
      </c>
      <c r="M11" s="67">
        <v>1495832134.1700003</v>
      </c>
      <c r="N11" s="67">
        <v>1494857106.53</v>
      </c>
      <c r="O11" s="67">
        <v>3032539126.25</v>
      </c>
      <c r="P11" s="67">
        <v>1572536311.52</v>
      </c>
      <c r="Q11" s="67">
        <f t="shared" ref="Q11:Q16" si="1">SUM(E11:P11)</f>
        <v>19402084827.630001</v>
      </c>
      <c r="R11" s="91"/>
    </row>
    <row r="12" spans="2:21" x14ac:dyDescent="0.25">
      <c r="B12" s="54" t="s">
        <v>25</v>
      </c>
      <c r="C12" s="56">
        <v>23712580225</v>
      </c>
      <c r="D12" s="56">
        <f>SUM(D13:D15)</f>
        <v>24297293158.170002</v>
      </c>
      <c r="E12" s="56">
        <f>SUM(E13:E15)</f>
        <v>45122788.260000005</v>
      </c>
      <c r="F12" s="56">
        <f t="shared" ref="F12:P12" si="2">SUM(F13:F15)</f>
        <v>94528014.540000007</v>
      </c>
      <c r="G12" s="56">
        <f t="shared" si="2"/>
        <v>101228615.83999997</v>
      </c>
      <c r="H12" s="56">
        <f t="shared" si="2"/>
        <v>105812824.62</v>
      </c>
      <c r="I12" s="56">
        <f t="shared" si="2"/>
        <v>152639553.44000003</v>
      </c>
      <c r="J12" s="56">
        <f t="shared" si="2"/>
        <v>142736686.16</v>
      </c>
      <c r="K12" s="56">
        <f t="shared" si="2"/>
        <v>102768314.45999999</v>
      </c>
      <c r="L12" s="56">
        <f t="shared" si="2"/>
        <v>114701843.33999997</v>
      </c>
      <c r="M12" s="56">
        <f t="shared" si="2"/>
        <v>118929057.89999999</v>
      </c>
      <c r="N12" s="56">
        <f t="shared" si="2"/>
        <v>143797584.08000004</v>
      </c>
      <c r="O12" s="56">
        <f t="shared" si="2"/>
        <v>165558381.35999998</v>
      </c>
      <c r="P12" s="56">
        <f t="shared" si="2"/>
        <v>260209656.29999998</v>
      </c>
      <c r="Q12" s="56">
        <f t="shared" si="1"/>
        <v>1548033320.3</v>
      </c>
      <c r="R12" s="90"/>
    </row>
    <row r="13" spans="2:21" x14ac:dyDescent="0.25">
      <c r="B13" s="35" t="s">
        <v>53</v>
      </c>
      <c r="C13" s="67">
        <v>2037128402</v>
      </c>
      <c r="D13" s="67">
        <v>2556692343.4499998</v>
      </c>
      <c r="E13" s="67">
        <v>45122788.260000005</v>
      </c>
      <c r="F13" s="67">
        <v>91235883.800000012</v>
      </c>
      <c r="G13" s="67">
        <v>97737487.23999998</v>
      </c>
      <c r="H13" s="67">
        <v>103871914.46000001</v>
      </c>
      <c r="I13" s="67">
        <v>149250742.23000002</v>
      </c>
      <c r="J13" s="67">
        <v>138703731.88999999</v>
      </c>
      <c r="K13" s="67">
        <v>99287908.959999993</v>
      </c>
      <c r="L13" s="67">
        <v>110096116.52999997</v>
      </c>
      <c r="M13" s="67">
        <v>109917073.33999999</v>
      </c>
      <c r="N13" s="67">
        <v>138720727.01000002</v>
      </c>
      <c r="O13" s="67">
        <v>157285365.97999999</v>
      </c>
      <c r="P13" s="67">
        <v>224676581.97999999</v>
      </c>
      <c r="Q13" s="67">
        <f t="shared" si="1"/>
        <v>1465906321.6800001</v>
      </c>
      <c r="R13" s="91"/>
    </row>
    <row r="14" spans="2:21" x14ac:dyDescent="0.25">
      <c r="B14" s="35" t="s">
        <v>26</v>
      </c>
      <c r="C14" s="67">
        <v>20232683078</v>
      </c>
      <c r="D14" s="67">
        <v>20285693781.040001</v>
      </c>
      <c r="E14" s="67">
        <v>0</v>
      </c>
      <c r="F14" s="67">
        <v>3292130.74</v>
      </c>
      <c r="G14" s="67">
        <v>3491128.6</v>
      </c>
      <c r="H14" s="67">
        <v>1938810.1600000001</v>
      </c>
      <c r="I14" s="67">
        <v>3341611.21</v>
      </c>
      <c r="J14" s="67">
        <v>3959401.9</v>
      </c>
      <c r="K14" s="67">
        <v>3071562.9</v>
      </c>
      <c r="L14" s="67">
        <v>3425726.8099999996</v>
      </c>
      <c r="M14" s="67">
        <v>8331385.0600000005</v>
      </c>
      <c r="N14" s="67">
        <v>3556271.83</v>
      </c>
      <c r="O14" s="67">
        <v>2980508.2199999997</v>
      </c>
      <c r="P14" s="67">
        <v>28494292.16</v>
      </c>
      <c r="Q14" s="67">
        <f t="shared" si="1"/>
        <v>65882829.590000004</v>
      </c>
      <c r="R14" s="90"/>
    </row>
    <row r="15" spans="2:21" x14ac:dyDescent="0.25">
      <c r="B15" s="35" t="s">
        <v>27</v>
      </c>
      <c r="C15" s="67">
        <v>1442768745</v>
      </c>
      <c r="D15" s="67">
        <v>1454907033.6800001</v>
      </c>
      <c r="E15" s="67">
        <v>0</v>
      </c>
      <c r="F15" s="67">
        <v>0</v>
      </c>
      <c r="G15" s="67">
        <v>0</v>
      </c>
      <c r="H15" s="67">
        <v>2100</v>
      </c>
      <c r="I15" s="67">
        <v>47200</v>
      </c>
      <c r="J15" s="67">
        <v>73552.37</v>
      </c>
      <c r="K15" s="67">
        <v>408842.6</v>
      </c>
      <c r="L15" s="67">
        <v>1180000</v>
      </c>
      <c r="M15" s="67">
        <v>680599.5</v>
      </c>
      <c r="N15" s="67">
        <v>1520585.24</v>
      </c>
      <c r="O15" s="67">
        <v>5292507.1600000011</v>
      </c>
      <c r="P15" s="67">
        <v>7038782.1600000001</v>
      </c>
      <c r="Q15" s="67">
        <f t="shared" si="1"/>
        <v>16244169.030000001</v>
      </c>
      <c r="R15" s="90"/>
    </row>
    <row r="16" spans="2:21" x14ac:dyDescent="0.25">
      <c r="B16" s="75" t="s">
        <v>30</v>
      </c>
      <c r="C16" s="81">
        <f t="shared" ref="C16:P16" si="3">C10+C12</f>
        <v>58434039304</v>
      </c>
      <c r="D16" s="81">
        <f t="shared" si="3"/>
        <v>62316533984.080002</v>
      </c>
      <c r="E16" s="51">
        <f t="shared" si="3"/>
        <v>63090234.530000001</v>
      </c>
      <c r="F16" s="51">
        <f t="shared" si="3"/>
        <v>2953887839.9000001</v>
      </c>
      <c r="G16" s="51">
        <f t="shared" si="3"/>
        <v>1547777289.5699997</v>
      </c>
      <c r="H16" s="51">
        <f t="shared" si="3"/>
        <v>1649699236.8499999</v>
      </c>
      <c r="I16" s="51">
        <f t="shared" si="3"/>
        <v>1629190409.8000002</v>
      </c>
      <c r="J16" s="51">
        <f t="shared" si="3"/>
        <v>1630558030.74</v>
      </c>
      <c r="K16" s="51">
        <f t="shared" si="3"/>
        <v>1590618748.6700001</v>
      </c>
      <c r="L16" s="51">
        <f t="shared" si="3"/>
        <v>1601036999.7599998</v>
      </c>
      <c r="M16" s="51">
        <f t="shared" si="3"/>
        <v>1614761192.0700004</v>
      </c>
      <c r="N16" s="51">
        <f t="shared" si="3"/>
        <v>1638654690.6100001</v>
      </c>
      <c r="O16" s="51">
        <f t="shared" si="3"/>
        <v>3198097507.6100001</v>
      </c>
      <c r="P16" s="51">
        <f t="shared" si="3"/>
        <v>1832745967.8199999</v>
      </c>
      <c r="Q16" s="51">
        <f t="shared" si="1"/>
        <v>20950118147.93</v>
      </c>
      <c r="R16" s="90"/>
      <c r="T16" s="66"/>
      <c r="U16" s="66"/>
    </row>
    <row r="17" spans="1:19" x14ac:dyDescent="0.25">
      <c r="B17" s="6"/>
      <c r="C17" s="6"/>
      <c r="D17" s="6"/>
      <c r="E17" s="68"/>
      <c r="F17" s="68"/>
      <c r="G17" s="68"/>
      <c r="H17" s="68"/>
      <c r="I17" s="68"/>
      <c r="J17" s="68"/>
      <c r="K17" s="68"/>
      <c r="L17" s="68"/>
      <c r="M17" s="68"/>
      <c r="N17" s="68"/>
      <c r="O17" s="68"/>
      <c r="P17" s="68"/>
      <c r="Q17" s="69"/>
    </row>
    <row r="18" spans="1:19" ht="15" customHeight="1" x14ac:dyDescent="0.25">
      <c r="B18" s="75"/>
      <c r="C18" s="53"/>
      <c r="D18" s="87"/>
      <c r="E18" s="70" t="s">
        <v>10</v>
      </c>
      <c r="F18" s="70" t="s">
        <v>11</v>
      </c>
      <c r="G18" s="70" t="s">
        <v>12</v>
      </c>
      <c r="H18" s="70" t="s">
        <v>13</v>
      </c>
      <c r="I18" s="70" t="s">
        <v>14</v>
      </c>
      <c r="J18" s="70" t="s">
        <v>15</v>
      </c>
      <c r="K18" s="70" t="s">
        <v>16</v>
      </c>
      <c r="L18" s="70" t="s">
        <v>17</v>
      </c>
      <c r="M18" s="70" t="s">
        <v>18</v>
      </c>
      <c r="N18" s="70" t="s">
        <v>19</v>
      </c>
      <c r="O18" s="70" t="s">
        <v>20</v>
      </c>
      <c r="P18" s="70" t="s">
        <v>21</v>
      </c>
      <c r="Q18" s="71" t="s">
        <v>22</v>
      </c>
    </row>
    <row r="19" spans="1:19" x14ac:dyDescent="0.25">
      <c r="B19" s="54" t="s">
        <v>25</v>
      </c>
      <c r="C19" s="56">
        <v>697830845</v>
      </c>
      <c r="D19" s="56">
        <f>D20</f>
        <v>697830845</v>
      </c>
      <c r="E19" s="56">
        <v>0</v>
      </c>
      <c r="F19" s="56">
        <f t="shared" ref="F19:P19" si="4">F20</f>
        <v>0</v>
      </c>
      <c r="G19" s="56">
        <f t="shared" si="4"/>
        <v>0</v>
      </c>
      <c r="H19" s="56">
        <f t="shared" si="4"/>
        <v>0</v>
      </c>
      <c r="I19" s="56">
        <f t="shared" si="4"/>
        <v>0</v>
      </c>
      <c r="J19" s="56">
        <f t="shared" si="4"/>
        <v>0</v>
      </c>
      <c r="K19" s="56">
        <f t="shared" si="4"/>
        <v>0</v>
      </c>
      <c r="L19" s="56">
        <f t="shared" si="4"/>
        <v>0</v>
      </c>
      <c r="M19" s="56">
        <f t="shared" si="4"/>
        <v>0</v>
      </c>
      <c r="N19" s="56">
        <f t="shared" si="4"/>
        <v>0</v>
      </c>
      <c r="O19" s="56">
        <f t="shared" si="4"/>
        <v>0</v>
      </c>
      <c r="P19" s="56">
        <f t="shared" si="4"/>
        <v>0</v>
      </c>
      <c r="Q19" s="56">
        <f>SUM(E19:O19)</f>
        <v>0</v>
      </c>
    </row>
    <row r="20" spans="1:19" x14ac:dyDescent="0.25">
      <c r="B20" s="35" t="s">
        <v>27</v>
      </c>
      <c r="C20" s="67">
        <v>697830845</v>
      </c>
      <c r="D20" s="67">
        <v>697830845</v>
      </c>
      <c r="E20" s="67">
        <v>0</v>
      </c>
      <c r="F20" s="67">
        <v>0</v>
      </c>
      <c r="G20" s="67">
        <v>0</v>
      </c>
      <c r="H20" s="67">
        <v>0</v>
      </c>
      <c r="I20" s="67">
        <v>0</v>
      </c>
      <c r="J20" s="67">
        <v>0</v>
      </c>
      <c r="K20" s="67">
        <v>0</v>
      </c>
      <c r="L20" s="67">
        <v>0</v>
      </c>
      <c r="M20" s="67">
        <v>0</v>
      </c>
      <c r="N20" s="67">
        <v>0</v>
      </c>
      <c r="O20" s="67">
        <v>0</v>
      </c>
      <c r="P20" s="67">
        <v>0</v>
      </c>
      <c r="Q20" s="67">
        <f>SUM(E20:O20)</f>
        <v>0</v>
      </c>
    </row>
    <row r="21" spans="1:19" s="8" customFormat="1" x14ac:dyDescent="0.25">
      <c r="B21" s="75" t="s">
        <v>32</v>
      </c>
      <c r="C21" s="81">
        <f t="shared" ref="C21:P21" si="5">C19</f>
        <v>697830845</v>
      </c>
      <c r="D21" s="81">
        <f t="shared" si="5"/>
        <v>697830845</v>
      </c>
      <c r="E21" s="51">
        <f t="shared" si="5"/>
        <v>0</v>
      </c>
      <c r="F21" s="51">
        <f t="shared" si="5"/>
        <v>0</v>
      </c>
      <c r="G21" s="51">
        <f t="shared" si="5"/>
        <v>0</v>
      </c>
      <c r="H21" s="51">
        <f t="shared" si="5"/>
        <v>0</v>
      </c>
      <c r="I21" s="51">
        <f t="shared" si="5"/>
        <v>0</v>
      </c>
      <c r="J21" s="51">
        <f t="shared" si="5"/>
        <v>0</v>
      </c>
      <c r="K21" s="51">
        <f t="shared" si="5"/>
        <v>0</v>
      </c>
      <c r="L21" s="51">
        <f t="shared" si="5"/>
        <v>0</v>
      </c>
      <c r="M21" s="72">
        <f t="shared" si="5"/>
        <v>0</v>
      </c>
      <c r="N21" s="72">
        <f t="shared" si="5"/>
        <v>0</v>
      </c>
      <c r="O21" s="72">
        <f t="shared" si="5"/>
        <v>0</v>
      </c>
      <c r="P21" s="72">
        <f t="shared" si="5"/>
        <v>0</v>
      </c>
      <c r="Q21" s="51">
        <f>SUM(E21:O21)</f>
        <v>0</v>
      </c>
    </row>
    <row r="22" spans="1:19" x14ac:dyDescent="0.25">
      <c r="E22" s="73"/>
      <c r="F22" s="73"/>
      <c r="G22" s="73"/>
      <c r="H22" s="73"/>
      <c r="I22" s="73"/>
      <c r="J22" s="73"/>
      <c r="K22" s="73"/>
      <c r="L22" s="73"/>
      <c r="M22" s="73"/>
      <c r="N22" s="73"/>
      <c r="O22" s="73"/>
      <c r="P22" s="73"/>
      <c r="Q22" s="73"/>
      <c r="S22" s="66"/>
    </row>
    <row r="23" spans="1:19" s="9" customFormat="1" x14ac:dyDescent="0.25">
      <c r="B23" s="75" t="s">
        <v>33</v>
      </c>
      <c r="C23" s="81">
        <f t="shared" ref="C23:Q23" si="6">C16+C21</f>
        <v>59131870149</v>
      </c>
      <c r="D23" s="81">
        <f t="shared" si="6"/>
        <v>63014364829.080002</v>
      </c>
      <c r="E23" s="51">
        <f t="shared" si="6"/>
        <v>63090234.530000001</v>
      </c>
      <c r="F23" s="51">
        <f t="shared" si="6"/>
        <v>2953887839.9000001</v>
      </c>
      <c r="G23" s="51">
        <f t="shared" si="6"/>
        <v>1547777289.5699997</v>
      </c>
      <c r="H23" s="51">
        <f t="shared" si="6"/>
        <v>1649699236.8499999</v>
      </c>
      <c r="I23" s="51">
        <f t="shared" si="6"/>
        <v>1629190409.8000002</v>
      </c>
      <c r="J23" s="51">
        <f t="shared" si="6"/>
        <v>1630558030.74</v>
      </c>
      <c r="K23" s="51">
        <f t="shared" si="6"/>
        <v>1590618748.6700001</v>
      </c>
      <c r="L23" s="51">
        <f t="shared" si="6"/>
        <v>1601036999.7599998</v>
      </c>
      <c r="M23" s="51">
        <f t="shared" si="6"/>
        <v>1614761192.0700004</v>
      </c>
      <c r="N23" s="51">
        <f t="shared" si="6"/>
        <v>1638654690.6100001</v>
      </c>
      <c r="O23" s="51">
        <f t="shared" si="6"/>
        <v>3198097507.6100001</v>
      </c>
      <c r="P23" s="51">
        <f t="shared" si="6"/>
        <v>1832745967.8199999</v>
      </c>
      <c r="Q23" s="51">
        <f t="shared" si="6"/>
        <v>20950118147.93</v>
      </c>
    </row>
    <row r="24" spans="1:19" x14ac:dyDescent="0.25">
      <c r="B24" s="65" t="s">
        <v>66</v>
      </c>
      <c r="C24" s="45"/>
      <c r="D24" s="93"/>
      <c r="E24" s="46"/>
      <c r="F24" s="46"/>
      <c r="G24" s="46"/>
      <c r="H24" s="46"/>
      <c r="I24" s="46"/>
      <c r="J24" s="46"/>
      <c r="K24" s="46"/>
      <c r="L24" s="46"/>
      <c r="M24" s="46"/>
      <c r="N24" s="46"/>
      <c r="O24" s="46"/>
      <c r="P24" s="46"/>
      <c r="Q24" s="46"/>
      <c r="R24" s="46"/>
    </row>
    <row r="25" spans="1:19" x14ac:dyDescent="0.25">
      <c r="B25" s="61" t="s">
        <v>67</v>
      </c>
      <c r="C25" s="48"/>
      <c r="D25" s="48"/>
      <c r="E25" s="46"/>
      <c r="F25" s="46"/>
      <c r="G25" s="46"/>
      <c r="H25" s="46"/>
      <c r="I25" s="46"/>
      <c r="J25" s="46"/>
      <c r="K25" s="46"/>
      <c r="L25" s="46"/>
      <c r="M25" s="46"/>
      <c r="N25" s="46"/>
      <c r="O25" s="46"/>
      <c r="P25" s="46"/>
      <c r="Q25" s="46"/>
    </row>
    <row r="26" spans="1:19" x14ac:dyDescent="0.25">
      <c r="B26" s="60" t="s">
        <v>43</v>
      </c>
      <c r="C26" s="42"/>
      <c r="D26" s="42"/>
      <c r="E26" s="92"/>
      <c r="F26" s="92"/>
      <c r="G26" s="92"/>
      <c r="H26" s="92"/>
      <c r="I26" s="92"/>
      <c r="J26" s="92"/>
      <c r="K26" s="92"/>
      <c r="L26" s="92"/>
      <c r="M26" s="92"/>
      <c r="N26" s="92"/>
      <c r="O26" s="92"/>
      <c r="P26" s="92"/>
      <c r="Q26" s="92"/>
    </row>
    <row r="27" spans="1:19" ht="14.25" customHeight="1" x14ac:dyDescent="0.25">
      <c r="B27" s="42"/>
      <c r="C27" s="82"/>
      <c r="D27" s="82"/>
      <c r="E27" s="82"/>
      <c r="F27" s="82"/>
      <c r="G27" s="82"/>
      <c r="H27" s="82"/>
      <c r="I27" s="82"/>
      <c r="Q27" s="15"/>
    </row>
    <row r="28" spans="1:19" x14ac:dyDescent="0.25">
      <c r="B28" s="82"/>
      <c r="E28" s="80"/>
    </row>
    <row r="30" spans="1:19" s="13" customFormat="1" x14ac:dyDescent="0.25">
      <c r="A30"/>
      <c r="B30"/>
      <c r="G30" s="16"/>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8A797-B18E-4D32-9000-AA6C4AA103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BAD62E-41DA-4781-B00E-D0A6144EDC69}">
  <ds:schemaRef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f7c7372e-77c9-4c4a-9e9a-3e04be05905d"/>
    <ds:schemaRef ds:uri="http://purl.org/dc/elements/1.1/"/>
    <ds:schemaRef ds:uri="http://purl.org/dc/dcmitype/"/>
    <ds:schemaRef ds:uri="09100588-ee89-45b2-81d6-a67d223ce91b"/>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58FA14AA-5B74-4712-98E4-68787004D3D5}">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2026-06-25T16:12:52Z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