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yo/Gastos/Descentralizadas/"/>
    </mc:Choice>
  </mc:AlternateContent>
  <xr:revisionPtr revIDLastSave="566" documentId="13_ncr:1_{63485C44-26FC-4C95-A983-6EF387832013}" xr6:coauthVersionLast="47" xr6:coauthVersionMax="47" xr10:uidLastSave="{1C598EE2-F9EF-4A54-B009-A7308C0A877E}"/>
  <bookViews>
    <workbookView xWindow="-120" yWindow="-120" windowWidth="29040" windowHeight="15720" tabRatio="594" firstSheet="11" activeTab="12" xr2:uid="{00000000-000D-0000-FFFF-FFFF00000000}"/>
  </bookViews>
  <sheets>
    <sheet name="2014" sheetId="14" r:id="rId1"/>
    <sheet name="2015" sheetId="26" r:id="rId2"/>
    <sheet name="2016" sheetId="27" r:id="rId3"/>
    <sheet name="2017" sheetId="18" r:id="rId4"/>
    <sheet name="2018" sheetId="28" r:id="rId5"/>
    <sheet name="2019" sheetId="29" r:id="rId6"/>
    <sheet name="2020" sheetId="32" r:id="rId7"/>
    <sheet name="2021" sheetId="34" r:id="rId8"/>
    <sheet name="2022" sheetId="37" r:id="rId9"/>
    <sheet name="2023" sheetId="39" r:id="rId10"/>
    <sheet name="2024" sheetId="38" r:id="rId11"/>
    <sheet name="2025" sheetId="40" r:id="rId12"/>
    <sheet name="2026" sheetId="41"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8" i="41" l="1"/>
  <c r="F548" i="41"/>
  <c r="G548" i="41"/>
  <c r="H548" i="41"/>
  <c r="I548" i="41"/>
  <c r="Q376" i="41" l="1"/>
  <c r="Q375" i="41"/>
  <c r="Q374" i="41"/>
  <c r="Q504" i="41"/>
  <c r="Q547" i="41"/>
  <c r="Q546" i="41"/>
  <c r="Q545" i="41"/>
  <c r="Q544" i="41"/>
  <c r="Q543" i="41"/>
  <c r="Q542" i="41"/>
  <c r="Q541" i="41"/>
  <c r="Q540" i="41"/>
  <c r="Q539" i="41"/>
  <c r="Q538" i="41"/>
  <c r="Q537" i="41"/>
  <c r="Q536" i="41"/>
  <c r="Q535" i="41"/>
  <c r="Q534" i="41"/>
  <c r="Q533" i="41"/>
  <c r="Q530" i="41"/>
  <c r="Q529" i="41"/>
  <c r="Q528" i="41"/>
  <c r="Q527" i="41"/>
  <c r="Q526" i="41"/>
  <c r="Q525" i="41"/>
  <c r="Q524" i="41"/>
  <c r="Q523" i="41"/>
  <c r="Q522" i="41"/>
  <c r="Q521" i="41"/>
  <c r="Q520" i="41"/>
  <c r="Q519" i="41"/>
  <c r="Q518" i="41"/>
  <c r="Q517" i="41"/>
  <c r="Q516" i="41"/>
  <c r="Q515" i="41"/>
  <c r="Q514" i="41"/>
  <c r="Q513" i="41"/>
  <c r="Q512" i="41"/>
  <c r="Q511" i="41"/>
  <c r="Q510" i="41"/>
  <c r="Q509" i="41"/>
  <c r="Q507" i="41"/>
  <c r="Q506" i="41"/>
  <c r="Q505" i="41"/>
  <c r="Q503" i="41"/>
  <c r="Q502" i="41"/>
  <c r="Q501" i="41"/>
  <c r="Q500" i="41"/>
  <c r="Q499" i="41"/>
  <c r="Q498" i="41"/>
  <c r="Q497" i="41"/>
  <c r="Q496" i="41"/>
  <c r="Q495" i="41"/>
  <c r="Q494" i="41"/>
  <c r="Q493" i="41"/>
  <c r="Q492" i="41"/>
  <c r="Q491" i="41"/>
  <c r="Q490" i="41"/>
  <c r="Q489" i="41"/>
  <c r="Q488" i="41"/>
  <c r="Q487" i="41"/>
  <c r="Q486" i="41"/>
  <c r="Q485" i="41"/>
  <c r="Q484" i="41"/>
  <c r="Q483" i="41"/>
  <c r="Q482" i="41"/>
  <c r="Q481" i="41"/>
  <c r="Q480" i="41"/>
  <c r="Q479" i="41"/>
  <c r="Q478" i="41"/>
  <c r="Q477" i="41"/>
  <c r="Q476" i="41"/>
  <c r="Q475" i="41"/>
  <c r="Q474" i="41"/>
  <c r="Q473" i="41"/>
  <c r="Q472" i="41"/>
  <c r="Q471" i="41"/>
  <c r="Q470" i="41"/>
  <c r="Q469" i="41"/>
  <c r="Q468" i="41"/>
  <c r="Q467" i="41"/>
  <c r="Q466" i="41"/>
  <c r="Q465" i="41"/>
  <c r="Q464" i="41"/>
  <c r="Q463" i="41"/>
  <c r="Q462" i="41"/>
  <c r="Q461" i="41"/>
  <c r="Q460" i="41"/>
  <c r="Q459" i="41"/>
  <c r="Q458" i="41"/>
  <c r="Q457" i="41"/>
  <c r="Q456" i="41"/>
  <c r="Q455" i="41"/>
  <c r="Q454" i="41"/>
  <c r="Q453" i="41"/>
  <c r="Q452" i="41"/>
  <c r="Q451" i="41"/>
  <c r="Q450" i="41"/>
  <c r="Q449" i="41"/>
  <c r="Q448" i="41"/>
  <c r="Q447" i="41"/>
  <c r="Q446" i="41"/>
  <c r="Q445" i="41"/>
  <c r="Q444" i="41"/>
  <c r="Q443" i="41"/>
  <c r="Q442" i="41"/>
  <c r="Q441" i="41"/>
  <c r="Q440" i="41"/>
  <c r="Q439" i="41"/>
  <c r="Q438" i="41"/>
  <c r="Q437" i="41"/>
  <c r="Q436" i="41"/>
  <c r="Q435" i="41"/>
  <c r="Q434" i="41"/>
  <c r="Q433" i="41"/>
  <c r="Q432" i="41"/>
  <c r="Q431" i="41"/>
  <c r="Q430" i="41"/>
  <c r="Q429" i="41"/>
  <c r="Q428" i="41"/>
  <c r="Q427" i="41"/>
  <c r="Q426" i="41"/>
  <c r="Q425" i="41"/>
  <c r="Q424" i="41"/>
  <c r="Q423" i="41"/>
  <c r="Q422" i="41"/>
  <c r="Q421" i="41"/>
  <c r="Q420" i="41"/>
  <c r="Q419" i="41"/>
  <c r="Q418" i="41"/>
  <c r="Q417" i="41"/>
  <c r="Q416" i="41"/>
  <c r="Q415" i="41"/>
  <c r="Q414" i="41"/>
  <c r="Q413" i="41"/>
  <c r="Q412" i="41"/>
  <c r="Q411" i="41"/>
  <c r="Q410" i="41"/>
  <c r="Q409" i="41"/>
  <c r="Q408" i="41"/>
  <c r="Q407" i="41"/>
  <c r="Q406" i="41"/>
  <c r="Q405" i="41"/>
  <c r="Q404" i="41"/>
  <c r="Q403" i="41"/>
  <c r="Q402" i="41"/>
  <c r="Q401" i="41"/>
  <c r="Q400" i="41"/>
  <c r="Q399" i="41"/>
  <c r="Q398" i="41"/>
  <c r="Q397" i="41"/>
  <c r="Q396" i="41"/>
  <c r="Q395" i="41"/>
  <c r="Q394" i="41"/>
  <c r="Q393" i="41"/>
  <c r="Q392" i="41"/>
  <c r="Q389" i="41"/>
  <c r="Q388" i="41"/>
  <c r="Q387" i="41"/>
  <c r="Q386" i="41"/>
  <c r="Q385" i="41"/>
  <c r="Q384" i="41"/>
  <c r="Q383" i="41"/>
  <c r="Q382" i="41"/>
  <c r="Q381" i="41"/>
  <c r="Q380" i="41"/>
  <c r="Q379" i="41"/>
  <c r="Q378" i="41"/>
  <c r="Q377"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5" i="41"/>
  <c r="Q344" i="41"/>
  <c r="Q343" i="41"/>
  <c r="Q342" i="41"/>
  <c r="Q341" i="41"/>
  <c r="Q340" i="41"/>
  <c r="Q339" i="41"/>
  <c r="Q338" i="41"/>
  <c r="Q337" i="41"/>
  <c r="Q336" i="41"/>
  <c r="Q335" i="41"/>
  <c r="Q334" i="41"/>
  <c r="Q333" i="41"/>
  <c r="Q332" i="41"/>
  <c r="Q331" i="41"/>
  <c r="Q330" i="41"/>
  <c r="Q329" i="41"/>
  <c r="Q328" i="41"/>
  <c r="Q327" i="41"/>
  <c r="Q326" i="41"/>
  <c r="Q325" i="41"/>
  <c r="Q324" i="41"/>
  <c r="Q323" i="41"/>
  <c r="Q322" i="41"/>
  <c r="Q321" i="41"/>
  <c r="Q320" i="41"/>
  <c r="Q319" i="41"/>
  <c r="Q318" i="41"/>
  <c r="Q317"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286" i="41"/>
  <c r="Q285" i="41"/>
  <c r="Q284" i="41"/>
  <c r="Q283" i="41"/>
  <c r="Q282" i="41"/>
  <c r="Q281" i="41"/>
  <c r="Q280" i="41"/>
  <c r="Q279" i="41"/>
  <c r="Q278" i="41"/>
  <c r="Q277" i="41"/>
  <c r="Q276" i="41"/>
  <c r="Q275" i="41"/>
  <c r="Q274" i="41"/>
  <c r="Q273" i="41"/>
  <c r="Q272" i="41"/>
  <c r="Q271" i="41"/>
  <c r="Q270" i="41"/>
  <c r="Q269" i="41"/>
  <c r="Q268" i="41"/>
  <c r="Q267" i="41"/>
  <c r="Q266" i="41"/>
  <c r="Q265" i="41"/>
  <c r="Q264" i="41"/>
  <c r="Q263" i="41"/>
  <c r="Q262" i="41"/>
  <c r="Q261" i="41"/>
  <c r="Q260" i="41"/>
  <c r="Q259" i="41"/>
  <c r="Q258" i="41"/>
  <c r="Q257" i="41"/>
  <c r="Q256" i="41"/>
  <c r="Q255" i="41"/>
  <c r="Q254" i="41"/>
  <c r="Q253" i="41"/>
  <c r="Q252" i="41"/>
  <c r="Q251" i="41"/>
  <c r="Q250" i="41"/>
  <c r="Q249" i="41"/>
  <c r="Q248" i="41"/>
  <c r="Q247" i="41"/>
  <c r="Q246" i="41"/>
  <c r="Q245" i="41"/>
  <c r="Q244" i="41"/>
  <c r="Q243" i="41"/>
  <c r="Q242" i="41"/>
  <c r="Q241" i="41"/>
  <c r="Q240" i="41"/>
  <c r="Q239" i="41"/>
  <c r="Q238" i="41"/>
  <c r="Q237" i="41"/>
  <c r="Q236" i="41"/>
  <c r="Q235" i="41"/>
  <c r="Q234" i="41"/>
  <c r="Q233" i="41"/>
  <c r="Q232" i="41"/>
  <c r="Q231" i="41"/>
  <c r="Q230" i="41"/>
  <c r="Q229" i="41"/>
  <c r="Q228" i="41"/>
  <c r="Q227" i="41"/>
  <c r="Q226" i="41"/>
  <c r="Q225" i="41"/>
  <c r="Q224" i="41"/>
  <c r="Q223" i="41"/>
  <c r="Q222" i="41"/>
  <c r="Q221" i="41"/>
  <c r="Q220" i="41"/>
  <c r="Q219" i="41"/>
  <c r="Q218" i="41"/>
  <c r="Q217" i="41"/>
  <c r="Q216" i="41"/>
  <c r="Q215" i="41"/>
  <c r="Q214" i="41"/>
  <c r="Q213" i="41"/>
  <c r="Q212" i="41"/>
  <c r="Q210" i="41"/>
  <c r="Q209" i="41"/>
  <c r="Q208" i="41"/>
  <c r="Q207" i="41"/>
  <c r="Q206" i="41"/>
  <c r="Q205" i="41"/>
  <c r="Q204" i="41"/>
  <c r="Q203" i="41"/>
  <c r="Q202" i="41"/>
  <c r="Q201" i="41"/>
  <c r="Q200" i="41"/>
  <c r="Q199" i="41"/>
  <c r="Q198" i="41"/>
  <c r="Q197" i="41"/>
  <c r="Q196" i="41"/>
  <c r="Q195" i="41"/>
  <c r="Q194" i="41"/>
  <c r="Q193" i="41"/>
  <c r="Q192" i="41"/>
  <c r="Q191" i="41"/>
  <c r="Q190" i="41"/>
  <c r="Q189" i="41"/>
  <c r="Q188" i="41"/>
  <c r="Q187" i="41"/>
  <c r="Q186" i="41"/>
  <c r="Q185" i="41"/>
  <c r="Q184" i="41"/>
  <c r="Q183" i="41"/>
  <c r="Q182" i="41"/>
  <c r="Q181" i="41"/>
  <c r="Q180" i="41"/>
  <c r="Q179" i="41"/>
  <c r="Q178" i="41"/>
  <c r="Q177" i="41"/>
  <c r="Q176" i="41"/>
  <c r="Q175" i="41"/>
  <c r="Q174" i="41"/>
  <c r="Q173" i="41"/>
  <c r="Q172" i="41"/>
  <c r="Q171" i="41"/>
  <c r="Q170" i="41"/>
  <c r="Q169" i="41"/>
  <c r="Q168" i="41"/>
  <c r="Q167" i="41"/>
  <c r="Q166" i="41"/>
  <c r="Q165" i="41"/>
  <c r="Q164" i="41"/>
  <c r="Q163" i="41"/>
  <c r="Q162" i="41"/>
  <c r="Q161" i="41"/>
  <c r="Q160" i="41"/>
  <c r="Q159" i="41"/>
  <c r="Q158" i="41"/>
  <c r="Q157" i="41"/>
  <c r="Q156" i="41"/>
  <c r="Q155" i="41"/>
  <c r="Q154" i="41"/>
  <c r="Q153" i="41"/>
  <c r="Q152" i="41"/>
  <c r="Q151" i="41"/>
  <c r="Q150" i="41"/>
  <c r="Q149" i="41"/>
  <c r="Q148" i="41"/>
  <c r="Q147" i="41"/>
  <c r="Q146" i="41"/>
  <c r="Q145" i="41"/>
  <c r="Q144" i="41"/>
  <c r="Q143" i="41"/>
  <c r="Q142" i="41"/>
  <c r="Q141" i="41"/>
  <c r="Q140" i="41"/>
  <c r="Q139" i="41"/>
  <c r="Q138" i="41"/>
  <c r="Q137" i="41"/>
  <c r="Q136" i="41"/>
  <c r="Q135" i="41"/>
  <c r="Q134" i="41"/>
  <c r="Q133" i="41"/>
  <c r="Q132" i="41"/>
  <c r="Q131" i="41"/>
  <c r="Q130" i="41"/>
  <c r="Q129" i="41"/>
  <c r="Q128" i="41"/>
  <c r="Q127" i="41"/>
  <c r="Q126" i="41"/>
  <c r="Q125" i="41"/>
  <c r="Q124" i="41"/>
  <c r="Q123" i="41"/>
  <c r="Q122" i="41"/>
  <c r="Q121" i="41"/>
  <c r="Q120" i="41"/>
  <c r="Q119" i="41"/>
  <c r="Q118" i="41"/>
  <c r="Q117" i="41"/>
  <c r="Q116" i="41"/>
  <c r="Q115" i="41"/>
  <c r="Q114" i="41"/>
  <c r="Q113" i="41"/>
  <c r="Q112" i="41"/>
  <c r="Q111" i="41"/>
  <c r="Q110" i="41"/>
  <c r="Q109" i="41"/>
  <c r="Q108" i="41"/>
  <c r="Q107" i="41"/>
  <c r="Q106" i="41"/>
  <c r="Q105" i="41"/>
  <c r="Q104" i="41"/>
  <c r="Q103" i="41"/>
  <c r="Q102" i="41"/>
  <c r="Q101" i="41"/>
  <c r="Q100" i="41"/>
  <c r="Q99" i="41"/>
  <c r="Q98" i="41"/>
  <c r="Q97" i="41"/>
  <c r="Q96" i="41"/>
  <c r="Q95" i="41"/>
  <c r="Q94" i="41"/>
  <c r="Q93" i="41"/>
  <c r="Q92" i="41"/>
  <c r="Q91" i="41"/>
  <c r="Q90" i="41"/>
  <c r="Q89" i="41"/>
  <c r="Q88" i="41"/>
  <c r="Q87" i="41"/>
  <c r="Q86" i="41"/>
  <c r="Q85" i="41"/>
  <c r="Q84" i="41"/>
  <c r="Q83" i="41"/>
  <c r="Q82" i="41"/>
  <c r="Q81" i="41"/>
  <c r="Q80" i="41"/>
  <c r="Q79" i="41"/>
  <c r="Q78" i="41"/>
  <c r="Q77" i="41"/>
  <c r="Q76" i="41"/>
  <c r="Q75" i="41"/>
  <c r="Q74" i="41"/>
  <c r="Q73" i="41"/>
  <c r="Q72" i="41"/>
  <c r="Q71" i="41"/>
  <c r="Q70" i="41"/>
  <c r="Q69" i="41"/>
  <c r="Q68" i="41"/>
  <c r="Q67" i="41"/>
  <c r="Q66" i="41"/>
  <c r="Q65" i="41"/>
  <c r="Q64" i="41"/>
  <c r="Q63" i="41"/>
  <c r="Q62" i="41"/>
  <c r="Q61"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377" i="40"/>
  <c r="Q376" i="40"/>
  <c r="Q375" i="40"/>
  <c r="Q558" i="40"/>
  <c r="P558" i="40"/>
  <c r="O558" i="40"/>
  <c r="N558" i="40"/>
  <c r="M558" i="40"/>
  <c r="L558" i="40"/>
  <c r="K558" i="40"/>
  <c r="J558" i="40"/>
  <c r="I558" i="40"/>
  <c r="H558" i="40"/>
  <c r="G558" i="40"/>
  <c r="F558" i="40"/>
  <c r="E558" i="40"/>
  <c r="D558" i="40"/>
  <c r="Q557" i="40"/>
  <c r="Q556" i="40"/>
  <c r="Q555" i="40"/>
  <c r="D548" i="41"/>
  <c r="J548" i="41"/>
  <c r="K548" i="41"/>
  <c r="L548" i="41"/>
  <c r="M548" i="41"/>
  <c r="N548" i="41"/>
  <c r="O548" i="41"/>
  <c r="P548" i="41"/>
  <c r="C548" i="41"/>
  <c r="P559" i="41"/>
  <c r="O559" i="41"/>
  <c r="N559" i="41"/>
  <c r="M559" i="41"/>
  <c r="L559" i="41"/>
  <c r="K559" i="41"/>
  <c r="J559" i="41"/>
  <c r="I559" i="41"/>
  <c r="H559" i="41"/>
  <c r="G559" i="41"/>
  <c r="F559" i="41"/>
  <c r="E559" i="41"/>
  <c r="D559" i="41"/>
  <c r="C559" i="41"/>
  <c r="Q558" i="41"/>
  <c r="Q557" i="41"/>
  <c r="Q556" i="41"/>
  <c r="Q555" i="41"/>
  <c r="Q554" i="41"/>
  <c r="Q553" i="41"/>
  <c r="Q552" i="41"/>
  <c r="Q551" i="41"/>
  <c r="Q559" i="41" s="1"/>
  <c r="Q10" i="41"/>
  <c r="D571" i="40"/>
  <c r="P561" i="41" l="1"/>
  <c r="D561" i="41"/>
  <c r="L561" i="41"/>
  <c r="N561" i="41"/>
  <c r="M561" i="41"/>
  <c r="C561" i="41"/>
  <c r="K561" i="41"/>
  <c r="J561" i="41"/>
  <c r="I561" i="41"/>
  <c r="F561" i="41"/>
  <c r="E561" i="41"/>
  <c r="O561" i="41"/>
  <c r="G561" i="41"/>
  <c r="Q548" i="41"/>
  <c r="Q561" i="41" s="1"/>
  <c r="H561" i="41"/>
  <c r="Q445" i="40"/>
  <c r="Q446" i="40"/>
  <c r="Q349" i="40"/>
  <c r="Q505" i="40"/>
  <c r="Q403" i="40"/>
  <c r="Q216" i="40"/>
  <c r="Q212" i="40"/>
  <c r="Q100" i="40"/>
  <c r="Q95" i="40"/>
  <c r="Q86" i="40"/>
  <c r="Q11" i="40"/>
  <c r="Q368" i="40"/>
  <c r="Q367" i="40"/>
  <c r="Q142" i="40"/>
  <c r="Q128" i="40"/>
  <c r="Q116" i="40"/>
  <c r="Q106" i="40"/>
  <c r="Q483" i="40"/>
  <c r="Q482" i="40"/>
  <c r="Q112" i="40"/>
  <c r="Q262" i="40"/>
  <c r="Q254" i="40"/>
  <c r="Q246" i="40"/>
  <c r="Q238" i="40"/>
  <c r="Q230" i="40"/>
  <c r="Q222" i="40"/>
  <c r="Q213" i="40"/>
  <c r="Q196" i="40"/>
  <c r="Q188" i="40"/>
  <c r="Q118" i="40"/>
  <c r="Q114" i="40"/>
  <c r="Q108" i="40"/>
  <c r="Q105" i="40"/>
  <c r="Q554" i="40"/>
  <c r="Q553" i="40"/>
  <c r="Q552" i="40"/>
  <c r="Q551" i="40"/>
  <c r="Q550" i="40"/>
  <c r="Q549" i="40"/>
  <c r="Q548" i="40"/>
  <c r="Q547" i="40"/>
  <c r="Q546" i="40"/>
  <c r="Q545" i="40"/>
  <c r="Q544" i="40"/>
  <c r="Q543" i="40"/>
  <c r="Q542" i="40"/>
  <c r="Q541" i="40"/>
  <c r="Q540" i="40"/>
  <c r="Q539" i="40"/>
  <c r="Q538" i="40"/>
  <c r="Q537" i="40"/>
  <c r="Q536" i="40"/>
  <c r="Q535" i="40"/>
  <c r="Q534" i="40"/>
  <c r="Q533" i="40"/>
  <c r="Q532" i="40"/>
  <c r="Q531" i="40"/>
  <c r="Q530" i="40"/>
  <c r="Q529" i="40"/>
  <c r="Q528" i="40"/>
  <c r="Q527" i="40"/>
  <c r="Q526" i="40"/>
  <c r="Q525" i="40"/>
  <c r="Q524" i="40"/>
  <c r="Q523" i="40"/>
  <c r="Q522" i="40"/>
  <c r="Q521" i="40"/>
  <c r="Q520" i="40"/>
  <c r="Q519" i="40"/>
  <c r="Q518" i="40"/>
  <c r="Q517" i="40"/>
  <c r="Q516" i="40"/>
  <c r="Q515" i="40"/>
  <c r="Q514" i="40"/>
  <c r="Q513" i="40"/>
  <c r="Q512" i="40"/>
  <c r="Q511" i="40"/>
  <c r="Q510" i="40"/>
  <c r="Q509" i="40"/>
  <c r="Q508" i="40"/>
  <c r="Q507" i="40"/>
  <c r="Q506" i="40"/>
  <c r="Q504" i="40"/>
  <c r="Q503" i="40"/>
  <c r="Q502" i="40"/>
  <c r="Q501" i="40"/>
  <c r="Q500" i="40"/>
  <c r="Q499" i="40"/>
  <c r="Q498" i="40"/>
  <c r="Q497" i="40"/>
  <c r="Q496" i="40"/>
  <c r="Q495" i="40"/>
  <c r="Q494" i="40"/>
  <c r="Q493" i="40"/>
  <c r="Q492" i="40"/>
  <c r="Q491" i="40"/>
  <c r="Q490" i="40"/>
  <c r="Q489" i="40"/>
  <c r="Q488" i="40"/>
  <c r="Q487" i="40"/>
  <c r="Q486" i="40"/>
  <c r="Q485" i="40"/>
  <c r="Q484" i="40"/>
  <c r="Q481" i="40"/>
  <c r="Q480" i="40"/>
  <c r="Q479" i="40"/>
  <c r="Q478" i="40"/>
  <c r="Q477" i="40"/>
  <c r="Q476" i="40"/>
  <c r="Q475" i="40"/>
  <c r="Q474" i="40"/>
  <c r="Q473" i="40"/>
  <c r="Q472" i="40"/>
  <c r="Q471" i="40"/>
  <c r="Q470" i="40"/>
  <c r="Q469" i="40"/>
  <c r="Q468" i="40"/>
  <c r="Q467" i="40"/>
  <c r="Q466" i="40"/>
  <c r="Q465" i="40"/>
  <c r="Q464" i="40"/>
  <c r="Q463" i="40"/>
  <c r="Q462" i="40"/>
  <c r="Q461" i="40"/>
  <c r="Q460" i="40"/>
  <c r="Q459" i="40"/>
  <c r="Q458" i="40"/>
  <c r="Q457" i="40"/>
  <c r="Q456" i="40"/>
  <c r="Q455" i="40"/>
  <c r="Q454" i="40"/>
  <c r="Q453" i="40"/>
  <c r="Q452" i="40"/>
  <c r="Q451" i="40"/>
  <c r="Q450" i="40"/>
  <c r="Q449" i="40"/>
  <c r="Q448" i="40"/>
  <c r="Q447" i="40"/>
  <c r="Q444" i="40"/>
  <c r="Q443" i="40"/>
  <c r="Q442" i="40"/>
  <c r="Q441" i="40"/>
  <c r="Q440" i="40"/>
  <c r="Q439" i="40"/>
  <c r="Q438" i="40"/>
  <c r="Q437" i="40"/>
  <c r="Q436" i="40"/>
  <c r="Q435" i="40"/>
  <c r="Q434" i="40"/>
  <c r="Q433" i="40"/>
  <c r="Q432" i="40"/>
  <c r="Q431" i="40"/>
  <c r="Q430" i="40"/>
  <c r="Q429" i="40"/>
  <c r="Q428" i="40"/>
  <c r="Q427" i="40"/>
  <c r="Q426" i="40"/>
  <c r="Q425" i="40"/>
  <c r="Q424" i="40"/>
  <c r="Q423" i="40"/>
  <c r="Q422" i="40"/>
  <c r="Q421" i="40"/>
  <c r="Q420" i="40"/>
  <c r="Q419" i="40"/>
  <c r="Q418" i="40"/>
  <c r="Q417" i="40"/>
  <c r="Q416" i="40"/>
  <c r="Q415" i="40"/>
  <c r="Q414" i="40"/>
  <c r="Q413" i="40"/>
  <c r="Q412" i="40"/>
  <c r="Q411" i="40"/>
  <c r="Q410" i="40"/>
  <c r="Q409" i="40"/>
  <c r="Q408" i="40"/>
  <c r="Q407" i="40"/>
  <c r="Q406" i="40"/>
  <c r="Q405" i="40"/>
  <c r="Q404" i="40"/>
  <c r="Q402" i="40"/>
  <c r="Q401" i="40"/>
  <c r="Q400" i="40"/>
  <c r="Q399" i="40"/>
  <c r="Q398" i="40"/>
  <c r="Q397" i="40"/>
  <c r="Q396" i="40"/>
  <c r="Q395" i="40"/>
  <c r="Q394" i="40"/>
  <c r="Q393" i="40"/>
  <c r="Q392" i="40"/>
  <c r="Q391" i="40"/>
  <c r="Q390" i="40"/>
  <c r="Q389" i="40"/>
  <c r="Q388" i="40"/>
  <c r="Q387" i="40"/>
  <c r="Q386" i="40"/>
  <c r="Q385" i="40"/>
  <c r="Q384" i="40"/>
  <c r="Q383" i="40"/>
  <c r="Q382" i="40"/>
  <c r="Q381" i="40"/>
  <c r="Q380" i="40"/>
  <c r="Q379" i="40"/>
  <c r="Q378" i="40"/>
  <c r="Q374" i="40"/>
  <c r="Q373" i="40"/>
  <c r="Q372" i="40"/>
  <c r="Q371" i="40"/>
  <c r="Q370" i="40"/>
  <c r="Q369" i="40"/>
  <c r="Q366" i="40"/>
  <c r="Q365" i="40"/>
  <c r="Q364" i="40"/>
  <c r="Q363" i="40"/>
  <c r="Q362" i="40"/>
  <c r="Q361" i="40"/>
  <c r="Q360" i="40"/>
  <c r="Q359" i="40"/>
  <c r="Q358" i="40"/>
  <c r="Q357" i="40"/>
  <c r="Q356" i="40"/>
  <c r="Q355" i="40"/>
  <c r="Q354" i="40"/>
  <c r="Q353" i="40"/>
  <c r="Q352" i="40"/>
  <c r="Q351" i="40"/>
  <c r="Q350" i="40"/>
  <c r="Q348" i="40"/>
  <c r="Q347" i="40"/>
  <c r="Q346" i="40"/>
  <c r="Q345" i="40"/>
  <c r="Q344" i="40"/>
  <c r="Q343" i="40"/>
  <c r="Q342" i="40"/>
  <c r="Q341" i="40"/>
  <c r="Q340" i="40"/>
  <c r="Q339" i="40"/>
  <c r="Q338" i="40"/>
  <c r="Q337" i="40"/>
  <c r="Q336" i="40"/>
  <c r="Q335" i="40"/>
  <c r="Q334" i="40"/>
  <c r="Q333" i="40"/>
  <c r="Q332" i="40"/>
  <c r="Q331" i="40"/>
  <c r="Q330" i="40"/>
  <c r="Q329" i="40"/>
  <c r="Q328" i="40"/>
  <c r="Q327" i="40"/>
  <c r="Q326" i="40"/>
  <c r="Q325" i="40"/>
  <c r="Q324" i="40"/>
  <c r="Q323" i="40"/>
  <c r="Q322" i="40"/>
  <c r="Q321" i="40"/>
  <c r="Q320" i="40"/>
  <c r="Q319" i="40"/>
  <c r="Q318" i="40"/>
  <c r="Q317" i="40"/>
  <c r="Q316" i="40"/>
  <c r="Q315" i="40"/>
  <c r="Q314" i="40"/>
  <c r="Q313" i="40"/>
  <c r="Q312" i="40"/>
  <c r="Q311" i="40"/>
  <c r="Q310" i="40"/>
  <c r="Q309" i="40"/>
  <c r="Q308" i="40"/>
  <c r="Q307" i="40"/>
  <c r="Q306" i="40"/>
  <c r="Q305" i="40"/>
  <c r="Q304" i="40"/>
  <c r="Q303" i="40"/>
  <c r="Q302" i="40"/>
  <c r="Q301" i="40"/>
  <c r="Q300" i="40"/>
  <c r="Q299" i="40"/>
  <c r="Q298" i="40"/>
  <c r="Q297" i="40"/>
  <c r="Q296" i="40"/>
  <c r="Q295" i="40"/>
  <c r="Q294" i="40"/>
  <c r="Q293" i="40"/>
  <c r="Q292" i="40"/>
  <c r="Q291" i="40"/>
  <c r="Q290" i="40"/>
  <c r="Q289" i="40"/>
  <c r="Q288" i="40"/>
  <c r="Q287" i="40"/>
  <c r="Q286" i="40"/>
  <c r="Q285" i="40"/>
  <c r="Q284" i="40"/>
  <c r="Q283" i="40"/>
  <c r="Q282" i="40"/>
  <c r="Q281" i="40"/>
  <c r="Q280" i="40"/>
  <c r="Q279" i="40"/>
  <c r="Q278" i="40"/>
  <c r="Q277" i="40"/>
  <c r="Q276" i="40"/>
  <c r="Q275" i="40"/>
  <c r="Q274" i="40"/>
  <c r="Q273" i="40"/>
  <c r="Q272" i="40"/>
  <c r="Q271" i="40"/>
  <c r="Q270" i="40"/>
  <c r="Q269" i="40"/>
  <c r="Q268" i="40"/>
  <c r="Q267" i="40"/>
  <c r="Q266" i="40"/>
  <c r="Q265" i="40"/>
  <c r="Q264" i="40"/>
  <c r="Q263" i="40"/>
  <c r="Q261" i="40"/>
  <c r="Q260" i="40"/>
  <c r="Q259" i="40"/>
  <c r="Q258" i="40"/>
  <c r="Q257" i="40"/>
  <c r="Q256" i="40"/>
  <c r="Q255" i="40"/>
  <c r="Q253" i="40"/>
  <c r="Q252" i="40"/>
  <c r="Q251" i="40"/>
  <c r="Q250" i="40"/>
  <c r="Q249" i="40"/>
  <c r="Q248" i="40"/>
  <c r="Q247" i="40"/>
  <c r="Q245" i="40"/>
  <c r="Q244" i="40"/>
  <c r="Q243" i="40"/>
  <c r="Q242" i="40"/>
  <c r="Q241" i="40"/>
  <c r="Q240" i="40"/>
  <c r="Q239" i="40"/>
  <c r="Q237" i="40"/>
  <c r="Q236" i="40"/>
  <c r="Q235" i="40"/>
  <c r="Q234" i="40"/>
  <c r="Q233" i="40"/>
  <c r="Q232" i="40"/>
  <c r="Q231" i="40"/>
  <c r="Q229" i="40"/>
  <c r="Q228" i="40"/>
  <c r="Q227" i="40"/>
  <c r="Q226" i="40"/>
  <c r="Q225" i="40"/>
  <c r="Q224" i="40"/>
  <c r="Q223" i="40"/>
  <c r="Q221" i="40"/>
  <c r="Q220" i="40"/>
  <c r="Q219" i="40"/>
  <c r="Q218" i="40"/>
  <c r="Q217" i="40"/>
  <c r="Q215" i="40"/>
  <c r="Q214" i="40"/>
  <c r="Q211" i="40"/>
  <c r="Q210" i="40"/>
  <c r="Q209" i="40"/>
  <c r="Q208" i="40"/>
  <c r="Q207" i="40"/>
  <c r="Q206" i="40"/>
  <c r="Q205" i="40"/>
  <c r="Q203" i="40"/>
  <c r="Q202" i="40"/>
  <c r="Q201" i="40"/>
  <c r="Q200" i="40"/>
  <c r="Q199" i="40"/>
  <c r="Q198" i="40"/>
  <c r="Q197" i="40"/>
  <c r="Q195" i="40"/>
  <c r="Q194" i="40"/>
  <c r="Q193" i="40"/>
  <c r="Q192" i="40"/>
  <c r="Q191" i="40"/>
  <c r="Q190" i="40"/>
  <c r="Q189" i="40"/>
  <c r="Q187" i="40"/>
  <c r="Q186" i="40"/>
  <c r="Q185" i="40"/>
  <c r="Q184" i="40"/>
  <c r="Q183" i="40"/>
  <c r="Q182" i="40"/>
  <c r="Q181" i="40"/>
  <c r="Q180" i="40"/>
  <c r="Q179" i="40"/>
  <c r="Q178" i="40"/>
  <c r="Q177" i="40"/>
  <c r="Q176" i="40"/>
  <c r="Q175" i="40"/>
  <c r="Q174" i="40"/>
  <c r="Q173" i="40"/>
  <c r="Q172" i="40"/>
  <c r="Q171" i="40"/>
  <c r="Q170" i="40"/>
  <c r="Q169" i="40"/>
  <c r="Q168" i="40"/>
  <c r="Q167" i="40"/>
  <c r="Q166" i="40"/>
  <c r="Q165" i="40"/>
  <c r="Q164" i="40"/>
  <c r="Q163" i="40"/>
  <c r="Q162" i="40"/>
  <c r="Q161" i="40"/>
  <c r="Q160" i="40"/>
  <c r="Q159" i="40"/>
  <c r="Q158" i="40"/>
  <c r="Q157" i="40"/>
  <c r="Q156" i="40"/>
  <c r="Q155" i="40"/>
  <c r="Q154" i="40"/>
  <c r="Q153" i="40"/>
  <c r="Q152" i="40"/>
  <c r="Q151" i="40"/>
  <c r="Q150" i="40"/>
  <c r="Q149" i="40"/>
  <c r="Q148" i="40"/>
  <c r="Q147" i="40"/>
  <c r="Q146" i="40"/>
  <c r="Q145" i="40"/>
  <c r="Q144" i="40"/>
  <c r="Q143" i="40"/>
  <c r="Q141" i="40"/>
  <c r="Q139" i="40"/>
  <c r="Q137" i="40"/>
  <c r="Q135" i="40"/>
  <c r="Q134" i="40"/>
  <c r="Q133" i="40"/>
  <c r="Q131" i="40"/>
  <c r="Q129" i="40"/>
  <c r="Q127" i="40"/>
  <c r="Q126" i="40"/>
  <c r="Q125" i="40"/>
  <c r="Q123" i="40"/>
  <c r="Q121" i="40"/>
  <c r="Q119" i="40"/>
  <c r="Q117" i="40"/>
  <c r="C558" i="40"/>
  <c r="Q561" i="40"/>
  <c r="Q571" i="40" s="1"/>
  <c r="Q562" i="40"/>
  <c r="Q563" i="40"/>
  <c r="Q564" i="40"/>
  <c r="Q565" i="40"/>
  <c r="Q566" i="40"/>
  <c r="Q567" i="40"/>
  <c r="Q568" i="40"/>
  <c r="Q569" i="40"/>
  <c r="Q570" i="40"/>
  <c r="C571" i="40"/>
  <c r="E571" i="40"/>
  <c r="F571" i="40"/>
  <c r="G571" i="40"/>
  <c r="H571" i="40"/>
  <c r="I571" i="40"/>
  <c r="J571" i="40"/>
  <c r="K571" i="40"/>
  <c r="L571" i="40"/>
  <c r="M571" i="40"/>
  <c r="N571" i="40"/>
  <c r="O571" i="40"/>
  <c r="P571" i="40"/>
  <c r="Q423" i="38"/>
  <c r="Q483" i="38"/>
  <c r="Q468" i="38"/>
  <c r="Q465" i="38"/>
  <c r="Q463" i="38"/>
  <c r="Q462" i="38"/>
  <c r="Q457" i="38"/>
  <c r="Q446" i="38"/>
  <c r="Q445" i="38"/>
  <c r="Q442" i="38"/>
  <c r="Q440" i="38"/>
  <c r="Q436" i="38"/>
  <c r="Q425" i="38"/>
  <c r="Q587" i="38"/>
  <c r="Q586" i="38"/>
  <c r="Q585" i="38"/>
  <c r="Q584" i="38"/>
  <c r="Q583" i="38"/>
  <c r="Q582" i="38"/>
  <c r="Q581" i="38"/>
  <c r="Q580" i="38"/>
  <c r="Q579" i="38"/>
  <c r="Q578" i="38"/>
  <c r="Q577" i="38"/>
  <c r="Q576" i="38"/>
  <c r="Q575" i="38"/>
  <c r="Q574" i="38"/>
  <c r="Q573" i="38"/>
  <c r="Q572" i="38"/>
  <c r="Q571" i="38"/>
  <c r="Q570" i="38"/>
  <c r="Q569" i="38"/>
  <c r="Q568" i="38"/>
  <c r="Q567" i="38"/>
  <c r="Q566" i="38"/>
  <c r="Q565" i="38"/>
  <c r="Q564" i="38"/>
  <c r="Q563" i="38"/>
  <c r="Q562" i="38"/>
  <c r="Q561" i="38"/>
  <c r="Q560" i="38"/>
  <c r="Q559" i="38"/>
  <c r="Q558" i="38"/>
  <c r="Q557" i="38"/>
  <c r="Q556" i="38"/>
  <c r="Q555" i="38"/>
  <c r="Q554" i="38"/>
  <c r="Q553" i="38"/>
  <c r="Q552" i="38"/>
  <c r="Q551" i="38"/>
  <c r="Q550" i="38"/>
  <c r="Q549" i="38"/>
  <c r="Q548" i="38"/>
  <c r="Q547" i="38"/>
  <c r="Q546" i="38"/>
  <c r="Q545" i="38"/>
  <c r="Q544" i="38"/>
  <c r="Q543" i="38"/>
  <c r="Q542" i="38"/>
  <c r="Q541" i="38"/>
  <c r="Q540" i="38"/>
  <c r="Q539" i="38"/>
  <c r="Q538" i="38"/>
  <c r="Q537" i="38"/>
  <c r="Q536" i="38"/>
  <c r="Q535" i="38"/>
  <c r="Q534" i="38"/>
  <c r="Q533" i="38"/>
  <c r="Q532" i="38"/>
  <c r="Q531" i="38"/>
  <c r="Q530" i="38"/>
  <c r="Q529" i="38"/>
  <c r="Q528" i="38"/>
  <c r="Q527" i="38"/>
  <c r="Q526" i="38"/>
  <c r="Q525" i="38"/>
  <c r="Q524" i="38"/>
  <c r="Q523" i="38"/>
  <c r="Q522" i="38"/>
  <c r="Q521" i="38"/>
  <c r="Q520" i="38"/>
  <c r="Q519" i="38"/>
  <c r="Q518" i="38"/>
  <c r="Q517" i="38"/>
  <c r="Q516" i="38"/>
  <c r="Q514" i="38"/>
  <c r="Q513" i="38"/>
  <c r="Q512" i="38"/>
  <c r="Q511" i="38"/>
  <c r="Q510" i="38"/>
  <c r="Q509" i="38"/>
  <c r="Q508" i="38"/>
  <c r="Q506" i="38"/>
  <c r="Q505" i="38"/>
  <c r="Q504" i="38"/>
  <c r="Q503" i="38"/>
  <c r="Q502" i="38"/>
  <c r="Q501" i="38"/>
  <c r="Q500" i="38"/>
  <c r="Q498" i="38"/>
  <c r="Q497" i="38"/>
  <c r="Q496" i="38"/>
  <c r="Q495" i="38"/>
  <c r="Q494" i="38"/>
  <c r="Q493" i="38"/>
  <c r="Q492" i="38"/>
  <c r="Q490" i="38"/>
  <c r="Q489" i="38"/>
  <c r="Q488" i="38"/>
  <c r="Q487" i="38"/>
  <c r="Q486" i="38"/>
  <c r="Q485" i="38"/>
  <c r="Q484" i="38"/>
  <c r="Q482" i="38"/>
  <c r="Q481" i="38"/>
  <c r="Q480" i="38"/>
  <c r="Q479" i="38"/>
  <c r="Q478" i="38"/>
  <c r="Q477" i="38"/>
  <c r="Q476" i="38"/>
  <c r="Q474" i="38"/>
  <c r="Q473" i="38"/>
  <c r="Q472" i="38"/>
  <c r="Q471" i="38"/>
  <c r="Q470" i="38"/>
  <c r="Q469" i="38"/>
  <c r="Q422" i="38"/>
  <c r="Q421" i="38"/>
  <c r="Q420" i="38"/>
  <c r="Q419" i="38"/>
  <c r="Q418" i="38"/>
  <c r="Q417" i="38"/>
  <c r="Q416" i="38"/>
  <c r="Q415" i="38"/>
  <c r="Q414" i="38"/>
  <c r="Q413" i="38"/>
  <c r="Q412" i="38"/>
  <c r="Q411" i="38"/>
  <c r="Q410" i="38"/>
  <c r="Q409" i="38"/>
  <c r="Q408" i="38"/>
  <c r="Q407" i="38"/>
  <c r="Q406" i="38"/>
  <c r="Q405" i="38"/>
  <c r="Q404" i="38"/>
  <c r="Q403" i="38"/>
  <c r="Q402" i="38"/>
  <c r="Q401" i="38"/>
  <c r="Q400" i="38"/>
  <c r="Q399" i="38"/>
  <c r="Q398" i="38"/>
  <c r="Q397" i="38"/>
  <c r="Q396" i="38"/>
  <c r="Q395" i="38"/>
  <c r="Q394" i="38"/>
  <c r="Q393" i="38"/>
  <c r="Q392" i="38"/>
  <c r="Q391" i="38"/>
  <c r="Q390" i="38"/>
  <c r="Q389" i="38"/>
  <c r="Q388" i="38"/>
  <c r="Q387" i="38"/>
  <c r="Q386" i="38"/>
  <c r="Q385" i="38"/>
  <c r="Q384" i="38"/>
  <c r="Q383" i="38"/>
  <c r="Q382" i="38"/>
  <c r="Q381" i="38"/>
  <c r="Q380" i="38"/>
  <c r="Q379" i="38"/>
  <c r="Q378" i="38"/>
  <c r="Q377" i="38"/>
  <c r="Q376" i="38"/>
  <c r="Q375" i="38"/>
  <c r="Q374" i="38"/>
  <c r="Q373" i="38"/>
  <c r="Q372" i="38"/>
  <c r="Q371" i="38"/>
  <c r="Q370" i="38"/>
  <c r="Q369" i="38"/>
  <c r="Q368" i="38"/>
  <c r="Q367" i="38"/>
  <c r="Q366" i="38"/>
  <c r="Q365" i="38"/>
  <c r="Q364" i="38"/>
  <c r="Q363" i="38"/>
  <c r="Q362" i="38"/>
  <c r="Q361" i="38"/>
  <c r="Q360" i="38"/>
  <c r="Q359" i="38"/>
  <c r="Q358" i="38"/>
  <c r="Q357" i="38"/>
  <c r="Q356" i="38"/>
  <c r="Q355" i="38"/>
  <c r="Q354" i="38"/>
  <c r="Q353" i="38"/>
  <c r="Q352" i="38"/>
  <c r="Q351" i="38"/>
  <c r="Q350" i="38"/>
  <c r="Q349" i="38"/>
  <c r="Q348" i="38"/>
  <c r="Q347" i="38"/>
  <c r="Q346" i="38"/>
  <c r="Q345" i="38"/>
  <c r="Q344" i="38"/>
  <c r="Q343" i="38"/>
  <c r="Q342" i="38"/>
  <c r="Q341" i="38"/>
  <c r="Q340" i="38"/>
  <c r="Q339" i="38"/>
  <c r="Q338" i="38"/>
  <c r="Q337" i="38"/>
  <c r="Q336" i="38"/>
  <c r="Q335" i="38"/>
  <c r="Q334" i="38"/>
  <c r="Q333" i="38"/>
  <c r="Q332" i="38"/>
  <c r="Q331" i="38"/>
  <c r="Q330" i="38"/>
  <c r="Q329" i="38"/>
  <c r="Q328" i="38"/>
  <c r="Q327" i="38"/>
  <c r="Q326" i="38"/>
  <c r="Q325" i="38"/>
  <c r="Q324" i="38"/>
  <c r="Q323" i="38"/>
  <c r="Q322" i="38"/>
  <c r="Q321" i="38"/>
  <c r="Q320" i="38"/>
  <c r="Q319" i="38"/>
  <c r="Q318" i="38"/>
  <c r="Q317" i="38"/>
  <c r="Q316" i="38"/>
  <c r="Q315" i="38"/>
  <c r="Q314" i="38"/>
  <c r="Q313" i="38"/>
  <c r="Q312" i="38"/>
  <c r="Q311" i="38"/>
  <c r="Q310" i="38"/>
  <c r="Q309" i="38"/>
  <c r="Q308" i="38"/>
  <c r="Q307" i="38"/>
  <c r="Q306" i="38"/>
  <c r="Q305" i="38"/>
  <c r="Q304" i="38"/>
  <c r="Q303" i="38"/>
  <c r="Q302" i="38"/>
  <c r="Q301" i="38"/>
  <c r="Q300" i="38"/>
  <c r="Q299" i="38"/>
  <c r="Q298" i="38"/>
  <c r="Q297" i="38"/>
  <c r="Q296" i="38"/>
  <c r="Q295" i="38"/>
  <c r="Q294" i="38"/>
  <c r="Q293" i="38"/>
  <c r="Q292" i="38"/>
  <c r="Q291" i="38"/>
  <c r="Q290" i="38"/>
  <c r="Q289" i="38"/>
  <c r="Q288" i="38"/>
  <c r="Q287" i="38"/>
  <c r="Q286" i="38"/>
  <c r="Q285" i="38"/>
  <c r="Q284" i="38"/>
  <c r="Q283" i="38"/>
  <c r="Q282" i="38"/>
  <c r="Q281" i="38"/>
  <c r="Q280" i="38"/>
  <c r="Q279" i="38"/>
  <c r="Q278" i="38"/>
  <c r="Q277" i="38"/>
  <c r="Q276" i="38"/>
  <c r="Q275" i="38"/>
  <c r="Q274" i="38"/>
  <c r="Q273" i="38"/>
  <c r="Q272" i="38"/>
  <c r="Q271" i="38"/>
  <c r="Q270" i="38"/>
  <c r="Q269" i="38"/>
  <c r="Q268" i="38"/>
  <c r="Q267" i="38"/>
  <c r="Q266" i="38"/>
  <c r="Q265" i="38"/>
  <c r="Q264" i="38"/>
  <c r="Q263" i="38"/>
  <c r="Q262" i="38"/>
  <c r="Q261" i="38"/>
  <c r="Q260" i="38"/>
  <c r="Q259" i="38"/>
  <c r="Q258" i="38"/>
  <c r="Q257" i="38"/>
  <c r="Q256" i="38"/>
  <c r="Q255" i="38"/>
  <c r="Q254" i="38"/>
  <c r="Q253" i="38"/>
  <c r="Q252" i="38"/>
  <c r="Q251" i="38"/>
  <c r="Q250" i="38"/>
  <c r="Q249" i="38"/>
  <c r="Q248" i="38"/>
  <c r="Q247" i="38"/>
  <c r="Q246" i="38"/>
  <c r="Q245" i="38"/>
  <c r="Q244" i="38"/>
  <c r="Q243" i="38"/>
  <c r="Q242" i="38"/>
  <c r="Q241" i="38"/>
  <c r="Q240" i="38"/>
  <c r="Q239" i="38"/>
  <c r="Q238" i="38"/>
  <c r="Q237" i="38"/>
  <c r="Q236" i="38"/>
  <c r="Q235" i="38"/>
  <c r="Q234" i="38"/>
  <c r="Q233" i="38"/>
  <c r="Q232" i="38"/>
  <c r="Q231" i="38"/>
  <c r="Q230" i="38"/>
  <c r="Q229" i="38"/>
  <c r="Q228" i="38"/>
  <c r="Q227" i="38"/>
  <c r="Q226" i="38"/>
  <c r="Q225" i="38"/>
  <c r="Q224" i="38"/>
  <c r="Q223" i="38"/>
  <c r="Q222" i="38"/>
  <c r="Q221" i="38"/>
  <c r="Q220" i="38"/>
  <c r="Q219" i="38"/>
  <c r="Q218" i="38"/>
  <c r="Q217" i="38"/>
  <c r="Q216" i="38"/>
  <c r="Q215" i="38"/>
  <c r="Q214" i="38"/>
  <c r="Q213" i="38"/>
  <c r="Q212" i="38"/>
  <c r="Q211" i="38"/>
  <c r="Q210" i="38"/>
  <c r="Q209" i="38"/>
  <c r="Q208" i="38"/>
  <c r="Q207" i="38"/>
  <c r="Q206" i="38"/>
  <c r="Q205" i="38"/>
  <c r="Q204" i="38"/>
  <c r="Q203" i="38"/>
  <c r="Q202" i="38"/>
  <c r="Q201" i="38"/>
  <c r="Q200" i="38"/>
  <c r="Q199" i="38"/>
  <c r="Q198" i="38"/>
  <c r="Q197" i="38"/>
  <c r="Q196" i="38"/>
  <c r="Q195" i="38"/>
  <c r="Q194" i="38"/>
  <c r="Q193" i="38"/>
  <c r="Q192" i="38"/>
  <c r="Q191" i="38"/>
  <c r="Q190" i="38"/>
  <c r="Q189" i="38"/>
  <c r="Q188" i="38"/>
  <c r="Q187" i="38"/>
  <c r="Q186" i="38"/>
  <c r="Q185" i="38"/>
  <c r="Q184" i="38"/>
  <c r="Q183" i="38"/>
  <c r="Q182" i="38"/>
  <c r="Q181" i="38"/>
  <c r="Q180" i="38"/>
  <c r="Q179" i="38"/>
  <c r="Q178" i="38"/>
  <c r="Q177" i="38"/>
  <c r="Q176" i="38"/>
  <c r="Q175" i="38"/>
  <c r="Q174" i="38"/>
  <c r="Q173" i="38"/>
  <c r="Q172" i="38"/>
  <c r="Q171" i="38"/>
  <c r="Q170" i="38"/>
  <c r="Q169" i="38"/>
  <c r="Q168" i="38"/>
  <c r="Q167" i="38"/>
  <c r="Q166" i="38"/>
  <c r="Q165" i="38"/>
  <c r="Q164" i="38"/>
  <c r="Q163" i="38"/>
  <c r="Q162" i="38"/>
  <c r="Q161" i="38"/>
  <c r="Q160" i="38"/>
  <c r="Q159" i="38"/>
  <c r="Q158" i="38"/>
  <c r="Q157" i="38"/>
  <c r="Q156" i="38"/>
  <c r="Q155" i="38"/>
  <c r="Q154" i="38"/>
  <c r="Q153" i="38"/>
  <c r="Q152" i="38"/>
  <c r="Q151" i="38"/>
  <c r="Q150" i="38"/>
  <c r="Q149" i="38"/>
  <c r="Q148" i="38"/>
  <c r="Q147" i="38"/>
  <c r="Q146" i="38"/>
  <c r="Q145" i="38"/>
  <c r="Q144" i="38"/>
  <c r="Q143" i="38"/>
  <c r="Q142" i="38"/>
  <c r="Q141" i="38"/>
  <c r="Q140" i="38"/>
  <c r="Q139" i="38"/>
  <c r="Q138" i="38"/>
  <c r="Q137" i="38"/>
  <c r="Q136" i="38"/>
  <c r="Q135" i="38"/>
  <c r="Q134" i="38"/>
  <c r="Q133" i="38"/>
  <c r="Q132" i="38"/>
  <c r="Q131" i="38"/>
  <c r="Q130" i="38"/>
  <c r="Q129" i="38"/>
  <c r="Q128" i="38"/>
  <c r="Q127" i="38"/>
  <c r="Q126" i="38"/>
  <c r="Q125" i="38"/>
  <c r="Q124" i="38"/>
  <c r="Q123" i="38"/>
  <c r="Q122" i="38"/>
  <c r="Q121" i="38"/>
  <c r="Q120" i="38"/>
  <c r="Q119" i="38"/>
  <c r="Q118" i="38"/>
  <c r="Q117" i="38"/>
  <c r="Q116" i="38"/>
  <c r="Q115" i="38"/>
  <c r="Q114" i="38"/>
  <c r="Q113" i="38"/>
  <c r="Q112" i="38"/>
  <c r="Q111" i="38"/>
  <c r="Q110" i="38"/>
  <c r="Q109" i="38"/>
  <c r="Q108" i="38"/>
  <c r="Q107" i="38"/>
  <c r="Q106" i="38"/>
  <c r="Q105" i="38"/>
  <c r="Q104" i="38"/>
  <c r="Q103" i="38"/>
  <c r="Q102" i="38"/>
  <c r="Q101" i="38"/>
  <c r="Q100" i="38"/>
  <c r="Q99" i="38"/>
  <c r="Q98" i="38"/>
  <c r="Q97" i="38"/>
  <c r="Q96" i="38"/>
  <c r="Q95" i="38"/>
  <c r="Q94" i="38"/>
  <c r="Q93" i="38"/>
  <c r="Q92" i="38"/>
  <c r="Q91" i="38"/>
  <c r="Q90" i="38"/>
  <c r="Q89" i="38"/>
  <c r="Q88" i="38"/>
  <c r="Q87" i="38"/>
  <c r="Q86" i="38"/>
  <c r="Q85" i="38"/>
  <c r="Q84" i="38"/>
  <c r="Q83" i="38"/>
  <c r="Q82" i="38"/>
  <c r="Q81" i="38"/>
  <c r="Q80" i="38"/>
  <c r="Q79" i="38"/>
  <c r="Q78" i="38"/>
  <c r="Q77" i="38"/>
  <c r="Q76" i="38"/>
  <c r="Q75" i="38"/>
  <c r="Q74" i="38"/>
  <c r="Q73" i="38"/>
  <c r="Q72" i="38"/>
  <c r="Q71" i="38"/>
  <c r="Q70" i="38"/>
  <c r="Q69" i="38"/>
  <c r="Q68" i="38"/>
  <c r="Q67" i="38"/>
  <c r="Q66" i="38"/>
  <c r="Q65" i="38"/>
  <c r="Q64" i="38"/>
  <c r="Q63" i="38"/>
  <c r="Q62" i="38"/>
  <c r="Q61" i="38"/>
  <c r="Q60" i="38"/>
  <c r="Q59" i="38"/>
  <c r="Q58" i="38"/>
  <c r="Q57" i="38"/>
  <c r="Q56" i="38"/>
  <c r="Q55" i="38"/>
  <c r="Q54" i="38"/>
  <c r="Q53" i="38"/>
  <c r="Q52" i="38"/>
  <c r="Q51" i="38"/>
  <c r="Q50" i="38"/>
  <c r="Q49" i="38"/>
  <c r="Q48" i="38"/>
  <c r="Q47" i="38"/>
  <c r="Q46" i="38"/>
  <c r="Q45" i="38"/>
  <c r="Q44" i="38"/>
  <c r="Q43" i="38"/>
  <c r="Q42" i="38"/>
  <c r="Q41" i="38"/>
  <c r="Q40" i="38"/>
  <c r="Q39" i="38"/>
  <c r="Q38" i="38"/>
  <c r="Q37" i="38"/>
  <c r="Q36" i="38"/>
  <c r="Q35" i="38"/>
  <c r="Q34" i="38"/>
  <c r="Q33" i="38"/>
  <c r="Q32" i="38"/>
  <c r="Q31" i="38"/>
  <c r="Q30" i="38"/>
  <c r="Q29" i="38"/>
  <c r="Q28" i="38"/>
  <c r="Q27" i="38"/>
  <c r="Q26" i="38"/>
  <c r="Q25" i="38"/>
  <c r="Q24" i="38"/>
  <c r="Q23" i="38"/>
  <c r="Q22" i="38"/>
  <c r="Q21" i="38"/>
  <c r="Q20" i="38"/>
  <c r="Q19" i="38"/>
  <c r="Q18" i="38"/>
  <c r="Q17" i="38"/>
  <c r="Q16" i="38"/>
  <c r="Q15" i="38"/>
  <c r="Q14" i="38"/>
  <c r="Q13" i="38"/>
  <c r="Q12" i="38"/>
  <c r="Q11" i="38"/>
  <c r="P573" i="40" l="1"/>
  <c r="Q43" i="40"/>
  <c r="Q62" i="40"/>
  <c r="Q80" i="40"/>
  <c r="Q89" i="40"/>
  <c r="Q98" i="40"/>
  <c r="Q16" i="40"/>
  <c r="Q54" i="40"/>
  <c r="Q27" i="40"/>
  <c r="Q32" i="40"/>
  <c r="Q48" i="40"/>
  <c r="Q57" i="40"/>
  <c r="Q75" i="40"/>
  <c r="Q94" i="40"/>
  <c r="Q21" i="40"/>
  <c r="Q70" i="40"/>
  <c r="Q79" i="40"/>
  <c r="Q64" i="40"/>
  <c r="Q73" i="40"/>
  <c r="Q91" i="40"/>
  <c r="K573" i="40"/>
  <c r="Q37" i="40"/>
  <c r="Q138" i="40"/>
  <c r="Q102" i="40"/>
  <c r="Q132" i="40"/>
  <c r="Q20" i="40"/>
  <c r="Q44" i="40"/>
  <c r="Q52" i="40"/>
  <c r="Q110" i="40"/>
  <c r="Q124" i="40"/>
  <c r="Q130" i="40"/>
  <c r="Q31" i="40"/>
  <c r="Q120" i="40"/>
  <c r="Q122" i="40"/>
  <c r="Q14" i="40"/>
  <c r="Q22" i="40"/>
  <c r="Q140" i="40"/>
  <c r="Q63" i="40"/>
  <c r="Q136" i="40"/>
  <c r="J573" i="40"/>
  <c r="F573" i="40"/>
  <c r="Q12" i="40"/>
  <c r="Q25" i="40"/>
  <c r="Q41" i="40"/>
  <c r="Q68" i="40"/>
  <c r="Q76" i="40"/>
  <c r="Q92" i="40"/>
  <c r="Q30" i="40"/>
  <c r="Q38" i="40"/>
  <c r="Q46" i="40"/>
  <c r="Q78" i="40"/>
  <c r="Q59" i="40"/>
  <c r="Q15" i="40"/>
  <c r="Q18" i="40"/>
  <c r="Q53" i="40"/>
  <c r="Q69" i="40"/>
  <c r="Q85" i="40"/>
  <c r="Q28" i="40"/>
  <c r="Q34" i="40"/>
  <c r="Q42" i="40"/>
  <c r="Q50" i="40"/>
  <c r="Q66" i="40"/>
  <c r="Q74" i="40"/>
  <c r="Q82" i="40"/>
  <c r="Q96" i="40"/>
  <c r="Q47" i="40"/>
  <c r="I573" i="40"/>
  <c r="Q60" i="40"/>
  <c r="Q36" i="40"/>
  <c r="Q84" i="40"/>
  <c r="O573" i="40"/>
  <c r="D573" i="40"/>
  <c r="M573" i="40"/>
  <c r="C573" i="40"/>
  <c r="L573" i="40"/>
  <c r="Q101" i="40"/>
  <c r="Q111" i="40"/>
  <c r="Q17" i="40"/>
  <c r="Q49" i="40"/>
  <c r="Q81" i="40"/>
  <c r="Q113" i="40"/>
  <c r="Q19" i="40"/>
  <c r="Q24" i="40"/>
  <c r="Q29" i="40"/>
  <c r="Q39" i="40"/>
  <c r="Q51" i="40"/>
  <c r="Q56" i="40"/>
  <c r="Q61" i="40"/>
  <c r="Q71" i="40"/>
  <c r="Q83" i="40"/>
  <c r="Q88" i="40"/>
  <c r="Q93" i="40"/>
  <c r="Q103" i="40"/>
  <c r="Q115" i="40"/>
  <c r="Q107" i="40"/>
  <c r="Q13" i="40"/>
  <c r="Q26" i="40"/>
  <c r="Q33" i="40"/>
  <c r="Q58" i="40"/>
  <c r="Q65" i="40"/>
  <c r="Q90" i="40"/>
  <c r="Q97" i="40"/>
  <c r="Q23" i="40"/>
  <c r="Q35" i="40"/>
  <c r="Q40" i="40"/>
  <c r="Q45" i="40"/>
  <c r="Q55" i="40"/>
  <c r="Q67" i="40"/>
  <c r="Q72" i="40"/>
  <c r="Q77" i="40"/>
  <c r="Q87" i="40"/>
  <c r="Q99" i="40"/>
  <c r="Q104" i="40"/>
  <c r="Q109" i="40"/>
  <c r="Q204" i="40"/>
  <c r="G573" i="40"/>
  <c r="H573" i="40"/>
  <c r="E573" i="40"/>
  <c r="Q10" i="40"/>
  <c r="N573" i="40"/>
  <c r="Q434" i="38"/>
  <c r="Q439" i="38"/>
  <c r="Q455" i="38"/>
  <c r="Q431" i="38"/>
  <c r="Q444" i="38"/>
  <c r="Q450" i="38"/>
  <c r="Q454" i="38"/>
  <c r="Q461" i="38"/>
  <c r="Q430" i="38"/>
  <c r="Q438" i="38"/>
  <c r="Q453" i="38"/>
  <c r="Q464" i="38"/>
  <c r="Q433" i="38"/>
  <c r="Q456" i="38"/>
  <c r="Q466" i="38"/>
  <c r="Q429" i="38"/>
  <c r="Q449" i="38"/>
  <c r="Q460" i="38"/>
  <c r="Q428" i="38"/>
  <c r="Q437" i="38"/>
  <c r="Q441" i="38"/>
  <c r="Q448" i="38"/>
  <c r="Q452" i="38"/>
  <c r="Q458" i="38"/>
  <c r="Q426" i="38"/>
  <c r="Q432" i="38"/>
  <c r="Q447" i="38"/>
  <c r="Q467" i="38"/>
  <c r="Q499" i="38"/>
  <c r="Q507" i="38"/>
  <c r="Q491" i="38"/>
  <c r="Q515" i="38"/>
  <c r="Q475" i="38"/>
  <c r="Q427" i="38"/>
  <c r="Q435" i="38"/>
  <c r="Q443" i="38"/>
  <c r="Q451" i="38"/>
  <c r="Q459" i="38"/>
  <c r="E588" i="38"/>
  <c r="Q424" i="38"/>
  <c r="C12" i="38"/>
  <c r="C17" i="38"/>
  <c r="C27" i="38"/>
  <c r="C29" i="38"/>
  <c r="C31" i="38"/>
  <c r="C36" i="38"/>
  <c r="C39" i="38"/>
  <c r="C41" i="38"/>
  <c r="C57" i="38"/>
  <c r="C60" i="38"/>
  <c r="C64" i="38"/>
  <c r="C66" i="38"/>
  <c r="C72" i="38"/>
  <c r="C74" i="38"/>
  <c r="C76" i="38"/>
  <c r="C80" i="38"/>
  <c r="C82" i="38"/>
  <c r="C84" i="38"/>
  <c r="C86" i="38"/>
  <c r="C88" i="38"/>
  <c r="C90" i="38"/>
  <c r="C93" i="38"/>
  <c r="F588" i="38"/>
  <c r="G588" i="38"/>
  <c r="H588" i="38"/>
  <c r="I588" i="38"/>
  <c r="J588" i="38"/>
  <c r="K588" i="38"/>
  <c r="L588" i="38"/>
  <c r="M588" i="38"/>
  <c r="N588" i="38"/>
  <c r="C500" i="38"/>
  <c r="D611" i="38"/>
  <c r="D588" i="38"/>
  <c r="F549" i="39"/>
  <c r="G549" i="39"/>
  <c r="H549" i="39"/>
  <c r="I549" i="39"/>
  <c r="J549" i="39"/>
  <c r="K549" i="39"/>
  <c r="L549" i="39"/>
  <c r="M549" i="39"/>
  <c r="N549" i="39"/>
  <c r="O549" i="39"/>
  <c r="P549" i="39"/>
  <c r="E549" i="39"/>
  <c r="Q549" i="39" s="1"/>
  <c r="Q496" i="39"/>
  <c r="P397" i="39"/>
  <c r="P396" i="39" s="1"/>
  <c r="F394" i="39"/>
  <c r="F391" i="39" s="1"/>
  <c r="G394" i="39"/>
  <c r="H394" i="39"/>
  <c r="I394" i="39"/>
  <c r="J394" i="39"/>
  <c r="K394" i="39"/>
  <c r="L394" i="39"/>
  <c r="M394" i="39"/>
  <c r="N394" i="39"/>
  <c r="O394" i="39"/>
  <c r="O391" i="39" s="1"/>
  <c r="E394" i="39"/>
  <c r="F392" i="39"/>
  <c r="G392" i="39"/>
  <c r="G391" i="39" s="1"/>
  <c r="H392" i="39"/>
  <c r="I392" i="39"/>
  <c r="J392" i="39"/>
  <c r="K392" i="39"/>
  <c r="L392" i="39"/>
  <c r="M392" i="39"/>
  <c r="N392" i="39"/>
  <c r="O392" i="39"/>
  <c r="E392" i="39"/>
  <c r="O306" i="39"/>
  <c r="P286" i="39"/>
  <c r="P306" i="39"/>
  <c r="P290" i="39"/>
  <c r="P239" i="39"/>
  <c r="P233" i="39"/>
  <c r="Q594" i="39"/>
  <c r="P593" i="39"/>
  <c r="P592" i="39" s="1"/>
  <c r="P595" i="39" s="1"/>
  <c r="O593" i="39"/>
  <c r="N593" i="39"/>
  <c r="N592" i="39" s="1"/>
  <c r="M593" i="39"/>
  <c r="M592" i="39" s="1"/>
  <c r="L593" i="39"/>
  <c r="K593" i="39"/>
  <c r="K592" i="39" s="1"/>
  <c r="J593" i="39"/>
  <c r="J592" i="39" s="1"/>
  <c r="I593" i="39"/>
  <c r="I592" i="39" s="1"/>
  <c r="H593" i="39"/>
  <c r="H592" i="39" s="1"/>
  <c r="G593" i="39"/>
  <c r="G592" i="39" s="1"/>
  <c r="F593" i="39"/>
  <c r="F592" i="39" s="1"/>
  <c r="E593" i="39"/>
  <c r="E592" i="39" s="1"/>
  <c r="D593" i="39"/>
  <c r="D592" i="39" s="1"/>
  <c r="C593" i="39"/>
  <c r="C592" i="39" s="1"/>
  <c r="C595" i="39" s="1"/>
  <c r="O592" i="39"/>
  <c r="L592" i="39"/>
  <c r="Q591" i="39"/>
  <c r="O590" i="39"/>
  <c r="N590" i="39"/>
  <c r="M590" i="39"/>
  <c r="L590" i="39"/>
  <c r="K590" i="39"/>
  <c r="J590" i="39"/>
  <c r="I590" i="39"/>
  <c r="H590" i="39"/>
  <c r="G590" i="39"/>
  <c r="F590" i="39"/>
  <c r="E590" i="39"/>
  <c r="D590" i="39"/>
  <c r="Q589" i="39"/>
  <c r="Q588" i="39"/>
  <c r="O587" i="39"/>
  <c r="N587" i="39"/>
  <c r="M587" i="39"/>
  <c r="M586" i="39" s="1"/>
  <c r="L587" i="39"/>
  <c r="K587" i="39"/>
  <c r="J587" i="39"/>
  <c r="I587" i="39"/>
  <c r="H587" i="39"/>
  <c r="G587" i="39"/>
  <c r="F587" i="39"/>
  <c r="E587" i="39"/>
  <c r="D587" i="39"/>
  <c r="Q585" i="39"/>
  <c r="O584" i="39"/>
  <c r="N584" i="39"/>
  <c r="M584" i="39"/>
  <c r="L584" i="39"/>
  <c r="K584" i="39"/>
  <c r="J584" i="39"/>
  <c r="I584" i="39"/>
  <c r="H584" i="39"/>
  <c r="G584" i="39"/>
  <c r="F584" i="39"/>
  <c r="E584" i="39"/>
  <c r="D584" i="39"/>
  <c r="Q583" i="39"/>
  <c r="O582" i="39"/>
  <c r="N582" i="39"/>
  <c r="M582" i="39"/>
  <c r="M581" i="39" s="1"/>
  <c r="M580" i="39" s="1"/>
  <c r="L582" i="39"/>
  <c r="L581" i="39" s="1"/>
  <c r="L580" i="39" s="1"/>
  <c r="K582" i="39"/>
  <c r="J582" i="39"/>
  <c r="I582" i="39"/>
  <c r="H582" i="39"/>
  <c r="H581" i="39" s="1"/>
  <c r="H580" i="39" s="1"/>
  <c r="G582" i="39"/>
  <c r="F582" i="39"/>
  <c r="F581" i="39" s="1"/>
  <c r="F580" i="39" s="1"/>
  <c r="E582" i="39"/>
  <c r="D582" i="39"/>
  <c r="N581" i="39"/>
  <c r="N580" i="39" s="1"/>
  <c r="E581" i="39"/>
  <c r="D581" i="39"/>
  <c r="D580" i="39" s="1"/>
  <c r="Q579" i="39"/>
  <c r="O578" i="39"/>
  <c r="O577" i="39" s="1"/>
  <c r="O576" i="39" s="1"/>
  <c r="N578" i="39"/>
  <c r="N577" i="39" s="1"/>
  <c r="N576" i="39" s="1"/>
  <c r="M578" i="39"/>
  <c r="M577" i="39" s="1"/>
  <c r="M576" i="39" s="1"/>
  <c r="L578" i="39"/>
  <c r="K578" i="39"/>
  <c r="K577" i="39" s="1"/>
  <c r="K576" i="39" s="1"/>
  <c r="J578" i="39"/>
  <c r="J577" i="39" s="1"/>
  <c r="J576" i="39" s="1"/>
  <c r="I578" i="39"/>
  <c r="I577" i="39" s="1"/>
  <c r="I576" i="39" s="1"/>
  <c r="H578" i="39"/>
  <c r="H577" i="39" s="1"/>
  <c r="H576" i="39" s="1"/>
  <c r="G578" i="39"/>
  <c r="F578" i="39"/>
  <c r="E578" i="39"/>
  <c r="E577" i="39" s="1"/>
  <c r="D578" i="39"/>
  <c r="L577" i="39"/>
  <c r="L576" i="39" s="1"/>
  <c r="F577" i="39"/>
  <c r="F576" i="39" s="1"/>
  <c r="D577" i="39"/>
  <c r="D576" i="39" s="1"/>
  <c r="Q572" i="39"/>
  <c r="P571" i="39"/>
  <c r="P570" i="39" s="1"/>
  <c r="P566" i="39" s="1"/>
  <c r="O571" i="39"/>
  <c r="N571" i="39"/>
  <c r="N570" i="39" s="1"/>
  <c r="M571" i="39"/>
  <c r="M570" i="39" s="1"/>
  <c r="L571" i="39"/>
  <c r="L570" i="39" s="1"/>
  <c r="K571" i="39"/>
  <c r="K570" i="39" s="1"/>
  <c r="J571" i="39"/>
  <c r="J570" i="39" s="1"/>
  <c r="I571" i="39"/>
  <c r="I570" i="39" s="1"/>
  <c r="H571" i="39"/>
  <c r="H570" i="39" s="1"/>
  <c r="G571" i="39"/>
  <c r="G570" i="39" s="1"/>
  <c r="F571" i="39"/>
  <c r="F570" i="39" s="1"/>
  <c r="E571" i="39"/>
  <c r="E570" i="39" s="1"/>
  <c r="D571" i="39"/>
  <c r="D570" i="39" s="1"/>
  <c r="C571" i="39"/>
  <c r="C570" i="39" s="1"/>
  <c r="O570" i="39"/>
  <c r="Q569" i="39"/>
  <c r="O568" i="39"/>
  <c r="O567" i="39" s="1"/>
  <c r="N568" i="39"/>
  <c r="N567" i="39" s="1"/>
  <c r="M568" i="39"/>
  <c r="L568" i="39"/>
  <c r="L567" i="39" s="1"/>
  <c r="L566" i="39" s="1"/>
  <c r="K568" i="39"/>
  <c r="K567" i="39" s="1"/>
  <c r="K566" i="39" s="1"/>
  <c r="J568" i="39"/>
  <c r="J567" i="39" s="1"/>
  <c r="I568" i="39"/>
  <c r="H568" i="39"/>
  <c r="H567" i="39" s="1"/>
  <c r="G568" i="39"/>
  <c r="G567" i="39" s="1"/>
  <c r="F568" i="39"/>
  <c r="F567" i="39" s="1"/>
  <c r="E568" i="39"/>
  <c r="D568" i="39"/>
  <c r="D567" i="39" s="1"/>
  <c r="M567" i="39"/>
  <c r="I567" i="39"/>
  <c r="E567" i="39"/>
  <c r="Q565" i="39"/>
  <c r="O564" i="39"/>
  <c r="O563" i="39" s="1"/>
  <c r="O562" i="39" s="1"/>
  <c r="N564" i="39"/>
  <c r="N563" i="39" s="1"/>
  <c r="N562" i="39" s="1"/>
  <c r="M564" i="39"/>
  <c r="M563" i="39" s="1"/>
  <c r="M562" i="39" s="1"/>
  <c r="L564" i="39"/>
  <c r="L563" i="39" s="1"/>
  <c r="L562" i="39" s="1"/>
  <c r="K564" i="39"/>
  <c r="K563" i="39" s="1"/>
  <c r="J564" i="39"/>
  <c r="I564" i="39"/>
  <c r="I563" i="39" s="1"/>
  <c r="I562" i="39" s="1"/>
  <c r="H564" i="39"/>
  <c r="H563" i="39" s="1"/>
  <c r="H562" i="39" s="1"/>
  <c r="G564" i="39"/>
  <c r="G563" i="39" s="1"/>
  <c r="G562" i="39" s="1"/>
  <c r="F564" i="39"/>
  <c r="E564" i="39"/>
  <c r="E563" i="39" s="1"/>
  <c r="D564" i="39"/>
  <c r="D563" i="39" s="1"/>
  <c r="D562" i="39" s="1"/>
  <c r="J563" i="39"/>
  <c r="F563" i="39"/>
  <c r="F562" i="39" s="1"/>
  <c r="K562" i="39"/>
  <c r="J562" i="39"/>
  <c r="Q561" i="39"/>
  <c r="O560" i="39"/>
  <c r="O559" i="39" s="1"/>
  <c r="N560" i="39"/>
  <c r="M560" i="39"/>
  <c r="L560" i="39"/>
  <c r="K560" i="39"/>
  <c r="K559" i="39" s="1"/>
  <c r="J560" i="39"/>
  <c r="J559" i="39" s="1"/>
  <c r="I560" i="39"/>
  <c r="I559" i="39" s="1"/>
  <c r="H560" i="39"/>
  <c r="H559" i="39" s="1"/>
  <c r="G560" i="39"/>
  <c r="G559" i="39" s="1"/>
  <c r="F560" i="39"/>
  <c r="F559" i="39" s="1"/>
  <c r="E560" i="39"/>
  <c r="D560" i="39"/>
  <c r="D559" i="39" s="1"/>
  <c r="P559" i="39"/>
  <c r="N559" i="39"/>
  <c r="M559" i="39"/>
  <c r="L559" i="39"/>
  <c r="E559" i="39"/>
  <c r="Q558" i="39"/>
  <c r="P557" i="39"/>
  <c r="O557" i="39"/>
  <c r="N557" i="39"/>
  <c r="M557" i="39"/>
  <c r="L557" i="39"/>
  <c r="K557" i="39"/>
  <c r="J557" i="39"/>
  <c r="I557" i="39"/>
  <c r="H557" i="39"/>
  <c r="G557" i="39"/>
  <c r="F557" i="39"/>
  <c r="E557" i="39"/>
  <c r="D557" i="39"/>
  <c r="C557" i="39"/>
  <c r="Q556" i="39"/>
  <c r="P555" i="39"/>
  <c r="O555" i="39"/>
  <c r="N555" i="39"/>
  <c r="M555" i="39"/>
  <c r="L555" i="39"/>
  <c r="K555" i="39"/>
  <c r="J555" i="39"/>
  <c r="I555" i="39"/>
  <c r="H555" i="39"/>
  <c r="G555" i="39"/>
  <c r="F555" i="39"/>
  <c r="E555" i="39"/>
  <c r="D555" i="39"/>
  <c r="C555" i="39"/>
  <c r="Q554" i="39"/>
  <c r="P553" i="39"/>
  <c r="O553" i="39"/>
  <c r="N553" i="39"/>
  <c r="M553" i="39"/>
  <c r="L553" i="39"/>
  <c r="K553" i="39"/>
  <c r="J553" i="39"/>
  <c r="I553" i="39"/>
  <c r="H553" i="39"/>
  <c r="G553" i="39"/>
  <c r="F553" i="39"/>
  <c r="E553" i="39"/>
  <c r="D553" i="39"/>
  <c r="C553" i="39"/>
  <c r="Q552" i="39"/>
  <c r="P551" i="39"/>
  <c r="O551" i="39"/>
  <c r="N551" i="39"/>
  <c r="M551" i="39"/>
  <c r="L551" i="39"/>
  <c r="K551" i="39"/>
  <c r="J551" i="39"/>
  <c r="I551" i="39"/>
  <c r="H551" i="39"/>
  <c r="G551" i="39"/>
  <c r="F551" i="39"/>
  <c r="E551" i="39"/>
  <c r="D551" i="39"/>
  <c r="C551" i="39"/>
  <c r="Q550" i="39"/>
  <c r="D549" i="39"/>
  <c r="Q548" i="39"/>
  <c r="P547" i="39"/>
  <c r="O547" i="39"/>
  <c r="N547" i="39"/>
  <c r="M547" i="39"/>
  <c r="L547" i="39"/>
  <c r="K547" i="39"/>
  <c r="J547" i="39"/>
  <c r="I547" i="39"/>
  <c r="H547" i="39"/>
  <c r="G547" i="39"/>
  <c r="F547" i="39"/>
  <c r="E547" i="39"/>
  <c r="D547" i="39"/>
  <c r="C547" i="39"/>
  <c r="Q546" i="39"/>
  <c r="Q545" i="39"/>
  <c r="P544" i="39"/>
  <c r="O544" i="39"/>
  <c r="N544" i="39"/>
  <c r="M544" i="39"/>
  <c r="L544" i="39"/>
  <c r="K544" i="39"/>
  <c r="J544" i="39"/>
  <c r="I544" i="39"/>
  <c r="H544" i="39"/>
  <c r="G544" i="39"/>
  <c r="F544" i="39"/>
  <c r="E544" i="39"/>
  <c r="D544" i="39"/>
  <c r="C544" i="39"/>
  <c r="Q542" i="39"/>
  <c r="P541" i="39"/>
  <c r="O541" i="39"/>
  <c r="N541" i="39"/>
  <c r="M541" i="39"/>
  <c r="L541" i="39"/>
  <c r="K541" i="39"/>
  <c r="J541" i="39"/>
  <c r="I541" i="39"/>
  <c r="H541" i="39"/>
  <c r="G541" i="39"/>
  <c r="F541" i="39"/>
  <c r="E541" i="39"/>
  <c r="D541" i="39"/>
  <c r="C541" i="39"/>
  <c r="Q540" i="39"/>
  <c r="P539" i="39"/>
  <c r="O539" i="39"/>
  <c r="N539" i="39"/>
  <c r="M539" i="39"/>
  <c r="L539" i="39"/>
  <c r="K539" i="39"/>
  <c r="J539" i="39"/>
  <c r="I539" i="39"/>
  <c r="H539" i="39"/>
  <c r="G539" i="39"/>
  <c r="F539" i="39"/>
  <c r="E539" i="39"/>
  <c r="D539" i="39"/>
  <c r="C539" i="39"/>
  <c r="Q538" i="39"/>
  <c r="P537" i="39"/>
  <c r="O537" i="39"/>
  <c r="N537" i="39"/>
  <c r="M537" i="39"/>
  <c r="L537" i="39"/>
  <c r="K537" i="39"/>
  <c r="J537" i="39"/>
  <c r="I537" i="39"/>
  <c r="H537" i="39"/>
  <c r="G537" i="39"/>
  <c r="F537" i="39"/>
  <c r="E537" i="39"/>
  <c r="D537" i="39"/>
  <c r="C537" i="39"/>
  <c r="Q536" i="39"/>
  <c r="P535" i="39"/>
  <c r="O535" i="39"/>
  <c r="N535" i="39"/>
  <c r="M535" i="39"/>
  <c r="L535" i="39"/>
  <c r="K535" i="39"/>
  <c r="J535" i="39"/>
  <c r="I535" i="39"/>
  <c r="H535" i="39"/>
  <c r="G535" i="39"/>
  <c r="F535" i="39"/>
  <c r="E535" i="39"/>
  <c r="D535" i="39"/>
  <c r="C535" i="39"/>
  <c r="Q532" i="39"/>
  <c r="P531" i="39"/>
  <c r="O531" i="39"/>
  <c r="N531" i="39"/>
  <c r="M531" i="39"/>
  <c r="L531" i="39"/>
  <c r="K531" i="39"/>
  <c r="J531" i="39"/>
  <c r="I531" i="39"/>
  <c r="H531" i="39"/>
  <c r="G531" i="39"/>
  <c r="F531" i="39"/>
  <c r="E531" i="39"/>
  <c r="D531" i="39"/>
  <c r="C531" i="39"/>
  <c r="Q530" i="39"/>
  <c r="P529" i="39"/>
  <c r="O529" i="39"/>
  <c r="N529" i="39"/>
  <c r="M529" i="39"/>
  <c r="L529" i="39"/>
  <c r="K529" i="39"/>
  <c r="J529" i="39"/>
  <c r="I529" i="39"/>
  <c r="H529" i="39"/>
  <c r="G529" i="39"/>
  <c r="F529" i="39"/>
  <c r="E529" i="39"/>
  <c r="D529" i="39"/>
  <c r="C529" i="39"/>
  <c r="Q528" i="39"/>
  <c r="Q527" i="39"/>
  <c r="P526" i="39"/>
  <c r="O526" i="39"/>
  <c r="N526" i="39"/>
  <c r="M526" i="39"/>
  <c r="L526" i="39"/>
  <c r="K526" i="39"/>
  <c r="J526" i="39"/>
  <c r="I526" i="39"/>
  <c r="H526" i="39"/>
  <c r="G526" i="39"/>
  <c r="F526" i="39"/>
  <c r="E526" i="39"/>
  <c r="D526" i="39"/>
  <c r="C526" i="39"/>
  <c r="Q525" i="39"/>
  <c r="Q524" i="39"/>
  <c r="P523" i="39"/>
  <c r="O523" i="39"/>
  <c r="N523" i="39"/>
  <c r="M523" i="39"/>
  <c r="L523" i="39"/>
  <c r="K523" i="39"/>
  <c r="J523" i="39"/>
  <c r="I523" i="39"/>
  <c r="H523" i="39"/>
  <c r="G523" i="39"/>
  <c r="F523" i="39"/>
  <c r="E523" i="39"/>
  <c r="D523" i="39"/>
  <c r="C523" i="39"/>
  <c r="Q522" i="39"/>
  <c r="Q520" i="39"/>
  <c r="P519" i="39"/>
  <c r="O519" i="39"/>
  <c r="N519" i="39"/>
  <c r="M519" i="39"/>
  <c r="L519" i="39"/>
  <c r="K519" i="39"/>
  <c r="J519" i="39"/>
  <c r="I519" i="39"/>
  <c r="H519" i="39"/>
  <c r="G519" i="39"/>
  <c r="F519" i="39"/>
  <c r="E519" i="39"/>
  <c r="D519" i="39"/>
  <c r="C519" i="39"/>
  <c r="Q517" i="39"/>
  <c r="P516" i="39"/>
  <c r="O516" i="39"/>
  <c r="N516" i="39"/>
  <c r="M516" i="39"/>
  <c r="L516" i="39"/>
  <c r="K516" i="39"/>
  <c r="J516" i="39"/>
  <c r="I516" i="39"/>
  <c r="H516" i="39"/>
  <c r="G516" i="39"/>
  <c r="F516" i="39"/>
  <c r="E516" i="39"/>
  <c r="D516" i="39"/>
  <c r="C516" i="39"/>
  <c r="Q515" i="39"/>
  <c r="P514" i="39"/>
  <c r="O514" i="39"/>
  <c r="N514" i="39"/>
  <c r="M514" i="39"/>
  <c r="L514" i="39"/>
  <c r="K514" i="39"/>
  <c r="J514" i="39"/>
  <c r="I514" i="39"/>
  <c r="H514" i="39"/>
  <c r="G514" i="39"/>
  <c r="F514" i="39"/>
  <c r="E514" i="39"/>
  <c r="D514" i="39"/>
  <c r="C514" i="39"/>
  <c r="Q512" i="39"/>
  <c r="O511" i="39"/>
  <c r="N511" i="39"/>
  <c r="M511" i="39"/>
  <c r="L511" i="39"/>
  <c r="K511" i="39"/>
  <c r="J511" i="39"/>
  <c r="I511" i="39"/>
  <c r="H511" i="39"/>
  <c r="G511" i="39"/>
  <c r="F511" i="39"/>
  <c r="E511" i="39"/>
  <c r="D511" i="39"/>
  <c r="C511" i="39"/>
  <c r="Q510" i="39"/>
  <c r="Q509" i="39"/>
  <c r="Q508" i="39"/>
  <c r="P507" i="39"/>
  <c r="O507" i="39"/>
  <c r="N507" i="39"/>
  <c r="M507" i="39"/>
  <c r="M501" i="39" s="1"/>
  <c r="L507" i="39"/>
  <c r="K507" i="39"/>
  <c r="J507" i="39"/>
  <c r="I507" i="39"/>
  <c r="H507" i="39"/>
  <c r="G507" i="39"/>
  <c r="F507" i="39"/>
  <c r="E507" i="39"/>
  <c r="D507" i="39"/>
  <c r="C507" i="39"/>
  <c r="Q506" i="39"/>
  <c r="P505" i="39"/>
  <c r="O505" i="39"/>
  <c r="N505" i="39"/>
  <c r="M505" i="39"/>
  <c r="L505" i="39"/>
  <c r="K505" i="39"/>
  <c r="J505" i="39"/>
  <c r="I505" i="39"/>
  <c r="H505" i="39"/>
  <c r="G505" i="39"/>
  <c r="F505" i="39"/>
  <c r="E505" i="39"/>
  <c r="D505" i="39"/>
  <c r="C505" i="39"/>
  <c r="Q504" i="39"/>
  <c r="Q503" i="39"/>
  <c r="P502" i="39"/>
  <c r="P501" i="39" s="1"/>
  <c r="O502" i="39"/>
  <c r="N502" i="39"/>
  <c r="M502" i="39"/>
  <c r="L502" i="39"/>
  <c r="K502" i="39"/>
  <c r="J502" i="39"/>
  <c r="I502" i="39"/>
  <c r="H502" i="39"/>
  <c r="G502" i="39"/>
  <c r="F502" i="39"/>
  <c r="E502" i="39"/>
  <c r="D502" i="39"/>
  <c r="C502" i="39"/>
  <c r="Q500" i="39"/>
  <c r="P499" i="39"/>
  <c r="O499" i="39"/>
  <c r="N499" i="39"/>
  <c r="M499" i="39"/>
  <c r="L499" i="39"/>
  <c r="K499" i="39"/>
  <c r="J499" i="39"/>
  <c r="I499" i="39"/>
  <c r="H499" i="39"/>
  <c r="G499" i="39"/>
  <c r="F499" i="39"/>
  <c r="E499" i="39"/>
  <c r="D499" i="39"/>
  <c r="C499" i="39"/>
  <c r="Q498" i="39"/>
  <c r="P497" i="39"/>
  <c r="O497" i="39"/>
  <c r="N497" i="39"/>
  <c r="M497" i="39"/>
  <c r="L497" i="39"/>
  <c r="K497" i="39"/>
  <c r="J497" i="39"/>
  <c r="I497" i="39"/>
  <c r="H497" i="39"/>
  <c r="G497" i="39"/>
  <c r="F497" i="39"/>
  <c r="E497" i="39"/>
  <c r="D497" i="39"/>
  <c r="C497" i="39"/>
  <c r="P495" i="39"/>
  <c r="O495" i="39"/>
  <c r="N495" i="39"/>
  <c r="M495" i="39"/>
  <c r="L495" i="39"/>
  <c r="K495" i="39"/>
  <c r="J495" i="39"/>
  <c r="I495" i="39"/>
  <c r="H495" i="39"/>
  <c r="G495" i="39"/>
  <c r="F495" i="39"/>
  <c r="E495" i="39"/>
  <c r="D495" i="39"/>
  <c r="C495" i="39"/>
  <c r="Q494" i="39"/>
  <c r="P493" i="39"/>
  <c r="O493" i="39"/>
  <c r="N493" i="39"/>
  <c r="M493" i="39"/>
  <c r="L493" i="39"/>
  <c r="K493" i="39"/>
  <c r="J493" i="39"/>
  <c r="I493" i="39"/>
  <c r="H493" i="39"/>
  <c r="G493" i="39"/>
  <c r="F493" i="39"/>
  <c r="E493" i="39"/>
  <c r="D493" i="39"/>
  <c r="C493" i="39"/>
  <c r="Q492" i="39"/>
  <c r="P491" i="39"/>
  <c r="O491" i="39"/>
  <c r="N491" i="39"/>
  <c r="M491" i="39"/>
  <c r="L491" i="39"/>
  <c r="K491" i="39"/>
  <c r="J491" i="39"/>
  <c r="I491" i="39"/>
  <c r="H491" i="39"/>
  <c r="G491" i="39"/>
  <c r="F491" i="39"/>
  <c r="E491" i="39"/>
  <c r="D491" i="39"/>
  <c r="C491" i="39"/>
  <c r="Q490" i="39"/>
  <c r="O489" i="39"/>
  <c r="N489" i="39"/>
  <c r="M489" i="39"/>
  <c r="L489" i="39"/>
  <c r="K489" i="39"/>
  <c r="J489" i="39"/>
  <c r="I489" i="39"/>
  <c r="H489" i="39"/>
  <c r="G489" i="39"/>
  <c r="F489" i="39"/>
  <c r="E489" i="39"/>
  <c r="D489" i="39"/>
  <c r="C489" i="39"/>
  <c r="Q487" i="39"/>
  <c r="P486" i="39"/>
  <c r="O486" i="39"/>
  <c r="N486" i="39"/>
  <c r="N483" i="39" s="1"/>
  <c r="M486" i="39"/>
  <c r="L486" i="39"/>
  <c r="K486" i="39"/>
  <c r="J486" i="39"/>
  <c r="J483" i="39" s="1"/>
  <c r="I486" i="39"/>
  <c r="H486" i="39"/>
  <c r="G486" i="39"/>
  <c r="F486" i="39"/>
  <c r="E486" i="39"/>
  <c r="E483" i="39" s="1"/>
  <c r="D486" i="39"/>
  <c r="C486" i="39"/>
  <c r="Q485" i="39"/>
  <c r="P484" i="39"/>
  <c r="O484" i="39"/>
  <c r="N484" i="39"/>
  <c r="M484" i="39"/>
  <c r="L484" i="39"/>
  <c r="K484" i="39"/>
  <c r="J484" i="39"/>
  <c r="I484" i="39"/>
  <c r="H484" i="39"/>
  <c r="G484" i="39"/>
  <c r="F484" i="39"/>
  <c r="E484" i="39"/>
  <c r="D484" i="39"/>
  <c r="D483" i="39" s="1"/>
  <c r="C484" i="39"/>
  <c r="C483" i="39" s="1"/>
  <c r="Q482" i="39"/>
  <c r="P481" i="39"/>
  <c r="O481" i="39"/>
  <c r="N481" i="39"/>
  <c r="M481" i="39"/>
  <c r="L481" i="39"/>
  <c r="K481" i="39"/>
  <c r="J481" i="39"/>
  <c r="I481" i="39"/>
  <c r="H481" i="39"/>
  <c r="G481" i="39"/>
  <c r="F481" i="39"/>
  <c r="E481" i="39"/>
  <c r="D481" i="39"/>
  <c r="C481" i="39"/>
  <c r="Q480" i="39"/>
  <c r="P479" i="39"/>
  <c r="O479" i="39"/>
  <c r="N479" i="39"/>
  <c r="M479" i="39"/>
  <c r="L479" i="39"/>
  <c r="K479" i="39"/>
  <c r="J479" i="39"/>
  <c r="I479" i="39"/>
  <c r="H479" i="39"/>
  <c r="G479" i="39"/>
  <c r="F479" i="39"/>
  <c r="E479" i="39"/>
  <c r="D479" i="39"/>
  <c r="C479" i="39"/>
  <c r="Q478" i="39"/>
  <c r="P477" i="39"/>
  <c r="O477" i="39"/>
  <c r="N477" i="39"/>
  <c r="M477" i="39"/>
  <c r="L477" i="39"/>
  <c r="K477" i="39"/>
  <c r="J477" i="39"/>
  <c r="I477" i="39"/>
  <c r="H477" i="39"/>
  <c r="G477" i="39"/>
  <c r="F477" i="39"/>
  <c r="E477" i="39"/>
  <c r="D477" i="39"/>
  <c r="C477" i="39"/>
  <c r="Q476" i="39"/>
  <c r="P475" i="39"/>
  <c r="O475" i="39"/>
  <c r="N475" i="39"/>
  <c r="M475" i="39"/>
  <c r="L475" i="39"/>
  <c r="K475" i="39"/>
  <c r="J475" i="39"/>
  <c r="I475" i="39"/>
  <c r="H475" i="39"/>
  <c r="G475" i="39"/>
  <c r="F475" i="39"/>
  <c r="E475" i="39"/>
  <c r="D475" i="39"/>
  <c r="C475" i="39"/>
  <c r="Q474" i="39"/>
  <c r="Q473" i="39"/>
  <c r="P472" i="39"/>
  <c r="O472" i="39"/>
  <c r="N472" i="39"/>
  <c r="M472" i="39"/>
  <c r="L472" i="39"/>
  <c r="K472" i="39"/>
  <c r="J472" i="39"/>
  <c r="I472" i="39"/>
  <c r="H472" i="39"/>
  <c r="G472" i="39"/>
  <c r="F472" i="39"/>
  <c r="E472" i="39"/>
  <c r="D472" i="39"/>
  <c r="C472" i="39"/>
  <c r="Q471" i="39"/>
  <c r="P470" i="39"/>
  <c r="O470" i="39"/>
  <c r="N470" i="39"/>
  <c r="M470" i="39"/>
  <c r="L470" i="39"/>
  <c r="K470" i="39"/>
  <c r="J470" i="39"/>
  <c r="I470" i="39"/>
  <c r="H470" i="39"/>
  <c r="G470" i="39"/>
  <c r="F470" i="39"/>
  <c r="E470" i="39"/>
  <c r="D470" i="39"/>
  <c r="C470" i="39"/>
  <c r="Q469" i="39"/>
  <c r="Q468" i="39"/>
  <c r="P467" i="39"/>
  <c r="O467" i="39"/>
  <c r="N467" i="39"/>
  <c r="M467" i="39"/>
  <c r="L467" i="39"/>
  <c r="K467" i="39"/>
  <c r="J467" i="39"/>
  <c r="I467" i="39"/>
  <c r="H467" i="39"/>
  <c r="G467" i="39"/>
  <c r="F467" i="39"/>
  <c r="E467" i="39"/>
  <c r="D467" i="39"/>
  <c r="C467" i="39"/>
  <c r="Q466" i="39"/>
  <c r="P465" i="39"/>
  <c r="O465" i="39"/>
  <c r="N465" i="39"/>
  <c r="M465" i="39"/>
  <c r="L465" i="39"/>
  <c r="K465" i="39"/>
  <c r="J465" i="39"/>
  <c r="I465" i="39"/>
  <c r="H465" i="39"/>
  <c r="G465" i="39"/>
  <c r="F465" i="39"/>
  <c r="E465" i="39"/>
  <c r="D465" i="39"/>
  <c r="C465" i="39"/>
  <c r="Q463" i="39"/>
  <c r="P462" i="39"/>
  <c r="O462" i="39"/>
  <c r="N462" i="39"/>
  <c r="M462" i="39"/>
  <c r="L462" i="39"/>
  <c r="K462" i="39"/>
  <c r="J462" i="39"/>
  <c r="I462" i="39"/>
  <c r="H462" i="39"/>
  <c r="G462" i="39"/>
  <c r="F462" i="39"/>
  <c r="E462" i="39"/>
  <c r="D462" i="39"/>
  <c r="C462" i="39"/>
  <c r="Q461" i="39"/>
  <c r="P460" i="39"/>
  <c r="O460" i="39"/>
  <c r="N460" i="39"/>
  <c r="M460" i="39"/>
  <c r="L460" i="39"/>
  <c r="K460" i="39"/>
  <c r="J460" i="39"/>
  <c r="I460" i="39"/>
  <c r="H460" i="39"/>
  <c r="G460" i="39"/>
  <c r="F460" i="39"/>
  <c r="E460" i="39"/>
  <c r="D460" i="39"/>
  <c r="C460" i="39"/>
  <c r="Q459" i="39"/>
  <c r="P458" i="39"/>
  <c r="O458" i="39"/>
  <c r="N458" i="39"/>
  <c r="M458" i="39"/>
  <c r="L458" i="39"/>
  <c r="K458" i="39"/>
  <c r="J458" i="39"/>
  <c r="I458" i="39"/>
  <c r="H458" i="39"/>
  <c r="G458" i="39"/>
  <c r="F458" i="39"/>
  <c r="E458" i="39"/>
  <c r="D458" i="39"/>
  <c r="C458" i="39"/>
  <c r="Q457" i="39"/>
  <c r="O456" i="39"/>
  <c r="N456" i="39"/>
  <c r="M456" i="39"/>
  <c r="L456" i="39"/>
  <c r="K456" i="39"/>
  <c r="J456" i="39"/>
  <c r="I456" i="39"/>
  <c r="H456" i="39"/>
  <c r="G456" i="39"/>
  <c r="F456" i="39"/>
  <c r="E456" i="39"/>
  <c r="D456" i="39"/>
  <c r="C456" i="39"/>
  <c r="Q455" i="39"/>
  <c r="P454" i="39"/>
  <c r="O454" i="39"/>
  <c r="N454" i="39"/>
  <c r="M454" i="39"/>
  <c r="L454" i="39"/>
  <c r="K454" i="39"/>
  <c r="J454" i="39"/>
  <c r="I454" i="39"/>
  <c r="H454" i="39"/>
  <c r="G454" i="39"/>
  <c r="F454" i="39"/>
  <c r="E454" i="39"/>
  <c r="D454" i="39"/>
  <c r="C454" i="39"/>
  <c r="Q453" i="39"/>
  <c r="P452" i="39"/>
  <c r="O452" i="39"/>
  <c r="N452" i="39"/>
  <c r="M452" i="39"/>
  <c r="L452" i="39"/>
  <c r="K452" i="39"/>
  <c r="J452" i="39"/>
  <c r="I452" i="39"/>
  <c r="H452" i="39"/>
  <c r="G452" i="39"/>
  <c r="F452" i="39"/>
  <c r="E452" i="39"/>
  <c r="D452" i="39"/>
  <c r="C452" i="39"/>
  <c r="Q451" i="39"/>
  <c r="P450" i="39"/>
  <c r="O450" i="39"/>
  <c r="N450" i="39"/>
  <c r="M450" i="39"/>
  <c r="L450" i="39"/>
  <c r="K450" i="39"/>
  <c r="J450" i="39"/>
  <c r="I450" i="39"/>
  <c r="H450" i="39"/>
  <c r="G450" i="39"/>
  <c r="F450" i="39"/>
  <c r="E450" i="39"/>
  <c r="D450" i="39"/>
  <c r="C450" i="39"/>
  <c r="Q449" i="39"/>
  <c r="P448" i="39"/>
  <c r="O448" i="39"/>
  <c r="N448" i="39"/>
  <c r="M448" i="39"/>
  <c r="L448" i="39"/>
  <c r="K448" i="39"/>
  <c r="J448" i="39"/>
  <c r="I448" i="39"/>
  <c r="H448" i="39"/>
  <c r="G448" i="39"/>
  <c r="F448" i="39"/>
  <c r="E448" i="39"/>
  <c r="D448" i="39"/>
  <c r="C448" i="39"/>
  <c r="Q446" i="39"/>
  <c r="P445" i="39"/>
  <c r="O445" i="39"/>
  <c r="N445" i="39"/>
  <c r="M445" i="39"/>
  <c r="L445" i="39"/>
  <c r="K445" i="39"/>
  <c r="J445" i="39"/>
  <c r="I445" i="39"/>
  <c r="H445" i="39"/>
  <c r="G445" i="39"/>
  <c r="F445" i="39"/>
  <c r="E445" i="39"/>
  <c r="D445" i="39"/>
  <c r="C445" i="39"/>
  <c r="Q444" i="39"/>
  <c r="P443" i="39"/>
  <c r="O443" i="39"/>
  <c r="N443" i="39"/>
  <c r="M443" i="39"/>
  <c r="L443" i="39"/>
  <c r="K443" i="39"/>
  <c r="J443" i="39"/>
  <c r="I443" i="39"/>
  <c r="H443" i="39"/>
  <c r="G443" i="39"/>
  <c r="F443" i="39"/>
  <c r="E443" i="39"/>
  <c r="D443" i="39"/>
  <c r="C443" i="39"/>
  <c r="Q442" i="39"/>
  <c r="P441" i="39"/>
  <c r="O441" i="39"/>
  <c r="N441" i="39"/>
  <c r="M441" i="39"/>
  <c r="L441" i="39"/>
  <c r="K441" i="39"/>
  <c r="J441" i="39"/>
  <c r="I441" i="39"/>
  <c r="H441" i="39"/>
  <c r="G441" i="39"/>
  <c r="F441" i="39"/>
  <c r="E441" i="39"/>
  <c r="D441" i="39"/>
  <c r="C441" i="39"/>
  <c r="Q440" i="39"/>
  <c r="P439" i="39"/>
  <c r="O439" i="39"/>
  <c r="N439" i="39"/>
  <c r="M439" i="39"/>
  <c r="L439" i="39"/>
  <c r="K439" i="39"/>
  <c r="J439" i="39"/>
  <c r="I439" i="39"/>
  <c r="H439" i="39"/>
  <c r="G439" i="39"/>
  <c r="F439" i="39"/>
  <c r="E439" i="39"/>
  <c r="D439" i="39"/>
  <c r="C439" i="39"/>
  <c r="Q437" i="39"/>
  <c r="P436" i="39"/>
  <c r="O436" i="39"/>
  <c r="N436" i="39"/>
  <c r="M436" i="39"/>
  <c r="L436" i="39"/>
  <c r="K436" i="39"/>
  <c r="J436" i="39"/>
  <c r="I436" i="39"/>
  <c r="H436" i="39"/>
  <c r="G436" i="39"/>
  <c r="F436" i="39"/>
  <c r="E436" i="39"/>
  <c r="D436" i="39"/>
  <c r="C436" i="39"/>
  <c r="Q435" i="39"/>
  <c r="P434" i="39"/>
  <c r="O434" i="39"/>
  <c r="N434" i="39"/>
  <c r="M434" i="39"/>
  <c r="L434" i="39"/>
  <c r="K434" i="39"/>
  <c r="J434" i="39"/>
  <c r="I434" i="39"/>
  <c r="H434" i="39"/>
  <c r="G434" i="39"/>
  <c r="F434" i="39"/>
  <c r="E434" i="39"/>
  <c r="D434" i="39"/>
  <c r="C434" i="39"/>
  <c r="Q433" i="39"/>
  <c r="P432" i="39"/>
  <c r="O432" i="39"/>
  <c r="N432" i="39"/>
  <c r="M432" i="39"/>
  <c r="L432" i="39"/>
  <c r="K432" i="39"/>
  <c r="J432" i="39"/>
  <c r="I432" i="39"/>
  <c r="H432" i="39"/>
  <c r="G432" i="39"/>
  <c r="F432" i="39"/>
  <c r="E432" i="39"/>
  <c r="D432" i="39"/>
  <c r="C432" i="39"/>
  <c r="Q431" i="39"/>
  <c r="P430" i="39"/>
  <c r="O430" i="39"/>
  <c r="N430" i="39"/>
  <c r="M430" i="39"/>
  <c r="L430" i="39"/>
  <c r="K430" i="39"/>
  <c r="J430" i="39"/>
  <c r="I430" i="39"/>
  <c r="H430" i="39"/>
  <c r="G430" i="39"/>
  <c r="F430" i="39"/>
  <c r="E430" i="39"/>
  <c r="D430" i="39"/>
  <c r="C430" i="39"/>
  <c r="Q428" i="39"/>
  <c r="P427" i="39"/>
  <c r="O427" i="39"/>
  <c r="N427" i="39"/>
  <c r="M427" i="39"/>
  <c r="L427" i="39"/>
  <c r="K427" i="39"/>
  <c r="J427" i="39"/>
  <c r="I427" i="39"/>
  <c r="H427" i="39"/>
  <c r="G427" i="39"/>
  <c r="F427" i="39"/>
  <c r="E427" i="39"/>
  <c r="D427" i="39"/>
  <c r="C427" i="39"/>
  <c r="Q426" i="39"/>
  <c r="P425" i="39"/>
  <c r="O425" i="39"/>
  <c r="N425" i="39"/>
  <c r="M425" i="39"/>
  <c r="L425" i="39"/>
  <c r="K425" i="39"/>
  <c r="J425" i="39"/>
  <c r="I425" i="39"/>
  <c r="H425" i="39"/>
  <c r="G425" i="39"/>
  <c r="F425" i="39"/>
  <c r="E425" i="39"/>
  <c r="D425" i="39"/>
  <c r="C425" i="39"/>
  <c r="Q424" i="39"/>
  <c r="P423" i="39"/>
  <c r="O423" i="39"/>
  <c r="N423" i="39"/>
  <c r="M423" i="39"/>
  <c r="L423" i="39"/>
  <c r="K423" i="39"/>
  <c r="J423" i="39"/>
  <c r="I423" i="39"/>
  <c r="H423" i="39"/>
  <c r="G423" i="39"/>
  <c r="F423" i="39"/>
  <c r="E423" i="39"/>
  <c r="D423" i="39"/>
  <c r="C423" i="39"/>
  <c r="Q422" i="39"/>
  <c r="P421" i="39"/>
  <c r="O421" i="39"/>
  <c r="N421" i="39"/>
  <c r="M421" i="39"/>
  <c r="L421" i="39"/>
  <c r="K421" i="39"/>
  <c r="J421" i="39"/>
  <c r="I421" i="39"/>
  <c r="H421" i="39"/>
  <c r="G421" i="39"/>
  <c r="F421" i="39"/>
  <c r="E421" i="39"/>
  <c r="D421" i="39"/>
  <c r="C421" i="39"/>
  <c r="Q420" i="39"/>
  <c r="P419" i="39"/>
  <c r="O419" i="39"/>
  <c r="N419" i="39"/>
  <c r="M419" i="39"/>
  <c r="L419" i="39"/>
  <c r="K419" i="39"/>
  <c r="J419" i="39"/>
  <c r="I419" i="39"/>
  <c r="H419" i="39"/>
  <c r="G419" i="39"/>
  <c r="F419" i="39"/>
  <c r="E419" i="39"/>
  <c r="D419" i="39"/>
  <c r="C419" i="39"/>
  <c r="D415" i="39"/>
  <c r="D414" i="39" s="1"/>
  <c r="C415" i="39"/>
  <c r="C414" i="39" s="1"/>
  <c r="P414" i="39"/>
  <c r="O414" i="39"/>
  <c r="N414" i="39"/>
  <c r="M414" i="39"/>
  <c r="L414" i="39"/>
  <c r="K414" i="39"/>
  <c r="J414" i="39"/>
  <c r="I414" i="39"/>
  <c r="H414" i="39"/>
  <c r="G414" i="39"/>
  <c r="F414" i="39"/>
  <c r="E414" i="39"/>
  <c r="Q413" i="39"/>
  <c r="P412" i="39"/>
  <c r="P411" i="39" s="1"/>
  <c r="O412" i="39"/>
  <c r="O411" i="39" s="1"/>
  <c r="N412" i="39"/>
  <c r="N411" i="39" s="1"/>
  <c r="M412" i="39"/>
  <c r="M411" i="39" s="1"/>
  <c r="L412" i="39"/>
  <c r="L411" i="39" s="1"/>
  <c r="K412" i="39"/>
  <c r="K411" i="39" s="1"/>
  <c r="J412" i="39"/>
  <c r="J411" i="39" s="1"/>
  <c r="I412" i="39"/>
  <c r="I411" i="39" s="1"/>
  <c r="H412" i="39"/>
  <c r="H411" i="39" s="1"/>
  <c r="G412" i="39"/>
  <c r="G411" i="39" s="1"/>
  <c r="F412" i="39"/>
  <c r="F411" i="39" s="1"/>
  <c r="E412" i="39"/>
  <c r="E411" i="39" s="1"/>
  <c r="D412" i="39"/>
  <c r="D411" i="39"/>
  <c r="Q410" i="39"/>
  <c r="Q409" i="39"/>
  <c r="P408" i="39"/>
  <c r="O408" i="39"/>
  <c r="O407" i="39" s="1"/>
  <c r="N408" i="39"/>
  <c r="N407" i="39" s="1"/>
  <c r="M408" i="39"/>
  <c r="M407" i="39" s="1"/>
  <c r="L408" i="39"/>
  <c r="L407" i="39" s="1"/>
  <c r="K408" i="39"/>
  <c r="J408" i="39"/>
  <c r="I408" i="39"/>
  <c r="I407" i="39" s="1"/>
  <c r="H408" i="39"/>
  <c r="H407" i="39" s="1"/>
  <c r="G408" i="39"/>
  <c r="G407" i="39" s="1"/>
  <c r="F408" i="39"/>
  <c r="F407" i="39" s="1"/>
  <c r="E408" i="39"/>
  <c r="E407" i="39" s="1"/>
  <c r="D408" i="39"/>
  <c r="D407" i="39" s="1"/>
  <c r="K407" i="39"/>
  <c r="J407" i="39"/>
  <c r="Q406" i="39"/>
  <c r="O405" i="39"/>
  <c r="N405" i="39"/>
  <c r="M405" i="39"/>
  <c r="L405" i="39"/>
  <c r="K405" i="39"/>
  <c r="K404" i="39" s="1"/>
  <c r="J405" i="39"/>
  <c r="J404" i="39" s="1"/>
  <c r="I405" i="39"/>
  <c r="I404" i="39" s="1"/>
  <c r="H405" i="39"/>
  <c r="H404" i="39" s="1"/>
  <c r="G405" i="39"/>
  <c r="F405" i="39"/>
  <c r="F404" i="39" s="1"/>
  <c r="E405" i="39"/>
  <c r="D405" i="39"/>
  <c r="O404" i="39"/>
  <c r="N404" i="39"/>
  <c r="M404" i="39"/>
  <c r="L404" i="39"/>
  <c r="G404" i="39"/>
  <c r="E404" i="39"/>
  <c r="D404" i="39"/>
  <c r="Q403" i="39"/>
  <c r="O402" i="39"/>
  <c r="N402" i="39"/>
  <c r="N401" i="39" s="1"/>
  <c r="M402" i="39"/>
  <c r="M401" i="39" s="1"/>
  <c r="L402" i="39"/>
  <c r="L401" i="39" s="1"/>
  <c r="K402" i="39"/>
  <c r="K401" i="39" s="1"/>
  <c r="J402" i="39"/>
  <c r="J401" i="39" s="1"/>
  <c r="I402" i="39"/>
  <c r="I401" i="39" s="1"/>
  <c r="H402" i="39"/>
  <c r="G402" i="39"/>
  <c r="F402" i="39"/>
  <c r="F401" i="39" s="1"/>
  <c r="F400" i="39" s="1"/>
  <c r="E402" i="39"/>
  <c r="D402" i="39"/>
  <c r="D401" i="39" s="1"/>
  <c r="C402" i="39"/>
  <c r="O401" i="39"/>
  <c r="H401" i="39"/>
  <c r="G401" i="39"/>
  <c r="C401" i="39"/>
  <c r="C400" i="39" s="1"/>
  <c r="P400" i="39"/>
  <c r="Q399" i="39"/>
  <c r="O397" i="39"/>
  <c r="O396" i="39" s="1"/>
  <c r="N397" i="39"/>
  <c r="M397" i="39"/>
  <c r="L397" i="39"/>
  <c r="L396" i="39" s="1"/>
  <c r="K397" i="39"/>
  <c r="J397" i="39"/>
  <c r="J396" i="39" s="1"/>
  <c r="I397" i="39"/>
  <c r="I396" i="39" s="1"/>
  <c r="H397" i="39"/>
  <c r="Q397" i="39" s="1"/>
  <c r="G397" i="39"/>
  <c r="G396" i="39" s="1"/>
  <c r="F397" i="39"/>
  <c r="E397" i="39"/>
  <c r="E396" i="39" s="1"/>
  <c r="D397" i="39"/>
  <c r="D396" i="39" s="1"/>
  <c r="C397" i="39"/>
  <c r="N396" i="39"/>
  <c r="M396" i="39"/>
  <c r="K396" i="39"/>
  <c r="F396" i="39"/>
  <c r="C396" i="39"/>
  <c r="Q395" i="39"/>
  <c r="P394" i="39"/>
  <c r="D394" i="39"/>
  <c r="C394" i="39"/>
  <c r="Q393" i="39"/>
  <c r="P392" i="39"/>
  <c r="D392" i="39"/>
  <c r="C392" i="39"/>
  <c r="N391" i="39"/>
  <c r="K391" i="39"/>
  <c r="Q390" i="39"/>
  <c r="O389" i="39"/>
  <c r="O388" i="39" s="1"/>
  <c r="N389" i="39"/>
  <c r="N388" i="39" s="1"/>
  <c r="M389" i="39"/>
  <c r="M388" i="39" s="1"/>
  <c r="L389" i="39"/>
  <c r="L388" i="39" s="1"/>
  <c r="K389" i="39"/>
  <c r="K388" i="39" s="1"/>
  <c r="J389" i="39"/>
  <c r="J388" i="39" s="1"/>
  <c r="I389" i="39"/>
  <c r="I388" i="39" s="1"/>
  <c r="H389" i="39"/>
  <c r="H388" i="39" s="1"/>
  <c r="G389" i="39"/>
  <c r="G388" i="39" s="1"/>
  <c r="F389" i="39"/>
  <c r="F388" i="39" s="1"/>
  <c r="E389" i="39"/>
  <c r="D389" i="39"/>
  <c r="D388" i="39" s="1"/>
  <c r="P388" i="39"/>
  <c r="Q387" i="39"/>
  <c r="Q386" i="39"/>
  <c r="P385" i="39"/>
  <c r="O385" i="39"/>
  <c r="N385" i="39"/>
  <c r="N384" i="39" s="1"/>
  <c r="M385" i="39"/>
  <c r="M384" i="39" s="1"/>
  <c r="L385" i="39"/>
  <c r="L384" i="39" s="1"/>
  <c r="K385" i="39"/>
  <c r="K384" i="39" s="1"/>
  <c r="J385" i="39"/>
  <c r="J384" i="39" s="1"/>
  <c r="I385" i="39"/>
  <c r="H385" i="39"/>
  <c r="G385" i="39"/>
  <c r="G384" i="39" s="1"/>
  <c r="F385" i="39"/>
  <c r="F384" i="39" s="1"/>
  <c r="E385" i="39"/>
  <c r="D385" i="39"/>
  <c r="C385" i="39"/>
  <c r="O384" i="39"/>
  <c r="I384" i="39"/>
  <c r="H384" i="39"/>
  <c r="D384" i="39"/>
  <c r="Q383" i="39"/>
  <c r="P382" i="39"/>
  <c r="O382" i="39"/>
  <c r="N382" i="39"/>
  <c r="M382" i="39"/>
  <c r="L382" i="39"/>
  <c r="K382" i="39"/>
  <c r="J382" i="39"/>
  <c r="I382" i="39"/>
  <c r="H382" i="39"/>
  <c r="G382" i="39"/>
  <c r="F382" i="39"/>
  <c r="E382" i="39"/>
  <c r="D382" i="39"/>
  <c r="C382" i="39"/>
  <c r="Q381" i="39"/>
  <c r="Q380" i="39"/>
  <c r="P379" i="39"/>
  <c r="O379" i="39"/>
  <c r="N379" i="39"/>
  <c r="M379" i="39"/>
  <c r="L379" i="39"/>
  <c r="L374" i="39" s="1"/>
  <c r="K379" i="39"/>
  <c r="J379" i="39"/>
  <c r="I379" i="39"/>
  <c r="H379" i="39"/>
  <c r="G379" i="39"/>
  <c r="F379" i="39"/>
  <c r="E379" i="39"/>
  <c r="D379" i="39"/>
  <c r="C379" i="39"/>
  <c r="Q378" i="39"/>
  <c r="Q377" i="39"/>
  <c r="Q376" i="39"/>
  <c r="P375" i="39"/>
  <c r="O375" i="39"/>
  <c r="N375" i="39"/>
  <c r="M375" i="39"/>
  <c r="L375" i="39"/>
  <c r="K375" i="39"/>
  <c r="K374" i="39" s="1"/>
  <c r="J375" i="39"/>
  <c r="I375" i="39"/>
  <c r="H375" i="39"/>
  <c r="G375" i="39"/>
  <c r="F375" i="39"/>
  <c r="E375" i="39"/>
  <c r="D375" i="39"/>
  <c r="C375" i="39"/>
  <c r="C374" i="39" s="1"/>
  <c r="Q372" i="39"/>
  <c r="Q371" i="39"/>
  <c r="Q370" i="39"/>
  <c r="P369" i="39"/>
  <c r="O369" i="39"/>
  <c r="N369" i="39"/>
  <c r="M369" i="39"/>
  <c r="L369" i="39"/>
  <c r="K369" i="39"/>
  <c r="J369" i="39"/>
  <c r="I369" i="39"/>
  <c r="H369" i="39"/>
  <c r="G369" i="39"/>
  <c r="F369" i="39"/>
  <c r="E369" i="39"/>
  <c r="D369" i="39"/>
  <c r="C369" i="39"/>
  <c r="Q368" i="39"/>
  <c r="P367" i="39"/>
  <c r="O367" i="39"/>
  <c r="N367" i="39"/>
  <c r="M367" i="39"/>
  <c r="L367" i="39"/>
  <c r="K367" i="39"/>
  <c r="J367" i="39"/>
  <c r="I367" i="39"/>
  <c r="H367" i="39"/>
  <c r="G367" i="39"/>
  <c r="F367" i="39"/>
  <c r="E367" i="39"/>
  <c r="D367" i="39"/>
  <c r="C367" i="39"/>
  <c r="Q366" i="39"/>
  <c r="Q365" i="39"/>
  <c r="P364" i="39"/>
  <c r="O364" i="39"/>
  <c r="N364" i="39"/>
  <c r="M364" i="39"/>
  <c r="L364" i="39"/>
  <c r="K364" i="39"/>
  <c r="J364" i="39"/>
  <c r="I364" i="39"/>
  <c r="H364" i="39"/>
  <c r="G364" i="39"/>
  <c r="F364" i="39"/>
  <c r="E364" i="39"/>
  <c r="D364" i="39"/>
  <c r="C364" i="39"/>
  <c r="Q363" i="39"/>
  <c r="P362" i="39"/>
  <c r="O362" i="39"/>
  <c r="N362" i="39"/>
  <c r="M362" i="39"/>
  <c r="L362" i="39"/>
  <c r="K362" i="39"/>
  <c r="J362" i="39"/>
  <c r="I362" i="39"/>
  <c r="H362" i="39"/>
  <c r="G362" i="39"/>
  <c r="F362" i="39"/>
  <c r="E362" i="39"/>
  <c r="D362" i="39"/>
  <c r="C362" i="39"/>
  <c r="Q361" i="39"/>
  <c r="Q360" i="39"/>
  <c r="P359" i="39"/>
  <c r="O359" i="39"/>
  <c r="N359" i="39"/>
  <c r="M359" i="39"/>
  <c r="L359" i="39"/>
  <c r="K359" i="39"/>
  <c r="J359" i="39"/>
  <c r="I359" i="39"/>
  <c r="H359" i="39"/>
  <c r="G359" i="39"/>
  <c r="F359" i="39"/>
  <c r="E359" i="39"/>
  <c r="D359" i="39"/>
  <c r="C359" i="39"/>
  <c r="Q358" i="39"/>
  <c r="Q357" i="39"/>
  <c r="Q356" i="39"/>
  <c r="P355" i="39"/>
  <c r="O355" i="39"/>
  <c r="N355" i="39"/>
  <c r="M355" i="39"/>
  <c r="L355" i="39"/>
  <c r="K355" i="39"/>
  <c r="J355" i="39"/>
  <c r="I355" i="39"/>
  <c r="H355" i="39"/>
  <c r="G355" i="39"/>
  <c r="F355" i="39"/>
  <c r="E355" i="39"/>
  <c r="D355" i="39"/>
  <c r="C355" i="39"/>
  <c r="Q352" i="39"/>
  <c r="Q351" i="39"/>
  <c r="Q350" i="39"/>
  <c r="Q349" i="39"/>
  <c r="Q348" i="39"/>
  <c r="P347" i="39"/>
  <c r="O347" i="39"/>
  <c r="N347" i="39"/>
  <c r="M347" i="39"/>
  <c r="L347" i="39"/>
  <c r="K347" i="39"/>
  <c r="J347" i="39"/>
  <c r="I347" i="39"/>
  <c r="H347" i="39"/>
  <c r="G347" i="39"/>
  <c r="F347" i="39"/>
  <c r="E347" i="39"/>
  <c r="D347" i="39"/>
  <c r="C347" i="39"/>
  <c r="Q346" i="39"/>
  <c r="Q345" i="39"/>
  <c r="P344" i="39"/>
  <c r="O344" i="39"/>
  <c r="N344" i="39"/>
  <c r="M344" i="39"/>
  <c r="L344" i="39"/>
  <c r="K344" i="39"/>
  <c r="J344" i="39"/>
  <c r="I344" i="39"/>
  <c r="H344" i="39"/>
  <c r="G344" i="39"/>
  <c r="F344" i="39"/>
  <c r="E344" i="39"/>
  <c r="D344" i="39"/>
  <c r="C344" i="39"/>
  <c r="Q343" i="39"/>
  <c r="P342" i="39"/>
  <c r="O342" i="39"/>
  <c r="N342" i="39"/>
  <c r="M342" i="39"/>
  <c r="L342" i="39"/>
  <c r="K342" i="39"/>
  <c r="J342" i="39"/>
  <c r="I342" i="39"/>
  <c r="H342" i="39"/>
  <c r="G342" i="39"/>
  <c r="F342" i="39"/>
  <c r="E342" i="39"/>
  <c r="D342" i="39"/>
  <c r="C342" i="39"/>
  <c r="Q341" i="39"/>
  <c r="P340" i="39"/>
  <c r="O340" i="39"/>
  <c r="N340" i="39"/>
  <c r="M340" i="39"/>
  <c r="L340" i="39"/>
  <c r="K340" i="39"/>
  <c r="J340" i="39"/>
  <c r="I340" i="39"/>
  <c r="H340" i="39"/>
  <c r="G340" i="39"/>
  <c r="F340" i="39"/>
  <c r="E340" i="39"/>
  <c r="D340" i="39"/>
  <c r="C340" i="39"/>
  <c r="Q339" i="39"/>
  <c r="P338" i="39"/>
  <c r="O338" i="39"/>
  <c r="N338" i="39"/>
  <c r="M338" i="39"/>
  <c r="L338" i="39"/>
  <c r="K338" i="39"/>
  <c r="J338" i="39"/>
  <c r="I338" i="39"/>
  <c r="H338" i="39"/>
  <c r="G338" i="39"/>
  <c r="F338" i="39"/>
  <c r="E338" i="39"/>
  <c r="D338" i="39"/>
  <c r="C338" i="39"/>
  <c r="Q337" i="39"/>
  <c r="P336" i="39"/>
  <c r="O336" i="39"/>
  <c r="N336" i="39"/>
  <c r="M336" i="39"/>
  <c r="L336" i="39"/>
  <c r="K336" i="39"/>
  <c r="J336" i="39"/>
  <c r="I336" i="39"/>
  <c r="H336" i="39"/>
  <c r="G336" i="39"/>
  <c r="F336" i="39"/>
  <c r="E336" i="39"/>
  <c r="D336" i="39"/>
  <c r="C336" i="39"/>
  <c r="Q335" i="39"/>
  <c r="P334" i="39"/>
  <c r="O334" i="39"/>
  <c r="N334" i="39"/>
  <c r="M334" i="39"/>
  <c r="L334" i="39"/>
  <c r="K334" i="39"/>
  <c r="J334" i="39"/>
  <c r="I334" i="39"/>
  <c r="H334" i="39"/>
  <c r="G334" i="39"/>
  <c r="F334" i="39"/>
  <c r="E334" i="39"/>
  <c r="D334" i="39"/>
  <c r="C334" i="39"/>
  <c r="Q333" i="39"/>
  <c r="Q332" i="39"/>
  <c r="P331" i="39"/>
  <c r="O331" i="39"/>
  <c r="N331" i="39"/>
  <c r="M331" i="39"/>
  <c r="L331" i="39"/>
  <c r="K331" i="39"/>
  <c r="J331" i="39"/>
  <c r="I331" i="39"/>
  <c r="H331" i="39"/>
  <c r="G331" i="39"/>
  <c r="F331" i="39"/>
  <c r="E331" i="39"/>
  <c r="D331" i="39"/>
  <c r="C331" i="39"/>
  <c r="Q330" i="39"/>
  <c r="Q329" i="39"/>
  <c r="P328" i="39"/>
  <c r="O328" i="39"/>
  <c r="N328" i="39"/>
  <c r="M328" i="39"/>
  <c r="L328" i="39"/>
  <c r="K328" i="39"/>
  <c r="J328" i="39"/>
  <c r="I328" i="39"/>
  <c r="H328" i="39"/>
  <c r="G328" i="39"/>
  <c r="F328" i="39"/>
  <c r="E328" i="39"/>
  <c r="D328" i="39"/>
  <c r="C328" i="39"/>
  <c r="Q326" i="39"/>
  <c r="Q325" i="39"/>
  <c r="Q324" i="39"/>
  <c r="Q323" i="39"/>
  <c r="Q322" i="39"/>
  <c r="Q321" i="39"/>
  <c r="Q320" i="39"/>
  <c r="Q319" i="39"/>
  <c r="P318" i="39"/>
  <c r="O318" i="39"/>
  <c r="N318" i="39"/>
  <c r="M318" i="39"/>
  <c r="L318" i="39"/>
  <c r="K318" i="39"/>
  <c r="J318" i="39"/>
  <c r="I318" i="39"/>
  <c r="H318" i="39"/>
  <c r="G318" i="39"/>
  <c r="F318" i="39"/>
  <c r="F308" i="39" s="1"/>
  <c r="E318" i="39"/>
  <c r="D318" i="39"/>
  <c r="C318" i="39"/>
  <c r="C308" i="39" s="1"/>
  <c r="Q317" i="39"/>
  <c r="Q316" i="39"/>
  <c r="Q315" i="39"/>
  <c r="Q314" i="39"/>
  <c r="Q313" i="39"/>
  <c r="Q312" i="39"/>
  <c r="Q311" i="39"/>
  <c r="Q310" i="39"/>
  <c r="P309" i="39"/>
  <c r="P308" i="39" s="1"/>
  <c r="O309" i="39"/>
  <c r="N309" i="39"/>
  <c r="M309" i="39"/>
  <c r="L309" i="39"/>
  <c r="K309" i="39"/>
  <c r="J309" i="39"/>
  <c r="I309" i="39"/>
  <c r="H309" i="39"/>
  <c r="G309" i="39"/>
  <c r="F309" i="39"/>
  <c r="E309" i="39"/>
  <c r="D309" i="39"/>
  <c r="D308" i="39" s="1"/>
  <c r="C309" i="39"/>
  <c r="Q307" i="39"/>
  <c r="N306" i="39"/>
  <c r="M306" i="39"/>
  <c r="L306" i="39"/>
  <c r="K306" i="39"/>
  <c r="J306" i="39"/>
  <c r="I306" i="39"/>
  <c r="H306" i="39"/>
  <c r="G306" i="39"/>
  <c r="F306" i="39"/>
  <c r="E306" i="39"/>
  <c r="D306" i="39"/>
  <c r="C306" i="39"/>
  <c r="Q305" i="39"/>
  <c r="Q304" i="39"/>
  <c r="Q303" i="39"/>
  <c r="Q302" i="39"/>
  <c r="Q301" i="39"/>
  <c r="Q300" i="39"/>
  <c r="Q299" i="39"/>
  <c r="P298" i="39"/>
  <c r="O298" i="39"/>
  <c r="N298" i="39"/>
  <c r="M298" i="39"/>
  <c r="L298" i="39"/>
  <c r="K298" i="39"/>
  <c r="J298" i="39"/>
  <c r="I298" i="39"/>
  <c r="H298" i="39"/>
  <c r="G298" i="39"/>
  <c r="F298" i="39"/>
  <c r="E298" i="39"/>
  <c r="D298" i="39"/>
  <c r="C298" i="39"/>
  <c r="Q297" i="39"/>
  <c r="Q296" i="39"/>
  <c r="Q295" i="39"/>
  <c r="Q294" i="39"/>
  <c r="Q293" i="39"/>
  <c r="Q292" i="39"/>
  <c r="Q291" i="39"/>
  <c r="O290" i="39"/>
  <c r="N290" i="39"/>
  <c r="M290" i="39"/>
  <c r="L290" i="39"/>
  <c r="K290" i="39"/>
  <c r="J290" i="39"/>
  <c r="I290" i="39"/>
  <c r="H290" i="39"/>
  <c r="G290" i="39"/>
  <c r="F290" i="39"/>
  <c r="E290" i="39"/>
  <c r="D290" i="39"/>
  <c r="C290" i="39"/>
  <c r="Q289" i="39"/>
  <c r="Q288" i="39"/>
  <c r="Q287" i="39"/>
  <c r="O286" i="39"/>
  <c r="N286" i="39"/>
  <c r="M286" i="39"/>
  <c r="L286" i="39"/>
  <c r="K286" i="39"/>
  <c r="J286" i="39"/>
  <c r="I286" i="39"/>
  <c r="H286" i="39"/>
  <c r="G286" i="39"/>
  <c r="F286" i="39"/>
  <c r="E286" i="39"/>
  <c r="D286" i="39"/>
  <c r="C286" i="39"/>
  <c r="Q285" i="39"/>
  <c r="Q284" i="39"/>
  <c r="Q283" i="39"/>
  <c r="Q282" i="39"/>
  <c r="Q281" i="39"/>
  <c r="P280" i="39"/>
  <c r="O280" i="39"/>
  <c r="N280" i="39"/>
  <c r="M280" i="39"/>
  <c r="L280" i="39"/>
  <c r="K280" i="39"/>
  <c r="J280" i="39"/>
  <c r="I280" i="39"/>
  <c r="H280" i="39"/>
  <c r="G280" i="39"/>
  <c r="F280" i="39"/>
  <c r="E280" i="39"/>
  <c r="D280" i="39"/>
  <c r="C280" i="39"/>
  <c r="Q278" i="39"/>
  <c r="P277" i="39"/>
  <c r="O277" i="39"/>
  <c r="N277" i="39"/>
  <c r="M277" i="39"/>
  <c r="L277" i="39"/>
  <c r="K277" i="39"/>
  <c r="J277" i="39"/>
  <c r="I277" i="39"/>
  <c r="H277" i="39"/>
  <c r="G277" i="39"/>
  <c r="F277" i="39"/>
  <c r="E277" i="39"/>
  <c r="D277" i="39"/>
  <c r="C277" i="39"/>
  <c r="Q276" i="39"/>
  <c r="P275" i="39"/>
  <c r="O275" i="39"/>
  <c r="N275" i="39"/>
  <c r="M275" i="39"/>
  <c r="L275" i="39"/>
  <c r="K275" i="39"/>
  <c r="J275" i="39"/>
  <c r="I275" i="39"/>
  <c r="H275" i="39"/>
  <c r="G275" i="39"/>
  <c r="F275" i="39"/>
  <c r="E275" i="39"/>
  <c r="D275" i="39"/>
  <c r="C275" i="39"/>
  <c r="Q274" i="39"/>
  <c r="P273" i="39"/>
  <c r="O273" i="39"/>
  <c r="N273" i="39"/>
  <c r="M273" i="39"/>
  <c r="L273" i="39"/>
  <c r="K273" i="39"/>
  <c r="J273" i="39"/>
  <c r="I273" i="39"/>
  <c r="H273" i="39"/>
  <c r="G273" i="39"/>
  <c r="F273" i="39"/>
  <c r="E273" i="39"/>
  <c r="D273" i="39"/>
  <c r="C273" i="39"/>
  <c r="Q272" i="39"/>
  <c r="P271" i="39"/>
  <c r="O271" i="39"/>
  <c r="N271" i="39"/>
  <c r="M271" i="39"/>
  <c r="L271" i="39"/>
  <c r="K271" i="39"/>
  <c r="J271" i="39"/>
  <c r="I271" i="39"/>
  <c r="H271" i="39"/>
  <c r="G271" i="39"/>
  <c r="F271" i="39"/>
  <c r="E271" i="39"/>
  <c r="D271" i="39"/>
  <c r="C271" i="39"/>
  <c r="Q270" i="39"/>
  <c r="O269" i="39"/>
  <c r="N269" i="39"/>
  <c r="M269" i="39"/>
  <c r="L269" i="39"/>
  <c r="K269" i="39"/>
  <c r="J269" i="39"/>
  <c r="I269" i="39"/>
  <c r="H269" i="39"/>
  <c r="G269" i="39"/>
  <c r="F269" i="39"/>
  <c r="E269" i="39"/>
  <c r="D269" i="39"/>
  <c r="C269" i="39"/>
  <c r="Q267" i="39"/>
  <c r="P266" i="39"/>
  <c r="O266" i="39"/>
  <c r="N266" i="39"/>
  <c r="M266" i="39"/>
  <c r="L266" i="39"/>
  <c r="K266" i="39"/>
  <c r="J266" i="39"/>
  <c r="I266" i="39"/>
  <c r="H266" i="39"/>
  <c r="G266" i="39"/>
  <c r="F266" i="39"/>
  <c r="E266" i="39"/>
  <c r="D266" i="39"/>
  <c r="C266" i="39"/>
  <c r="Q265" i="39"/>
  <c r="P264" i="39"/>
  <c r="O264" i="39"/>
  <c r="N264" i="39"/>
  <c r="M264" i="39"/>
  <c r="L264" i="39"/>
  <c r="K264" i="39"/>
  <c r="J264" i="39"/>
  <c r="I264" i="39"/>
  <c r="H264" i="39"/>
  <c r="G264" i="39"/>
  <c r="F264" i="39"/>
  <c r="E264" i="39"/>
  <c r="D264" i="39"/>
  <c r="C264" i="39"/>
  <c r="Q262" i="39"/>
  <c r="P261" i="39"/>
  <c r="O261" i="39"/>
  <c r="N261" i="39"/>
  <c r="M261" i="39"/>
  <c r="L261" i="39"/>
  <c r="K261" i="39"/>
  <c r="J261" i="39"/>
  <c r="I261" i="39"/>
  <c r="H261" i="39"/>
  <c r="G261" i="39"/>
  <c r="F261" i="39"/>
  <c r="E261" i="39"/>
  <c r="D261" i="39"/>
  <c r="C261" i="39"/>
  <c r="Q260" i="39"/>
  <c r="P259" i="39"/>
  <c r="O259" i="39"/>
  <c r="N259" i="39"/>
  <c r="M259" i="39"/>
  <c r="L259" i="39"/>
  <c r="K259" i="39"/>
  <c r="J259" i="39"/>
  <c r="I259" i="39"/>
  <c r="H259" i="39"/>
  <c r="G259" i="39"/>
  <c r="F259" i="39"/>
  <c r="E259" i="39"/>
  <c r="D259" i="39"/>
  <c r="C259" i="39"/>
  <c r="Q258" i="39"/>
  <c r="P257" i="39"/>
  <c r="O257" i="39"/>
  <c r="N257" i="39"/>
  <c r="M257" i="39"/>
  <c r="L257" i="39"/>
  <c r="K257" i="39"/>
  <c r="J257" i="39"/>
  <c r="I257" i="39"/>
  <c r="H257" i="39"/>
  <c r="G257" i="39"/>
  <c r="F257" i="39"/>
  <c r="E257" i="39"/>
  <c r="D257" i="39"/>
  <c r="C257" i="39"/>
  <c r="Q256" i="39"/>
  <c r="P255" i="39"/>
  <c r="O255" i="39"/>
  <c r="N255" i="39"/>
  <c r="M255" i="39"/>
  <c r="L255" i="39"/>
  <c r="K255" i="39"/>
  <c r="J255" i="39"/>
  <c r="I255" i="39"/>
  <c r="H255" i="39"/>
  <c r="G255" i="39"/>
  <c r="F255" i="39"/>
  <c r="E255" i="39"/>
  <c r="D255" i="39"/>
  <c r="C255" i="39"/>
  <c r="Q254" i="39"/>
  <c r="P253" i="39"/>
  <c r="O253" i="39"/>
  <c r="N253" i="39"/>
  <c r="M253" i="39"/>
  <c r="L253" i="39"/>
  <c r="K253" i="39"/>
  <c r="J253" i="39"/>
  <c r="I253" i="39"/>
  <c r="H253" i="39"/>
  <c r="G253" i="39"/>
  <c r="F253" i="39"/>
  <c r="E253" i="39"/>
  <c r="D253" i="39"/>
  <c r="C253" i="39"/>
  <c r="Q252" i="39"/>
  <c r="P251" i="39"/>
  <c r="O251" i="39"/>
  <c r="N251" i="39"/>
  <c r="M251" i="39"/>
  <c r="L251" i="39"/>
  <c r="K251" i="39"/>
  <c r="J251" i="39"/>
  <c r="I251" i="39"/>
  <c r="H251" i="39"/>
  <c r="G251" i="39"/>
  <c r="F251" i="39"/>
  <c r="E251" i="39"/>
  <c r="D251" i="39"/>
  <c r="C251" i="39"/>
  <c r="C250" i="39" s="1"/>
  <c r="Q249" i="39"/>
  <c r="P248" i="39"/>
  <c r="O248" i="39"/>
  <c r="N248" i="39"/>
  <c r="M248" i="39"/>
  <c r="L248" i="39"/>
  <c r="K248" i="39"/>
  <c r="J248" i="39"/>
  <c r="I248" i="39"/>
  <c r="H248" i="39"/>
  <c r="G248" i="39"/>
  <c r="F248" i="39"/>
  <c r="E248" i="39"/>
  <c r="D248" i="39"/>
  <c r="C248" i="39"/>
  <c r="Q247" i="39"/>
  <c r="P246" i="39"/>
  <c r="O246" i="39"/>
  <c r="N246" i="39"/>
  <c r="M246" i="39"/>
  <c r="L246" i="39"/>
  <c r="K246" i="39"/>
  <c r="J246" i="39"/>
  <c r="I246" i="39"/>
  <c r="H246" i="39"/>
  <c r="G246" i="39"/>
  <c r="F246" i="39"/>
  <c r="E246" i="39"/>
  <c r="Q246" i="39" s="1"/>
  <c r="D246" i="39"/>
  <c r="C246" i="39"/>
  <c r="Q245" i="39"/>
  <c r="P244" i="39"/>
  <c r="O244" i="39"/>
  <c r="N244" i="39"/>
  <c r="M244" i="39"/>
  <c r="L244" i="39"/>
  <c r="K244" i="39"/>
  <c r="J244" i="39"/>
  <c r="I244" i="39"/>
  <c r="H244" i="39"/>
  <c r="G244" i="39"/>
  <c r="F244" i="39"/>
  <c r="E244" i="39"/>
  <c r="D244" i="39"/>
  <c r="C244" i="39"/>
  <c r="Q243" i="39"/>
  <c r="P242" i="39"/>
  <c r="O242" i="39"/>
  <c r="O241" i="39" s="1"/>
  <c r="N242" i="39"/>
  <c r="M242" i="39"/>
  <c r="L242" i="39"/>
  <c r="K242" i="39"/>
  <c r="K241" i="39" s="1"/>
  <c r="J242" i="39"/>
  <c r="I242" i="39"/>
  <c r="H242" i="39"/>
  <c r="G242" i="39"/>
  <c r="G241" i="39" s="1"/>
  <c r="F242" i="39"/>
  <c r="E242" i="39"/>
  <c r="D242" i="39"/>
  <c r="C242" i="39"/>
  <c r="C241" i="39" s="1"/>
  <c r="Q240" i="39"/>
  <c r="O239" i="39"/>
  <c r="N239" i="39"/>
  <c r="M239" i="39"/>
  <c r="L239" i="39"/>
  <c r="K239" i="39"/>
  <c r="J239" i="39"/>
  <c r="I239" i="39"/>
  <c r="H239" i="39"/>
  <c r="G239" i="39"/>
  <c r="F239" i="39"/>
  <c r="E239" i="39"/>
  <c r="D239" i="39"/>
  <c r="Q238" i="39"/>
  <c r="Q237" i="39"/>
  <c r="Q236" i="39"/>
  <c r="P235" i="39"/>
  <c r="O235" i="39"/>
  <c r="N235" i="39"/>
  <c r="M235" i="39"/>
  <c r="L235" i="39"/>
  <c r="K235" i="39"/>
  <c r="J235" i="39"/>
  <c r="I235" i="39"/>
  <c r="H235" i="39"/>
  <c r="G235" i="39"/>
  <c r="F235" i="39"/>
  <c r="E235" i="39"/>
  <c r="D235" i="39"/>
  <c r="Q234" i="39"/>
  <c r="O233" i="39"/>
  <c r="N233" i="39"/>
  <c r="M233" i="39"/>
  <c r="L233" i="39"/>
  <c r="K233" i="39"/>
  <c r="J233" i="39"/>
  <c r="J229" i="39" s="1"/>
  <c r="I233" i="39"/>
  <c r="H233" i="39"/>
  <c r="G233" i="39"/>
  <c r="F233" i="39"/>
  <c r="E233" i="39"/>
  <c r="D233" i="39"/>
  <c r="Q232" i="39"/>
  <c r="Q231" i="39"/>
  <c r="P230" i="39"/>
  <c r="O230" i="39"/>
  <c r="N230" i="39"/>
  <c r="M230" i="39"/>
  <c r="L230" i="39"/>
  <c r="K230" i="39"/>
  <c r="J230" i="39"/>
  <c r="I230" i="39"/>
  <c r="I229" i="39" s="1"/>
  <c r="H230" i="39"/>
  <c r="G230" i="39"/>
  <c r="F230" i="39"/>
  <c r="E230" i="39"/>
  <c r="D230" i="39"/>
  <c r="C230" i="39"/>
  <c r="C229" i="39" s="1"/>
  <c r="Q227" i="39"/>
  <c r="Q225" i="39"/>
  <c r="P224" i="39"/>
  <c r="O224" i="39"/>
  <c r="N224" i="39"/>
  <c r="M224" i="39"/>
  <c r="L224" i="39"/>
  <c r="K224" i="39"/>
  <c r="J224" i="39"/>
  <c r="I224" i="39"/>
  <c r="H224" i="39"/>
  <c r="G224" i="39"/>
  <c r="F224" i="39"/>
  <c r="E224" i="39"/>
  <c r="D224" i="39"/>
  <c r="C224" i="39"/>
  <c r="Q223" i="39"/>
  <c r="P222" i="39"/>
  <c r="O222" i="39"/>
  <c r="N222" i="39"/>
  <c r="M222" i="39"/>
  <c r="L222" i="39"/>
  <c r="L221" i="39" s="1"/>
  <c r="K222" i="39"/>
  <c r="J222" i="39"/>
  <c r="I222" i="39"/>
  <c r="H222" i="39"/>
  <c r="G222" i="39"/>
  <c r="F222" i="39"/>
  <c r="E222" i="39"/>
  <c r="D222" i="39"/>
  <c r="C222" i="39"/>
  <c r="C221" i="39"/>
  <c r="Q220" i="39"/>
  <c r="Q219" i="39"/>
  <c r="Q218" i="39"/>
  <c r="Q217" i="39"/>
  <c r="P216" i="39"/>
  <c r="O216" i="39"/>
  <c r="N216" i="39"/>
  <c r="M216" i="39"/>
  <c r="L216" i="39"/>
  <c r="K216" i="39"/>
  <c r="J216" i="39"/>
  <c r="I216" i="39"/>
  <c r="H216" i="39"/>
  <c r="G216" i="39"/>
  <c r="F216" i="39"/>
  <c r="E216" i="39"/>
  <c r="D216" i="39"/>
  <c r="C216" i="39"/>
  <c r="Q215" i="39"/>
  <c r="Q214" i="39"/>
  <c r="Q213" i="39"/>
  <c r="P212" i="39"/>
  <c r="O212" i="39"/>
  <c r="N212" i="39"/>
  <c r="M212" i="39"/>
  <c r="L212" i="39"/>
  <c r="K212" i="39"/>
  <c r="J212" i="39"/>
  <c r="I212" i="39"/>
  <c r="H212" i="39"/>
  <c r="G212" i="39"/>
  <c r="F212" i="39"/>
  <c r="E212" i="39"/>
  <c r="D212" i="39"/>
  <c r="C212" i="39"/>
  <c r="Q211" i="39"/>
  <c r="Q210" i="39"/>
  <c r="Q209" i="39"/>
  <c r="Q208" i="39"/>
  <c r="Q207" i="39"/>
  <c r="Q206" i="39"/>
  <c r="P205" i="39"/>
  <c r="P185" i="39" s="1"/>
  <c r="O205" i="39"/>
  <c r="N205" i="39"/>
  <c r="M205" i="39"/>
  <c r="L205" i="39"/>
  <c r="K205" i="39"/>
  <c r="J205" i="39"/>
  <c r="I205" i="39"/>
  <c r="H205" i="39"/>
  <c r="G205" i="39"/>
  <c r="F205" i="39"/>
  <c r="E205" i="39"/>
  <c r="D205" i="39"/>
  <c r="D185" i="39" s="1"/>
  <c r="C205" i="39"/>
  <c r="Q204" i="39"/>
  <c r="Q203" i="39"/>
  <c r="Q202" i="39"/>
  <c r="Q201" i="39"/>
  <c r="P200" i="39"/>
  <c r="O200" i="39"/>
  <c r="N200" i="39"/>
  <c r="M200" i="39"/>
  <c r="L200" i="39"/>
  <c r="K200" i="39"/>
  <c r="J200" i="39"/>
  <c r="I200" i="39"/>
  <c r="H200" i="39"/>
  <c r="G200" i="39"/>
  <c r="F200" i="39"/>
  <c r="E200" i="39"/>
  <c r="D200" i="39"/>
  <c r="C200" i="39"/>
  <c r="Q199" i="39"/>
  <c r="Q198" i="39"/>
  <c r="Q197" i="39"/>
  <c r="P196" i="39"/>
  <c r="O196" i="39"/>
  <c r="N196" i="39"/>
  <c r="M196" i="39"/>
  <c r="L196" i="39"/>
  <c r="K196" i="39"/>
  <c r="J196" i="39"/>
  <c r="I196" i="39"/>
  <c r="H196" i="39"/>
  <c r="G196" i="39"/>
  <c r="F196" i="39"/>
  <c r="E196" i="39"/>
  <c r="D196" i="39"/>
  <c r="C196" i="39"/>
  <c r="Q195" i="39"/>
  <c r="P194" i="39"/>
  <c r="O194" i="39"/>
  <c r="N194" i="39"/>
  <c r="M194" i="39"/>
  <c r="L194" i="39"/>
  <c r="K194" i="39"/>
  <c r="J194" i="39"/>
  <c r="I194" i="39"/>
  <c r="H194" i="39"/>
  <c r="G194" i="39"/>
  <c r="F194" i="39"/>
  <c r="E194" i="39"/>
  <c r="D194" i="39"/>
  <c r="C194" i="39"/>
  <c r="Q193" i="39"/>
  <c r="P192" i="39"/>
  <c r="O192" i="39"/>
  <c r="N192" i="39"/>
  <c r="M192" i="39"/>
  <c r="L192" i="39"/>
  <c r="K192" i="39"/>
  <c r="J192" i="39"/>
  <c r="I192" i="39"/>
  <c r="H192" i="39"/>
  <c r="G192" i="39"/>
  <c r="F192" i="39"/>
  <c r="E192" i="39"/>
  <c r="D192" i="39"/>
  <c r="C192" i="39"/>
  <c r="Q191" i="39"/>
  <c r="Q190" i="39"/>
  <c r="P189" i="39"/>
  <c r="O189" i="39"/>
  <c r="N189" i="39"/>
  <c r="M189" i="39"/>
  <c r="L189" i="39"/>
  <c r="K189" i="39"/>
  <c r="J189" i="39"/>
  <c r="I189" i="39"/>
  <c r="H189" i="39"/>
  <c r="G189" i="39"/>
  <c r="F189" i="39"/>
  <c r="E189" i="39"/>
  <c r="D189" i="39"/>
  <c r="C189" i="39"/>
  <c r="Q188" i="39"/>
  <c r="Q187" i="39"/>
  <c r="P186" i="39"/>
  <c r="O186" i="39"/>
  <c r="N186" i="39"/>
  <c r="M186" i="39"/>
  <c r="M185" i="39" s="1"/>
  <c r="L186" i="39"/>
  <c r="K186" i="39"/>
  <c r="J186" i="39"/>
  <c r="I186" i="39"/>
  <c r="H186" i="39"/>
  <c r="G186" i="39"/>
  <c r="F186" i="39"/>
  <c r="E186" i="39"/>
  <c r="E185" i="39" s="1"/>
  <c r="D186" i="39"/>
  <c r="C186" i="39"/>
  <c r="Q184" i="39"/>
  <c r="P183" i="39"/>
  <c r="O183" i="39"/>
  <c r="N183" i="39"/>
  <c r="M183" i="39"/>
  <c r="L183" i="39"/>
  <c r="K183" i="39"/>
  <c r="J183" i="39"/>
  <c r="I183" i="39"/>
  <c r="H183" i="39"/>
  <c r="G183" i="39"/>
  <c r="F183" i="39"/>
  <c r="E183" i="39"/>
  <c r="D183" i="39"/>
  <c r="C183" i="39"/>
  <c r="Q182" i="39"/>
  <c r="Q181" i="39"/>
  <c r="Q180" i="39"/>
  <c r="Q179" i="39"/>
  <c r="Q178" i="39"/>
  <c r="Q177" i="39"/>
  <c r="Q176" i="39"/>
  <c r="Q175" i="39"/>
  <c r="Q174" i="39"/>
  <c r="P173" i="39"/>
  <c r="O173" i="39"/>
  <c r="N173" i="39"/>
  <c r="M173" i="39"/>
  <c r="L173" i="39"/>
  <c r="K173" i="39"/>
  <c r="J173" i="39"/>
  <c r="I173" i="39"/>
  <c r="H173" i="39"/>
  <c r="G173" i="39"/>
  <c r="F173" i="39"/>
  <c r="E173" i="39"/>
  <c r="D173" i="39"/>
  <c r="C173" i="39"/>
  <c r="Q172" i="39"/>
  <c r="Q171" i="39"/>
  <c r="Q170" i="39"/>
  <c r="Q169" i="39"/>
  <c r="Q168" i="39"/>
  <c r="Q167" i="39"/>
  <c r="Q166" i="39"/>
  <c r="Q165" i="39"/>
  <c r="P164" i="39"/>
  <c r="O164" i="39"/>
  <c r="N164" i="39"/>
  <c r="M164" i="39"/>
  <c r="L164" i="39"/>
  <c r="K164" i="39"/>
  <c r="J164" i="39"/>
  <c r="I164" i="39"/>
  <c r="H164" i="39"/>
  <c r="G164" i="39"/>
  <c r="F164" i="39"/>
  <c r="E164" i="39"/>
  <c r="D164" i="39"/>
  <c r="C164" i="39"/>
  <c r="Q162" i="39"/>
  <c r="P161" i="39"/>
  <c r="O161" i="39"/>
  <c r="N161" i="39"/>
  <c r="M161" i="39"/>
  <c r="L161" i="39"/>
  <c r="K161" i="39"/>
  <c r="J161" i="39"/>
  <c r="I161" i="39"/>
  <c r="H161" i="39"/>
  <c r="G161" i="39"/>
  <c r="F161" i="39"/>
  <c r="E161" i="39"/>
  <c r="D161" i="39"/>
  <c r="C161" i="39"/>
  <c r="Q160" i="39"/>
  <c r="P159" i="39"/>
  <c r="O159" i="39"/>
  <c r="N159" i="39"/>
  <c r="M159" i="39"/>
  <c r="L159" i="39"/>
  <c r="K159" i="39"/>
  <c r="J159" i="39"/>
  <c r="I159" i="39"/>
  <c r="H159" i="39"/>
  <c r="G159" i="39"/>
  <c r="F159" i="39"/>
  <c r="E159" i="39"/>
  <c r="D159" i="39"/>
  <c r="C159" i="39"/>
  <c r="Q158" i="39"/>
  <c r="P157" i="39"/>
  <c r="O157" i="39"/>
  <c r="N157" i="39"/>
  <c r="M157" i="39"/>
  <c r="L157" i="39"/>
  <c r="K157" i="39"/>
  <c r="J157" i="39"/>
  <c r="I157" i="39"/>
  <c r="H157" i="39"/>
  <c r="G157" i="39"/>
  <c r="F157" i="39"/>
  <c r="E157" i="39"/>
  <c r="D157" i="39"/>
  <c r="C157" i="39"/>
  <c r="Q156" i="39"/>
  <c r="P155" i="39"/>
  <c r="O155" i="39"/>
  <c r="N155" i="39"/>
  <c r="M155" i="39"/>
  <c r="L155" i="39"/>
  <c r="K155" i="39"/>
  <c r="J155" i="39"/>
  <c r="I155" i="39"/>
  <c r="H155" i="39"/>
  <c r="G155" i="39"/>
  <c r="F155" i="39"/>
  <c r="E155" i="39"/>
  <c r="D155" i="39"/>
  <c r="C155" i="39"/>
  <c r="Q154" i="39"/>
  <c r="P153" i="39"/>
  <c r="O153" i="39"/>
  <c r="N153" i="39"/>
  <c r="M153" i="39"/>
  <c r="L153" i="39"/>
  <c r="K153" i="39"/>
  <c r="J153" i="39"/>
  <c r="I153" i="39"/>
  <c r="H153" i="39"/>
  <c r="G153" i="39"/>
  <c r="F153" i="39"/>
  <c r="E153" i="39"/>
  <c r="D153" i="39"/>
  <c r="D146" i="39" s="1"/>
  <c r="C153" i="39"/>
  <c r="Q152" i="39"/>
  <c r="P151" i="39"/>
  <c r="O151" i="39"/>
  <c r="N151" i="39"/>
  <c r="M151" i="39"/>
  <c r="L151" i="39"/>
  <c r="K151" i="39"/>
  <c r="J151" i="39"/>
  <c r="I151" i="39"/>
  <c r="H151" i="39"/>
  <c r="G151" i="39"/>
  <c r="F151" i="39"/>
  <c r="E151" i="39"/>
  <c r="D151" i="39"/>
  <c r="C151" i="39"/>
  <c r="Q150" i="39"/>
  <c r="P149" i="39"/>
  <c r="O149" i="39"/>
  <c r="N149" i="39"/>
  <c r="M149" i="39"/>
  <c r="L149" i="39"/>
  <c r="K149" i="39"/>
  <c r="J149" i="39"/>
  <c r="I149" i="39"/>
  <c r="H149" i="39"/>
  <c r="G149" i="39"/>
  <c r="F149" i="39"/>
  <c r="E149" i="39"/>
  <c r="D149" i="39"/>
  <c r="C149" i="39"/>
  <c r="Q148" i="39"/>
  <c r="P147" i="39"/>
  <c r="O147" i="39"/>
  <c r="N147" i="39"/>
  <c r="M147" i="39"/>
  <c r="L147" i="39"/>
  <c r="K147" i="39"/>
  <c r="J147" i="39"/>
  <c r="I147" i="39"/>
  <c r="H147" i="39"/>
  <c r="G147" i="39"/>
  <c r="F147" i="39"/>
  <c r="E147" i="39"/>
  <c r="D147" i="39"/>
  <c r="C147" i="39"/>
  <c r="Q145" i="39"/>
  <c r="P144" i="39"/>
  <c r="O144" i="39"/>
  <c r="N144" i="39"/>
  <c r="M144" i="39"/>
  <c r="L144" i="39"/>
  <c r="K144" i="39"/>
  <c r="J144" i="39"/>
  <c r="I144" i="39"/>
  <c r="H144" i="39"/>
  <c r="G144" i="39"/>
  <c r="F144" i="39"/>
  <c r="E144" i="39"/>
  <c r="D144" i="39"/>
  <c r="C144" i="39"/>
  <c r="Q143" i="39"/>
  <c r="P142" i="39"/>
  <c r="O142" i="39"/>
  <c r="N142" i="39"/>
  <c r="M142" i="39"/>
  <c r="L142" i="39"/>
  <c r="K142" i="39"/>
  <c r="J142" i="39"/>
  <c r="I142" i="39"/>
  <c r="H142" i="39"/>
  <c r="G142" i="39"/>
  <c r="F142" i="39"/>
  <c r="E142" i="39"/>
  <c r="D142" i="39"/>
  <c r="C142" i="39"/>
  <c r="Q141" i="39"/>
  <c r="P140" i="39"/>
  <c r="O140" i="39"/>
  <c r="N140" i="39"/>
  <c r="M140" i="39"/>
  <c r="L140" i="39"/>
  <c r="K140" i="39"/>
  <c r="J140" i="39"/>
  <c r="I140" i="39"/>
  <c r="H140" i="39"/>
  <c r="G140" i="39"/>
  <c r="F140" i="39"/>
  <c r="E140" i="39"/>
  <c r="D140" i="39"/>
  <c r="C140" i="39"/>
  <c r="Q139" i="39"/>
  <c r="O138" i="39"/>
  <c r="N138" i="39"/>
  <c r="M138" i="39"/>
  <c r="L138" i="39"/>
  <c r="K138" i="39"/>
  <c r="J138" i="39"/>
  <c r="I138" i="39"/>
  <c r="H138" i="39"/>
  <c r="G138" i="39"/>
  <c r="F138" i="39"/>
  <c r="E138" i="39"/>
  <c r="D138" i="39"/>
  <c r="C138" i="39"/>
  <c r="Q137" i="39"/>
  <c r="O136" i="39"/>
  <c r="N136" i="39"/>
  <c r="M136" i="39"/>
  <c r="L136" i="39"/>
  <c r="K136" i="39"/>
  <c r="J136" i="39"/>
  <c r="I136" i="39"/>
  <c r="H136" i="39"/>
  <c r="G136" i="39"/>
  <c r="F136" i="39"/>
  <c r="E136" i="39"/>
  <c r="D136" i="39"/>
  <c r="C136" i="39"/>
  <c r="Q135" i="39"/>
  <c r="P134" i="39"/>
  <c r="O134" i="39"/>
  <c r="N134" i="39"/>
  <c r="M134" i="39"/>
  <c r="L134" i="39"/>
  <c r="K134" i="39"/>
  <c r="J134" i="39"/>
  <c r="I134" i="39"/>
  <c r="H134" i="39"/>
  <c r="G134" i="39"/>
  <c r="F134" i="39"/>
  <c r="E134" i="39"/>
  <c r="D134" i="39"/>
  <c r="C134" i="39"/>
  <c r="Q133" i="39"/>
  <c r="Q132" i="39"/>
  <c r="Q131" i="39"/>
  <c r="Q130" i="39"/>
  <c r="Q129" i="39"/>
  <c r="P128" i="39"/>
  <c r="O128" i="39"/>
  <c r="N128" i="39"/>
  <c r="M128" i="39"/>
  <c r="L128" i="39"/>
  <c r="K128" i="39"/>
  <c r="J128" i="39"/>
  <c r="I128" i="39"/>
  <c r="H128" i="39"/>
  <c r="G128" i="39"/>
  <c r="F128" i="39"/>
  <c r="E128" i="39"/>
  <c r="D128" i="39"/>
  <c r="C128" i="39"/>
  <c r="Q127" i="39"/>
  <c r="Q126" i="39"/>
  <c r="P125" i="39"/>
  <c r="O125" i="39"/>
  <c r="N125" i="39"/>
  <c r="M125" i="39"/>
  <c r="L125" i="39"/>
  <c r="K125" i="39"/>
  <c r="J125" i="39"/>
  <c r="I125" i="39"/>
  <c r="H125" i="39"/>
  <c r="G125" i="39"/>
  <c r="F125" i="39"/>
  <c r="E125" i="39"/>
  <c r="D125" i="39"/>
  <c r="C125" i="39"/>
  <c r="Q124" i="39"/>
  <c r="Q123" i="39"/>
  <c r="P122" i="39"/>
  <c r="O122" i="39"/>
  <c r="N122" i="39"/>
  <c r="M122" i="39"/>
  <c r="L122" i="39"/>
  <c r="K122" i="39"/>
  <c r="J122" i="39"/>
  <c r="I122" i="39"/>
  <c r="H122" i="39"/>
  <c r="G122" i="39"/>
  <c r="F122" i="39"/>
  <c r="E122" i="39"/>
  <c r="D122" i="39"/>
  <c r="C122" i="39"/>
  <c r="Q120" i="39"/>
  <c r="P119" i="39"/>
  <c r="O119" i="39"/>
  <c r="N119" i="39"/>
  <c r="M119" i="39"/>
  <c r="L119" i="39"/>
  <c r="K119" i="39"/>
  <c r="J119" i="39"/>
  <c r="I119" i="39"/>
  <c r="H119" i="39"/>
  <c r="G119" i="39"/>
  <c r="F119" i="39"/>
  <c r="E119" i="39"/>
  <c r="D119" i="39"/>
  <c r="C119" i="39"/>
  <c r="Q118" i="39"/>
  <c r="Q117" i="39"/>
  <c r="P116" i="39"/>
  <c r="O116" i="39"/>
  <c r="N116" i="39"/>
  <c r="M116" i="39"/>
  <c r="L116" i="39"/>
  <c r="K116" i="39"/>
  <c r="J116" i="39"/>
  <c r="I116" i="39"/>
  <c r="H116" i="39"/>
  <c r="G116" i="39"/>
  <c r="F116" i="39"/>
  <c r="E116" i="39"/>
  <c r="D116" i="39"/>
  <c r="C116" i="39"/>
  <c r="Q115" i="39"/>
  <c r="P114" i="39"/>
  <c r="O114" i="39"/>
  <c r="N114" i="39"/>
  <c r="M114" i="39"/>
  <c r="L114" i="39"/>
  <c r="K114" i="39"/>
  <c r="J114" i="39"/>
  <c r="I114" i="39"/>
  <c r="H114" i="39"/>
  <c r="G114" i="39"/>
  <c r="F114" i="39"/>
  <c r="E114" i="39"/>
  <c r="D114" i="39"/>
  <c r="C114" i="39"/>
  <c r="Q113" i="39"/>
  <c r="P112" i="39"/>
  <c r="O112" i="39"/>
  <c r="N112" i="39"/>
  <c r="M112" i="39"/>
  <c r="L112" i="39"/>
  <c r="K112" i="39"/>
  <c r="J112" i="39"/>
  <c r="I112" i="39"/>
  <c r="H112" i="39"/>
  <c r="G112" i="39"/>
  <c r="F112" i="39"/>
  <c r="E112" i="39"/>
  <c r="D112" i="39"/>
  <c r="C112" i="39"/>
  <c r="Q110" i="39"/>
  <c r="O109" i="39"/>
  <c r="N109" i="39"/>
  <c r="M109" i="39"/>
  <c r="L109" i="39"/>
  <c r="K109" i="39"/>
  <c r="J109" i="39"/>
  <c r="I109" i="39"/>
  <c r="H109" i="39"/>
  <c r="G109" i="39"/>
  <c r="F109" i="39"/>
  <c r="E109" i="39"/>
  <c r="D109" i="39"/>
  <c r="Q108" i="39"/>
  <c r="P107" i="39"/>
  <c r="O107" i="39"/>
  <c r="N107" i="39"/>
  <c r="M107" i="39"/>
  <c r="L107" i="39"/>
  <c r="K107" i="39"/>
  <c r="J107" i="39"/>
  <c r="I107" i="39"/>
  <c r="H107" i="39"/>
  <c r="G107" i="39"/>
  <c r="F107" i="39"/>
  <c r="E107" i="39"/>
  <c r="D107" i="39"/>
  <c r="C107" i="39"/>
  <c r="Q106" i="39"/>
  <c r="P105" i="39"/>
  <c r="P104" i="39" s="1"/>
  <c r="O105" i="39"/>
  <c r="N105" i="39"/>
  <c r="M105" i="39"/>
  <c r="L105" i="39"/>
  <c r="K105" i="39"/>
  <c r="J105" i="39"/>
  <c r="I105" i="39"/>
  <c r="H105" i="39"/>
  <c r="G105" i="39"/>
  <c r="F105" i="39"/>
  <c r="E105" i="39"/>
  <c r="D105" i="39"/>
  <c r="C105" i="39"/>
  <c r="Q103" i="39"/>
  <c r="P102" i="39"/>
  <c r="O102" i="39"/>
  <c r="N102" i="39"/>
  <c r="M102" i="39"/>
  <c r="L102" i="39"/>
  <c r="K102" i="39"/>
  <c r="J102" i="39"/>
  <c r="I102" i="39"/>
  <c r="H102" i="39"/>
  <c r="G102" i="39"/>
  <c r="F102" i="39"/>
  <c r="E102" i="39"/>
  <c r="D102" i="39"/>
  <c r="C102" i="39"/>
  <c r="Q101" i="39"/>
  <c r="Q100" i="39"/>
  <c r="Q99" i="39"/>
  <c r="P98" i="39"/>
  <c r="O98" i="39"/>
  <c r="N98" i="39"/>
  <c r="N97" i="39" s="1"/>
  <c r="M98" i="39"/>
  <c r="L98" i="39"/>
  <c r="K98" i="39"/>
  <c r="J98" i="39"/>
  <c r="J97" i="39" s="1"/>
  <c r="I98" i="39"/>
  <c r="H98" i="39"/>
  <c r="G98" i="39"/>
  <c r="G97" i="39" s="1"/>
  <c r="F98" i="39"/>
  <c r="F97" i="39" s="1"/>
  <c r="E98" i="39"/>
  <c r="D98" i="39"/>
  <c r="C98" i="39"/>
  <c r="C97" i="39" s="1"/>
  <c r="K97" i="39"/>
  <c r="Q96" i="39"/>
  <c r="P95" i="39"/>
  <c r="O95" i="39"/>
  <c r="N95" i="39"/>
  <c r="M95" i="39"/>
  <c r="L95" i="39"/>
  <c r="K95" i="39"/>
  <c r="J95" i="39"/>
  <c r="I95" i="39"/>
  <c r="H95" i="39"/>
  <c r="G95" i="39"/>
  <c r="F95" i="39"/>
  <c r="E95" i="39"/>
  <c r="D95" i="39"/>
  <c r="C95" i="39"/>
  <c r="Q94" i="39"/>
  <c r="P93" i="39"/>
  <c r="O93" i="39"/>
  <c r="N93" i="39"/>
  <c r="M93" i="39"/>
  <c r="L93" i="39"/>
  <c r="K93" i="39"/>
  <c r="J93" i="39"/>
  <c r="I93" i="39"/>
  <c r="H93" i="39"/>
  <c r="G93" i="39"/>
  <c r="F93" i="39"/>
  <c r="E93" i="39"/>
  <c r="D93" i="39"/>
  <c r="C93" i="39"/>
  <c r="Q92" i="39"/>
  <c r="Q91" i="39"/>
  <c r="P90" i="39"/>
  <c r="O90" i="39"/>
  <c r="N90" i="39"/>
  <c r="M90" i="39"/>
  <c r="L90" i="39"/>
  <c r="K90" i="39"/>
  <c r="J90" i="39"/>
  <c r="I90" i="39"/>
  <c r="H90" i="39"/>
  <c r="G90" i="39"/>
  <c r="F90" i="39"/>
  <c r="E90" i="39"/>
  <c r="D90" i="39"/>
  <c r="C90" i="39"/>
  <c r="Q89" i="39"/>
  <c r="P88" i="39"/>
  <c r="O88" i="39"/>
  <c r="N88" i="39"/>
  <c r="M88" i="39"/>
  <c r="L88" i="39"/>
  <c r="K88" i="39"/>
  <c r="J88" i="39"/>
  <c r="I88" i="39"/>
  <c r="H88" i="39"/>
  <c r="G88" i="39"/>
  <c r="F88" i="39"/>
  <c r="E88" i="39"/>
  <c r="D88" i="39"/>
  <c r="C88" i="39"/>
  <c r="Q87" i="39"/>
  <c r="P86" i="39"/>
  <c r="O86" i="39"/>
  <c r="N86" i="39"/>
  <c r="M86" i="39"/>
  <c r="L86" i="39"/>
  <c r="K86" i="39"/>
  <c r="J86" i="39"/>
  <c r="I86" i="39"/>
  <c r="H86" i="39"/>
  <c r="G86" i="39"/>
  <c r="F86" i="39"/>
  <c r="E86" i="39"/>
  <c r="D86" i="39"/>
  <c r="C86" i="39"/>
  <c r="Q85" i="39"/>
  <c r="P84" i="39"/>
  <c r="O84" i="39"/>
  <c r="N84" i="39"/>
  <c r="M84" i="39"/>
  <c r="L84" i="39"/>
  <c r="K84" i="39"/>
  <c r="J84" i="39"/>
  <c r="I84" i="39"/>
  <c r="H84" i="39"/>
  <c r="G84" i="39"/>
  <c r="F84" i="39"/>
  <c r="E84" i="39"/>
  <c r="D84" i="39"/>
  <c r="C84" i="39"/>
  <c r="Q83" i="39"/>
  <c r="P82" i="39"/>
  <c r="O82" i="39"/>
  <c r="N82" i="39"/>
  <c r="M82" i="39"/>
  <c r="L82" i="39"/>
  <c r="K82" i="39"/>
  <c r="J82" i="39"/>
  <c r="I82" i="39"/>
  <c r="H82" i="39"/>
  <c r="G82" i="39"/>
  <c r="F82" i="39"/>
  <c r="E82" i="39"/>
  <c r="D82" i="39"/>
  <c r="C82" i="39"/>
  <c r="Q81" i="39"/>
  <c r="P80" i="39"/>
  <c r="O80" i="39"/>
  <c r="N80" i="39"/>
  <c r="M80" i="39"/>
  <c r="L80" i="39"/>
  <c r="K80" i="39"/>
  <c r="J80" i="39"/>
  <c r="I80" i="39"/>
  <c r="H80" i="39"/>
  <c r="G80" i="39"/>
  <c r="F80" i="39"/>
  <c r="E80" i="39"/>
  <c r="D80" i="39"/>
  <c r="C80" i="39"/>
  <c r="Q77" i="39"/>
  <c r="P76" i="39"/>
  <c r="O76" i="39"/>
  <c r="N76" i="39"/>
  <c r="M76" i="39"/>
  <c r="L76" i="39"/>
  <c r="K76" i="39"/>
  <c r="J76" i="39"/>
  <c r="I76" i="39"/>
  <c r="H76" i="39"/>
  <c r="G76" i="39"/>
  <c r="F76" i="39"/>
  <c r="E76" i="39"/>
  <c r="D76" i="39"/>
  <c r="C76" i="39"/>
  <c r="Q75" i="39"/>
  <c r="P74" i="39"/>
  <c r="O74" i="39"/>
  <c r="N74" i="39"/>
  <c r="M74" i="39"/>
  <c r="L74" i="39"/>
  <c r="K74" i="39"/>
  <c r="J74" i="39"/>
  <c r="I74" i="39"/>
  <c r="H74" i="39"/>
  <c r="G74" i="39"/>
  <c r="F74" i="39"/>
  <c r="F71" i="39" s="1"/>
  <c r="E74" i="39"/>
  <c r="D74" i="39"/>
  <c r="C74" i="39"/>
  <c r="Q73" i="39"/>
  <c r="P72" i="39"/>
  <c r="O72" i="39"/>
  <c r="N72" i="39"/>
  <c r="M72" i="39"/>
  <c r="L72" i="39"/>
  <c r="K72" i="39"/>
  <c r="J72" i="39"/>
  <c r="I72" i="39"/>
  <c r="H72" i="39"/>
  <c r="G72" i="39"/>
  <c r="F72" i="39"/>
  <c r="E72" i="39"/>
  <c r="D72" i="39"/>
  <c r="C72" i="39"/>
  <c r="Q70" i="39"/>
  <c r="Q69" i="39"/>
  <c r="Q68" i="39"/>
  <c r="Q67" i="39"/>
  <c r="P66" i="39"/>
  <c r="O66" i="39"/>
  <c r="N66" i="39"/>
  <c r="M66" i="39"/>
  <c r="L66" i="39"/>
  <c r="K66" i="39"/>
  <c r="J66" i="39"/>
  <c r="I66" i="39"/>
  <c r="H66" i="39"/>
  <c r="G66" i="39"/>
  <c r="F66" i="39"/>
  <c r="E66" i="39"/>
  <c r="D66" i="39"/>
  <c r="C66" i="39"/>
  <c r="Q65" i="39"/>
  <c r="P64" i="39"/>
  <c r="O64" i="39"/>
  <c r="N64" i="39"/>
  <c r="M64" i="39"/>
  <c r="L64" i="39"/>
  <c r="K64" i="39"/>
  <c r="J64" i="39"/>
  <c r="I64" i="39"/>
  <c r="H64" i="39"/>
  <c r="G64" i="39"/>
  <c r="F64" i="39"/>
  <c r="E64" i="39"/>
  <c r="D64" i="39"/>
  <c r="C64" i="39"/>
  <c r="C63" i="39" s="1"/>
  <c r="K63" i="39"/>
  <c r="Q62" i="39"/>
  <c r="Q61" i="39"/>
  <c r="P60" i="39"/>
  <c r="O60" i="39"/>
  <c r="N60" i="39"/>
  <c r="M60" i="39"/>
  <c r="L60" i="39"/>
  <c r="K60" i="39"/>
  <c r="J60" i="39"/>
  <c r="I60" i="39"/>
  <c r="H60" i="39"/>
  <c r="G60" i="39"/>
  <c r="F60" i="39"/>
  <c r="E60" i="39"/>
  <c r="D60" i="39"/>
  <c r="C60" i="39"/>
  <c r="Q59" i="39"/>
  <c r="Q58" i="39"/>
  <c r="P57" i="39"/>
  <c r="P56" i="39" s="1"/>
  <c r="O57" i="39"/>
  <c r="O56" i="39" s="1"/>
  <c r="N57" i="39"/>
  <c r="N56" i="39" s="1"/>
  <c r="M57" i="39"/>
  <c r="M56" i="39" s="1"/>
  <c r="L57" i="39"/>
  <c r="L56" i="39" s="1"/>
  <c r="K57" i="39"/>
  <c r="K56" i="39" s="1"/>
  <c r="J57" i="39"/>
  <c r="I57" i="39"/>
  <c r="H57" i="39"/>
  <c r="H56" i="39" s="1"/>
  <c r="G57" i="39"/>
  <c r="G56" i="39" s="1"/>
  <c r="F57" i="39"/>
  <c r="F56" i="39" s="1"/>
  <c r="E57" i="39"/>
  <c r="D57" i="39"/>
  <c r="C57" i="39"/>
  <c r="C56" i="39" s="1"/>
  <c r="J56" i="39"/>
  <c r="I56" i="39"/>
  <c r="D56" i="39"/>
  <c r="Q55" i="39"/>
  <c r="Q54" i="39"/>
  <c r="Q53" i="39"/>
  <c r="Q52" i="39"/>
  <c r="Q51" i="39"/>
  <c r="Q50" i="39"/>
  <c r="Q49" i="39"/>
  <c r="Q48" i="39"/>
  <c r="Q47" i="39"/>
  <c r="Q46" i="39"/>
  <c r="Q45" i="39"/>
  <c r="Q44" i="39"/>
  <c r="Q43" i="39"/>
  <c r="Q42" i="39"/>
  <c r="P41" i="39"/>
  <c r="O41" i="39"/>
  <c r="N41" i="39"/>
  <c r="M41" i="39"/>
  <c r="L41" i="39"/>
  <c r="K41" i="39"/>
  <c r="J41" i="39"/>
  <c r="I41" i="39"/>
  <c r="H41" i="39"/>
  <c r="G41" i="39"/>
  <c r="F41" i="39"/>
  <c r="E41" i="39"/>
  <c r="D41" i="39"/>
  <c r="C41" i="39"/>
  <c r="Q40" i="39"/>
  <c r="P39" i="39"/>
  <c r="O39" i="39"/>
  <c r="N39" i="39"/>
  <c r="M39" i="39"/>
  <c r="L39" i="39"/>
  <c r="K39" i="39"/>
  <c r="J39" i="39"/>
  <c r="I39" i="39"/>
  <c r="H39" i="39"/>
  <c r="G39" i="39"/>
  <c r="F39" i="39"/>
  <c r="E39" i="39"/>
  <c r="E38" i="39" s="1"/>
  <c r="D39" i="39"/>
  <c r="C39" i="39"/>
  <c r="Q37" i="39"/>
  <c r="P36" i="39"/>
  <c r="O36" i="39"/>
  <c r="N36" i="39"/>
  <c r="M36" i="39"/>
  <c r="L36" i="39"/>
  <c r="K36" i="39"/>
  <c r="J36" i="39"/>
  <c r="I36" i="39"/>
  <c r="H36" i="39"/>
  <c r="G36" i="39"/>
  <c r="F36" i="39"/>
  <c r="E36" i="39"/>
  <c r="D36" i="39"/>
  <c r="C36" i="39"/>
  <c r="Q35" i="39"/>
  <c r="Q34" i="39"/>
  <c r="Q33" i="39"/>
  <c r="Q32" i="39"/>
  <c r="P31" i="39"/>
  <c r="O31" i="39"/>
  <c r="N31" i="39"/>
  <c r="M31" i="39"/>
  <c r="L31" i="39"/>
  <c r="K31" i="39"/>
  <c r="J31" i="39"/>
  <c r="I31" i="39"/>
  <c r="H31" i="39"/>
  <c r="G31" i="39"/>
  <c r="F31" i="39"/>
  <c r="E31" i="39"/>
  <c r="D31" i="39"/>
  <c r="C31" i="39"/>
  <c r="Q30" i="39"/>
  <c r="P29" i="39"/>
  <c r="O29" i="39"/>
  <c r="N29" i="39"/>
  <c r="M29" i="39"/>
  <c r="L29" i="39"/>
  <c r="K29" i="39"/>
  <c r="J29" i="39"/>
  <c r="I29" i="39"/>
  <c r="H29" i="39"/>
  <c r="G29" i="39"/>
  <c r="F29" i="39"/>
  <c r="E29" i="39"/>
  <c r="D29" i="39"/>
  <c r="C29" i="39"/>
  <c r="Q28" i="39"/>
  <c r="P27" i="39"/>
  <c r="O27" i="39"/>
  <c r="N27" i="39"/>
  <c r="M27" i="39"/>
  <c r="L27" i="39"/>
  <c r="K27" i="39"/>
  <c r="J27" i="39"/>
  <c r="I27" i="39"/>
  <c r="H27" i="39"/>
  <c r="G27" i="39"/>
  <c r="F27" i="39"/>
  <c r="E27" i="39"/>
  <c r="D27" i="39"/>
  <c r="C27" i="39"/>
  <c r="Q26" i="39"/>
  <c r="Q25" i="39"/>
  <c r="Q24" i="39"/>
  <c r="Q23" i="39"/>
  <c r="Q22" i="39"/>
  <c r="Q21" i="39"/>
  <c r="Q20" i="39"/>
  <c r="Q19" i="39"/>
  <c r="Q18" i="39"/>
  <c r="P17" i="39"/>
  <c r="O17" i="39"/>
  <c r="N17" i="39"/>
  <c r="M17" i="39"/>
  <c r="L17" i="39"/>
  <c r="K17" i="39"/>
  <c r="J17" i="39"/>
  <c r="I17" i="39"/>
  <c r="H17" i="39"/>
  <c r="G17" i="39"/>
  <c r="F17" i="39"/>
  <c r="E17" i="39"/>
  <c r="D17" i="39"/>
  <c r="C17" i="39"/>
  <c r="Q16" i="39"/>
  <c r="Q15" i="39"/>
  <c r="Q14" i="39"/>
  <c r="Q13" i="39"/>
  <c r="P12" i="39"/>
  <c r="O12" i="39"/>
  <c r="N12" i="39"/>
  <c r="M12" i="39"/>
  <c r="L12" i="39"/>
  <c r="K12" i="39"/>
  <c r="J12" i="39"/>
  <c r="I12" i="39"/>
  <c r="H12" i="39"/>
  <c r="G12" i="39"/>
  <c r="F12" i="39"/>
  <c r="E12" i="39"/>
  <c r="D12" i="39"/>
  <c r="C12" i="39"/>
  <c r="Q573" i="40" l="1"/>
  <c r="C56" i="38"/>
  <c r="C38" i="38"/>
  <c r="C71" i="38"/>
  <c r="C63" i="38"/>
  <c r="C11" i="38"/>
  <c r="D613" i="38"/>
  <c r="C38" i="39"/>
  <c r="K38" i="39"/>
  <c r="N71" i="39"/>
  <c r="P79" i="39"/>
  <c r="C79" i="39"/>
  <c r="E97" i="39"/>
  <c r="O464" i="39"/>
  <c r="Q470" i="39"/>
  <c r="E501" i="39"/>
  <c r="C513" i="39"/>
  <c r="K513" i="39"/>
  <c r="P513" i="39"/>
  <c r="Q535" i="39"/>
  <c r="K534" i="39"/>
  <c r="H534" i="39"/>
  <c r="M534" i="39"/>
  <c r="C543" i="39"/>
  <c r="D38" i="39"/>
  <c r="M38" i="39"/>
  <c r="D63" i="39"/>
  <c r="D10" i="39" s="1"/>
  <c r="H63" i="39"/>
  <c r="L63" i="39"/>
  <c r="P63" i="39"/>
  <c r="O97" i="39"/>
  <c r="C263" i="39"/>
  <c r="O263" i="39"/>
  <c r="M268" i="39"/>
  <c r="H268" i="39"/>
  <c r="P268" i="39"/>
  <c r="C279" i="39"/>
  <c r="K279" i="39"/>
  <c r="Q286" i="39"/>
  <c r="J374" i="39"/>
  <c r="C391" i="39"/>
  <c r="C447" i="39"/>
  <c r="G447" i="39"/>
  <c r="K447" i="39"/>
  <c r="O447" i="39"/>
  <c r="D447" i="39"/>
  <c r="Q452" i="39"/>
  <c r="Q460" i="39"/>
  <c r="G586" i="39"/>
  <c r="K586" i="39"/>
  <c r="O586" i="39"/>
  <c r="O595" i="39" s="1"/>
  <c r="E586" i="39"/>
  <c r="J391" i="39"/>
  <c r="G38" i="39"/>
  <c r="O38" i="39"/>
  <c r="D79" i="39"/>
  <c r="L79" i="39"/>
  <c r="I97" i="39"/>
  <c r="M97" i="39"/>
  <c r="J104" i="39"/>
  <c r="G111" i="39"/>
  <c r="K111" i="39"/>
  <c r="O111" i="39"/>
  <c r="C464" i="39"/>
  <c r="K464" i="39"/>
  <c r="H464" i="39"/>
  <c r="D513" i="39"/>
  <c r="L513" i="39"/>
  <c r="C534" i="39"/>
  <c r="O534" i="39"/>
  <c r="L534" i="39"/>
  <c r="I534" i="39"/>
  <c r="C11" i="39"/>
  <c r="F38" i="39"/>
  <c r="N38" i="39"/>
  <c r="C71" i="39"/>
  <c r="H104" i="39"/>
  <c r="P354" i="39"/>
  <c r="P353" i="39" s="1"/>
  <c r="D438" i="39"/>
  <c r="L438" i="39"/>
  <c r="I438" i="39"/>
  <c r="M438" i="39"/>
  <c r="C438" i="39"/>
  <c r="C488" i="39"/>
  <c r="P488" i="39"/>
  <c r="H501" i="39"/>
  <c r="G581" i="39"/>
  <c r="G580" i="39" s="1"/>
  <c r="O581" i="39"/>
  <c r="O580" i="39" s="1"/>
  <c r="D586" i="39"/>
  <c r="H586" i="39"/>
  <c r="L586" i="39"/>
  <c r="E391" i="39"/>
  <c r="L391" i="39"/>
  <c r="H391" i="39"/>
  <c r="I268" i="39"/>
  <c r="C533" i="39"/>
  <c r="G543" i="39"/>
  <c r="D263" i="39"/>
  <c r="J354" i="39"/>
  <c r="J353" i="39" s="1"/>
  <c r="Q359" i="39"/>
  <c r="P438" i="39"/>
  <c r="Q544" i="39"/>
  <c r="D71" i="39"/>
  <c r="C104" i="39"/>
  <c r="D111" i="39"/>
  <c r="C121" i="39"/>
  <c r="C146" i="39"/>
  <c r="Q159" i="39"/>
  <c r="I163" i="39"/>
  <c r="M163" i="39"/>
  <c r="D241" i="39"/>
  <c r="D250" i="39"/>
  <c r="H250" i="39"/>
  <c r="P250" i="39"/>
  <c r="F250" i="39"/>
  <c r="J250" i="39"/>
  <c r="Q257" i="39"/>
  <c r="E263" i="39"/>
  <c r="I263" i="39"/>
  <c r="M263" i="39"/>
  <c r="C268" i="39"/>
  <c r="D391" i="39"/>
  <c r="D429" i="39"/>
  <c r="P429" i="39"/>
  <c r="C429" i="39"/>
  <c r="M483" i="39"/>
  <c r="F534" i="39"/>
  <c r="J581" i="39"/>
  <c r="J580" i="39" s="1"/>
  <c r="O543" i="39"/>
  <c r="D268" i="39"/>
  <c r="D279" i="39"/>
  <c r="F354" i="39"/>
  <c r="M354" i="39"/>
  <c r="Q362" i="39"/>
  <c r="J438" i="39"/>
  <c r="L483" i="39"/>
  <c r="D534" i="39"/>
  <c r="N534" i="39"/>
  <c r="Q541" i="39"/>
  <c r="P543" i="39"/>
  <c r="C111" i="39"/>
  <c r="D121" i="39"/>
  <c r="H163" i="39"/>
  <c r="P163" i="39"/>
  <c r="C185" i="39"/>
  <c r="E308" i="39"/>
  <c r="I308" i="39"/>
  <c r="M308" i="39"/>
  <c r="O327" i="39"/>
  <c r="C327" i="39"/>
  <c r="C228" i="39" s="1"/>
  <c r="D327" i="39"/>
  <c r="L327" i="39"/>
  <c r="Q338" i="39"/>
  <c r="F374" i="39"/>
  <c r="N374" i="39"/>
  <c r="I374" i="39"/>
  <c r="D418" i="39"/>
  <c r="D464" i="39"/>
  <c r="D488" i="39"/>
  <c r="Q489" i="39"/>
  <c r="Q526" i="39"/>
  <c r="J566" i="39"/>
  <c r="Q404" i="39"/>
  <c r="I483" i="39"/>
  <c r="Q493" i="39"/>
  <c r="F488" i="39"/>
  <c r="N488" i="39"/>
  <c r="H566" i="39"/>
  <c r="K581" i="39"/>
  <c r="K580" i="39" s="1"/>
  <c r="Q590" i="39"/>
  <c r="Q405" i="39"/>
  <c r="D11" i="39"/>
  <c r="I63" i="39"/>
  <c r="J71" i="39"/>
  <c r="D104" i="39"/>
  <c r="H146" i="39"/>
  <c r="C163" i="39"/>
  <c r="D221" i="39"/>
  <c r="D229" i="39"/>
  <c r="H229" i="39"/>
  <c r="P229" i="39"/>
  <c r="F263" i="39"/>
  <c r="J263" i="39"/>
  <c r="N263" i="39"/>
  <c r="J308" i="39"/>
  <c r="H308" i="39"/>
  <c r="D374" i="39"/>
  <c r="K418" i="39"/>
  <c r="O418" i="39"/>
  <c r="H418" i="39"/>
  <c r="L418" i="39"/>
  <c r="P418" i="39"/>
  <c r="I418" i="39"/>
  <c r="F418" i="39"/>
  <c r="C418" i="39"/>
  <c r="F429" i="39"/>
  <c r="J429" i="39"/>
  <c r="N429" i="39"/>
  <c r="K429" i="39"/>
  <c r="Q456" i="39"/>
  <c r="K483" i="39"/>
  <c r="Q491" i="39"/>
  <c r="G488" i="39"/>
  <c r="O488" i="39"/>
  <c r="D501" i="39"/>
  <c r="L501" i="39"/>
  <c r="Q511" i="39"/>
  <c r="G513" i="39"/>
  <c r="Q564" i="39"/>
  <c r="Q568" i="39"/>
  <c r="I566" i="39"/>
  <c r="D595" i="39"/>
  <c r="I581" i="39"/>
  <c r="I580" i="39" s="1"/>
  <c r="F586" i="39"/>
  <c r="F595" i="39" s="1"/>
  <c r="J586" i="39"/>
  <c r="J595" i="39" s="1"/>
  <c r="N586" i="39"/>
  <c r="N595" i="39" s="1"/>
  <c r="M566" i="39"/>
  <c r="O533" i="39"/>
  <c r="K543" i="39"/>
  <c r="K533" i="39" s="1"/>
  <c r="I543" i="39"/>
  <c r="I533" i="39" s="1"/>
  <c r="Q547" i="39"/>
  <c r="H543" i="39"/>
  <c r="H533" i="39" s="1"/>
  <c r="J543" i="39"/>
  <c r="Q539" i="39"/>
  <c r="P534" i="39"/>
  <c r="E534" i="39"/>
  <c r="Q537" i="39"/>
  <c r="Q519" i="39"/>
  <c r="M513" i="39"/>
  <c r="O513" i="39"/>
  <c r="Q516" i="39"/>
  <c r="J513" i="39"/>
  <c r="Q507" i="39"/>
  <c r="J501" i="39"/>
  <c r="Q505" i="39"/>
  <c r="I501" i="39"/>
  <c r="F501" i="39"/>
  <c r="G501" i="39"/>
  <c r="O501" i="39"/>
  <c r="N501" i="39"/>
  <c r="Q499" i="39"/>
  <c r="E488" i="39"/>
  <c r="Q497" i="39"/>
  <c r="L488" i="39"/>
  <c r="H488" i="39"/>
  <c r="M488" i="39"/>
  <c r="K488" i="39"/>
  <c r="Q495" i="39"/>
  <c r="I488" i="39"/>
  <c r="G483" i="39"/>
  <c r="O483" i="39"/>
  <c r="Q479" i="39"/>
  <c r="F464" i="39"/>
  <c r="J464" i="39"/>
  <c r="Q472" i="39"/>
  <c r="Q467" i="39"/>
  <c r="I464" i="39"/>
  <c r="P464" i="39"/>
  <c r="L464" i="39"/>
  <c r="G464" i="39"/>
  <c r="N464" i="39"/>
  <c r="Q462" i="39"/>
  <c r="J447" i="39"/>
  <c r="N447" i="39"/>
  <c r="I447" i="39"/>
  <c r="L447" i="39"/>
  <c r="E447" i="39"/>
  <c r="M447" i="39"/>
  <c r="H438" i="39"/>
  <c r="Q445" i="39"/>
  <c r="K438" i="39"/>
  <c r="E438" i="39"/>
  <c r="F438" i="39"/>
  <c r="N438" i="39"/>
  <c r="I429" i="39"/>
  <c r="M429" i="39"/>
  <c r="H429" i="39"/>
  <c r="L429" i="39"/>
  <c r="G429" i="39"/>
  <c r="O429" i="39"/>
  <c r="E429" i="39"/>
  <c r="G418" i="39"/>
  <c r="N418" i="39"/>
  <c r="M418" i="39"/>
  <c r="K400" i="39"/>
  <c r="N400" i="39"/>
  <c r="I400" i="39"/>
  <c r="Q408" i="39"/>
  <c r="M391" i="39"/>
  <c r="I391" i="39"/>
  <c r="Q394" i="39"/>
  <c r="Q392" i="39"/>
  <c r="H396" i="39"/>
  <c r="Q396" i="39" s="1"/>
  <c r="P391" i="39"/>
  <c r="G374" i="39"/>
  <c r="O374" i="39"/>
  <c r="M374" i="39"/>
  <c r="G354" i="39"/>
  <c r="H354" i="39"/>
  <c r="O354" i="39"/>
  <c r="O353" i="39" s="1"/>
  <c r="N354" i="39"/>
  <c r="N353" i="39" s="1"/>
  <c r="I354" i="39"/>
  <c r="F327" i="39"/>
  <c r="N327" i="39"/>
  <c r="H327" i="39"/>
  <c r="P327" i="39"/>
  <c r="I327" i="39"/>
  <c r="E327" i="39"/>
  <c r="Q331" i="39"/>
  <c r="K327" i="39"/>
  <c r="G327" i="39"/>
  <c r="J327" i="39"/>
  <c r="Q328" i="39"/>
  <c r="G308" i="39"/>
  <c r="K308" i="39"/>
  <c r="O308" i="39"/>
  <c r="P279" i="39"/>
  <c r="Q298" i="39"/>
  <c r="Q290" i="39"/>
  <c r="L279" i="39"/>
  <c r="F279" i="39"/>
  <c r="N279" i="39"/>
  <c r="J279" i="39"/>
  <c r="F268" i="39"/>
  <c r="J268" i="39"/>
  <c r="G268" i="39"/>
  <c r="K268" i="39"/>
  <c r="O268" i="39"/>
  <c r="N268" i="39"/>
  <c r="L268" i="39"/>
  <c r="Q273" i="39"/>
  <c r="G263" i="39"/>
  <c r="K263" i="39"/>
  <c r="H263" i="39"/>
  <c r="L263" i="39"/>
  <c r="P263" i="39"/>
  <c r="Q266" i="39"/>
  <c r="Q261" i="39"/>
  <c r="L250" i="39"/>
  <c r="Q259" i="39"/>
  <c r="G250" i="39"/>
  <c r="K250" i="39"/>
  <c r="O250" i="39"/>
  <c r="N250" i="39"/>
  <c r="Q255" i="39"/>
  <c r="M250" i="39"/>
  <c r="Q253" i="39"/>
  <c r="E250" i="39"/>
  <c r="F241" i="39"/>
  <c r="N241" i="39"/>
  <c r="Q248" i="39"/>
  <c r="I241" i="39"/>
  <c r="M241" i="39"/>
  <c r="E241" i="39"/>
  <c r="L241" i="39"/>
  <c r="J241" i="39"/>
  <c r="K229" i="39"/>
  <c r="L229" i="39"/>
  <c r="F229" i="39"/>
  <c r="N229" i="39"/>
  <c r="E221" i="39"/>
  <c r="F221" i="39"/>
  <c r="J221" i="39"/>
  <c r="N221" i="39"/>
  <c r="G221" i="39"/>
  <c r="K221" i="39"/>
  <c r="O221" i="39"/>
  <c r="N163" i="39"/>
  <c r="F163" i="39"/>
  <c r="E163" i="39"/>
  <c r="Q161" i="39"/>
  <c r="Q157" i="39"/>
  <c r="Q151" i="39"/>
  <c r="Q138" i="39"/>
  <c r="L121" i="39"/>
  <c r="F111" i="39"/>
  <c r="J111" i="39"/>
  <c r="N111" i="39"/>
  <c r="P111" i="39"/>
  <c r="H111" i="39"/>
  <c r="I104" i="39"/>
  <c r="Q86" i="39"/>
  <c r="F79" i="39"/>
  <c r="J79" i="39"/>
  <c r="N79" i="39"/>
  <c r="K79" i="39"/>
  <c r="H79" i="39"/>
  <c r="I71" i="39"/>
  <c r="M71" i="39"/>
  <c r="Q72" i="39"/>
  <c r="G71" i="39"/>
  <c r="O71" i="39"/>
  <c r="Q66" i="39"/>
  <c r="P38" i="39"/>
  <c r="H38" i="39"/>
  <c r="L38" i="39"/>
  <c r="Q36" i="39"/>
  <c r="L11" i="39"/>
  <c r="Q31" i="39"/>
  <c r="H11" i="39"/>
  <c r="P11" i="39"/>
  <c r="N11" i="39"/>
  <c r="F11" i="39"/>
  <c r="J11" i="39"/>
  <c r="I221" i="39"/>
  <c r="M221" i="39"/>
  <c r="K163" i="39"/>
  <c r="J185" i="39"/>
  <c r="Q212" i="39"/>
  <c r="H221" i="39"/>
  <c r="P221" i="39"/>
  <c r="K185" i="39"/>
  <c r="L185" i="39"/>
  <c r="H185" i="39"/>
  <c r="Q200" i="39"/>
  <c r="Q205" i="39"/>
  <c r="O185" i="39"/>
  <c r="G146" i="39"/>
  <c r="K146" i="39"/>
  <c r="O146" i="39"/>
  <c r="L146" i="39"/>
  <c r="P146" i="39"/>
  <c r="E146" i="39"/>
  <c r="M146" i="39"/>
  <c r="J163" i="39"/>
  <c r="G163" i="39"/>
  <c r="O163" i="39"/>
  <c r="Q144" i="39"/>
  <c r="Q142" i="39"/>
  <c r="I146" i="39"/>
  <c r="Q153" i="39"/>
  <c r="Q149" i="39"/>
  <c r="Q140" i="39"/>
  <c r="F146" i="39"/>
  <c r="J146" i="39"/>
  <c r="N146" i="39"/>
  <c r="Q155" i="39"/>
  <c r="L111" i="39"/>
  <c r="K104" i="39"/>
  <c r="Q109" i="39"/>
  <c r="Q116" i="39"/>
  <c r="Q122" i="39"/>
  <c r="M121" i="39"/>
  <c r="Q107" i="39"/>
  <c r="Q114" i="39"/>
  <c r="E121" i="39"/>
  <c r="J121" i="39"/>
  <c r="G121" i="39"/>
  <c r="Q136" i="39"/>
  <c r="E104" i="39"/>
  <c r="M104" i="39"/>
  <c r="L104" i="39"/>
  <c r="E111" i="39"/>
  <c r="I111" i="39"/>
  <c r="M111" i="39"/>
  <c r="K121" i="39"/>
  <c r="O121" i="39"/>
  <c r="H121" i="39"/>
  <c r="P121" i="39"/>
  <c r="G79" i="39"/>
  <c r="O79" i="39"/>
  <c r="Q95" i="39"/>
  <c r="Q82" i="39"/>
  <c r="Q84" i="39"/>
  <c r="I79" i="39"/>
  <c r="Q80" i="39"/>
  <c r="M79" i="39"/>
  <c r="H97" i="39"/>
  <c r="P97" i="39"/>
  <c r="Q64" i="39"/>
  <c r="M63" i="39"/>
  <c r="Q57" i="39"/>
  <c r="Q60" i="39"/>
  <c r="F63" i="39"/>
  <c r="J63" i="39"/>
  <c r="N63" i="39"/>
  <c r="K71" i="39"/>
  <c r="Q76" i="39"/>
  <c r="E56" i="39"/>
  <c r="Q56" i="39" s="1"/>
  <c r="G63" i="39"/>
  <c r="O63" i="39"/>
  <c r="H71" i="39"/>
  <c r="L71" i="39"/>
  <c r="P71" i="39"/>
  <c r="Q74" i="39"/>
  <c r="K11" i="39"/>
  <c r="Q29" i="39"/>
  <c r="Q39" i="39"/>
  <c r="Q27" i="39"/>
  <c r="J38" i="39"/>
  <c r="Q41" i="39"/>
  <c r="I11" i="39"/>
  <c r="I38" i="39"/>
  <c r="O11" i="39"/>
  <c r="Q12" i="39"/>
  <c r="E11" i="39"/>
  <c r="M11" i="39"/>
  <c r="C10" i="39"/>
  <c r="G185" i="39"/>
  <c r="Q264" i="39"/>
  <c r="M279" i="39"/>
  <c r="Q563" i="39"/>
  <c r="E562" i="39"/>
  <c r="Q562" i="39" s="1"/>
  <c r="G577" i="39"/>
  <c r="G576" i="39" s="1"/>
  <c r="Q578" i="39"/>
  <c r="G11" i="39"/>
  <c r="E63" i="39"/>
  <c r="Q93" i="39"/>
  <c r="M229" i="39"/>
  <c r="I250" i="39"/>
  <c r="E71" i="39"/>
  <c r="G104" i="39"/>
  <c r="O104" i="39"/>
  <c r="F121" i="39"/>
  <c r="N121" i="39"/>
  <c r="Q125" i="39"/>
  <c r="Q128" i="39"/>
  <c r="Q173" i="39"/>
  <c r="Q194" i="39"/>
  <c r="Q244" i="39"/>
  <c r="Q269" i="39"/>
  <c r="Q342" i="39"/>
  <c r="L595" i="39"/>
  <c r="Q147" i="39"/>
  <c r="E79" i="39"/>
  <c r="Q233" i="39"/>
  <c r="F104" i="39"/>
  <c r="Q196" i="39"/>
  <c r="Q230" i="39"/>
  <c r="E229" i="39"/>
  <c r="Q251" i="39"/>
  <c r="Q280" i="39"/>
  <c r="E279" i="39"/>
  <c r="Q102" i="39"/>
  <c r="Q112" i="39"/>
  <c r="D163" i="39"/>
  <c r="L163" i="39"/>
  <c r="F185" i="39"/>
  <c r="N185" i="39"/>
  <c r="Q189" i="39"/>
  <c r="G229" i="39"/>
  <c r="O229" i="39"/>
  <c r="Q242" i="39"/>
  <c r="G279" i="39"/>
  <c r="O279" i="39"/>
  <c r="Q340" i="39"/>
  <c r="Q402" i="39"/>
  <c r="E401" i="39"/>
  <c r="M400" i="39"/>
  <c r="J418" i="39"/>
  <c r="Q465" i="39"/>
  <c r="Q486" i="39"/>
  <c r="Q560" i="39"/>
  <c r="Q183" i="39"/>
  <c r="Q17" i="39"/>
  <c r="Q105" i="39"/>
  <c r="Q164" i="39"/>
  <c r="Q192" i="39"/>
  <c r="Q216" i="39"/>
  <c r="H279" i="39"/>
  <c r="Q379" i="39"/>
  <c r="H374" i="39"/>
  <c r="Q382" i="39"/>
  <c r="E388" i="39"/>
  <c r="Q388" i="39" s="1"/>
  <c r="Q389" i="39"/>
  <c r="Q484" i="39"/>
  <c r="F483" i="39"/>
  <c r="Q502" i="39"/>
  <c r="Q570" i="39"/>
  <c r="Q119" i="39"/>
  <c r="Q306" i="39"/>
  <c r="H400" i="39"/>
  <c r="Q412" i="39"/>
  <c r="Q571" i="39"/>
  <c r="Q90" i="39"/>
  <c r="D97" i="39"/>
  <c r="L97" i="39"/>
  <c r="I121" i="39"/>
  <c r="Q134" i="39"/>
  <c r="Q224" i="39"/>
  <c r="Q235" i="39"/>
  <c r="Q239" i="39"/>
  <c r="H241" i="39"/>
  <c r="P241" i="39"/>
  <c r="Q277" i="39"/>
  <c r="I279" i="39"/>
  <c r="L308" i="39"/>
  <c r="E354" i="39"/>
  <c r="Q458" i="39"/>
  <c r="F447" i="39"/>
  <c r="H513" i="39"/>
  <c r="J534" i="39"/>
  <c r="Q559" i="39"/>
  <c r="Q582" i="39"/>
  <c r="Q587" i="39"/>
  <c r="Q271" i="39"/>
  <c r="N104" i="39"/>
  <c r="Q88" i="39"/>
  <c r="Q98" i="39"/>
  <c r="I185" i="39"/>
  <c r="Q186" i="39"/>
  <c r="Q222" i="39"/>
  <c r="Q275" i="39"/>
  <c r="M327" i="39"/>
  <c r="Q355" i="39"/>
  <c r="J400" i="39"/>
  <c r="Q419" i="39"/>
  <c r="E418" i="39"/>
  <c r="H483" i="39"/>
  <c r="P483" i="39"/>
  <c r="C501" i="39"/>
  <c r="C417" i="39" s="1"/>
  <c r="K501" i="39"/>
  <c r="I513" i="39"/>
  <c r="Q514" i="39"/>
  <c r="Q523" i="39"/>
  <c r="G438" i="39"/>
  <c r="O438" i="39"/>
  <c r="H447" i="39"/>
  <c r="P447" i="39"/>
  <c r="I586" i="39"/>
  <c r="M595" i="39"/>
  <c r="Q318" i="39"/>
  <c r="Q336" i="39"/>
  <c r="Q454" i="39"/>
  <c r="Q481" i="39"/>
  <c r="D566" i="39"/>
  <c r="Q584" i="39"/>
  <c r="Q334" i="39"/>
  <c r="L400" i="39"/>
  <c r="O400" i="39"/>
  <c r="Q427" i="39"/>
  <c r="Q436" i="39"/>
  <c r="Q557" i="39"/>
  <c r="Q567" i="39"/>
  <c r="E566" i="39"/>
  <c r="F566" i="39"/>
  <c r="N566" i="39"/>
  <c r="Q593" i="39"/>
  <c r="E268" i="39"/>
  <c r="Q309" i="39"/>
  <c r="Q375" i="39"/>
  <c r="E374" i="39"/>
  <c r="Q374" i="39" s="1"/>
  <c r="Q407" i="39"/>
  <c r="Q425" i="39"/>
  <c r="Q434" i="39"/>
  <c r="Q443" i="39"/>
  <c r="Q450" i="39"/>
  <c r="Q477" i="39"/>
  <c r="D543" i="39"/>
  <c r="D533" i="39" s="1"/>
  <c r="L543" i="39"/>
  <c r="L533" i="39" s="1"/>
  <c r="Q555" i="39"/>
  <c r="G566" i="39"/>
  <c r="O566" i="39"/>
  <c r="H595" i="39"/>
  <c r="Q592" i="39"/>
  <c r="N308" i="39"/>
  <c r="C354" i="39"/>
  <c r="C353" i="39" s="1"/>
  <c r="K354" i="39"/>
  <c r="K353" i="39" s="1"/>
  <c r="Q369" i="39"/>
  <c r="D400" i="39"/>
  <c r="Q423" i="39"/>
  <c r="Q432" i="39"/>
  <c r="Q441" i="39"/>
  <c r="Q448" i="39"/>
  <c r="E464" i="39"/>
  <c r="Q475" i="39"/>
  <c r="M464" i="39"/>
  <c r="J488" i="39"/>
  <c r="Q531" i="39"/>
  <c r="Q553" i="39"/>
  <c r="E543" i="39"/>
  <c r="M543" i="39"/>
  <c r="E576" i="39"/>
  <c r="Q576" i="39" s="1"/>
  <c r="Q344" i="39"/>
  <c r="Q347" i="39"/>
  <c r="D354" i="39"/>
  <c r="L354" i="39"/>
  <c r="L353" i="39" s="1"/>
  <c r="AH353" i="39" s="1"/>
  <c r="Q364" i="39"/>
  <c r="Q367" i="39"/>
  <c r="Q385" i="39"/>
  <c r="E384" i="39"/>
  <c r="Q384" i="39" s="1"/>
  <c r="G400" i="39"/>
  <c r="Q421" i="39"/>
  <c r="Q430" i="39"/>
  <c r="Q439" i="39"/>
  <c r="F513" i="39"/>
  <c r="N513" i="39"/>
  <c r="E513" i="39"/>
  <c r="Q529" i="39"/>
  <c r="G534" i="39"/>
  <c r="Q551" i="39"/>
  <c r="F543" i="39"/>
  <c r="N543" i="39"/>
  <c r="N533" i="39" s="1"/>
  <c r="E580" i="39"/>
  <c r="D417" i="39" l="1"/>
  <c r="F533" i="39"/>
  <c r="D353" i="39"/>
  <c r="M533" i="39"/>
  <c r="K595" i="39"/>
  <c r="J10" i="39"/>
  <c r="D78" i="39"/>
  <c r="D573" i="39" s="1"/>
  <c r="D597" i="39" s="1"/>
  <c r="J533" i="39"/>
  <c r="G595" i="39"/>
  <c r="C78" i="39"/>
  <c r="F353" i="39"/>
  <c r="Q580" i="39"/>
  <c r="G353" i="39"/>
  <c r="Q577" i="39"/>
  <c r="Q586" i="39"/>
  <c r="H353" i="39"/>
  <c r="F10" i="39"/>
  <c r="Q263" i="39"/>
  <c r="P533" i="39"/>
  <c r="Q581" i="39"/>
  <c r="P10" i="39"/>
  <c r="M353" i="39"/>
  <c r="AI353" i="39" s="1"/>
  <c r="Q391" i="39"/>
  <c r="I353" i="39"/>
  <c r="D228" i="39"/>
  <c r="Q566" i="39"/>
  <c r="Q513" i="39"/>
  <c r="Q501" i="39"/>
  <c r="K417" i="39"/>
  <c r="Q488" i="39"/>
  <c r="I417" i="39"/>
  <c r="Q483" i="39"/>
  <c r="L417" i="39"/>
  <c r="Q464" i="39"/>
  <c r="N417" i="39"/>
  <c r="M417" i="39"/>
  <c r="Q447" i="39"/>
  <c r="F417" i="39"/>
  <c r="Q429" i="39"/>
  <c r="O417" i="39"/>
  <c r="G417" i="39"/>
  <c r="Q438" i="39"/>
  <c r="P228" i="39"/>
  <c r="Q327" i="39"/>
  <c r="Q308" i="39"/>
  <c r="F228" i="39"/>
  <c r="Q279" i="39"/>
  <c r="Q268" i="39"/>
  <c r="J228" i="39"/>
  <c r="G228" i="39"/>
  <c r="K228" i="39"/>
  <c r="Q250" i="39"/>
  <c r="Q241" i="39"/>
  <c r="H228" i="39"/>
  <c r="N228" i="39"/>
  <c r="Q221" i="39"/>
  <c r="Q111" i="39"/>
  <c r="G78" i="39"/>
  <c r="H10" i="39"/>
  <c r="L10" i="39"/>
  <c r="M10" i="39"/>
  <c r="O10" i="39"/>
  <c r="Q38" i="39"/>
  <c r="N10" i="39"/>
  <c r="Q185" i="39"/>
  <c r="K78" i="39"/>
  <c r="Q163" i="39"/>
  <c r="N78" i="39"/>
  <c r="J78" i="39"/>
  <c r="Q146" i="39"/>
  <c r="F78" i="39"/>
  <c r="H78" i="39"/>
  <c r="M78" i="39"/>
  <c r="Q104" i="39"/>
  <c r="P78" i="39"/>
  <c r="Q97" i="39"/>
  <c r="O78" i="39"/>
  <c r="L78" i="39"/>
  <c r="I78" i="39"/>
  <c r="Q71" i="39"/>
  <c r="Q63" i="39"/>
  <c r="K10" i="39"/>
  <c r="G10" i="39"/>
  <c r="I10" i="39"/>
  <c r="Q543" i="39"/>
  <c r="E533" i="39"/>
  <c r="P417" i="39"/>
  <c r="E417" i="39"/>
  <c r="Q418" i="39"/>
  <c r="Q229" i="39"/>
  <c r="E228" i="39"/>
  <c r="E78" i="39"/>
  <c r="Q79" i="39"/>
  <c r="C573" i="39"/>
  <c r="C597" i="39" s="1"/>
  <c r="H417" i="39"/>
  <c r="Q121" i="39"/>
  <c r="I595" i="39"/>
  <c r="I228" i="39"/>
  <c r="Q411" i="39"/>
  <c r="J417" i="39"/>
  <c r="M228" i="39"/>
  <c r="Q11" i="39"/>
  <c r="E595" i="39"/>
  <c r="Q401" i="39"/>
  <c r="E400" i="39"/>
  <c r="Q400" i="39" s="1"/>
  <c r="G533" i="39"/>
  <c r="Q534" i="39"/>
  <c r="E353" i="39"/>
  <c r="Q354" i="39"/>
  <c r="O228" i="39"/>
  <c r="E10" i="39"/>
  <c r="L228" i="39"/>
  <c r="AH227" i="39" s="1"/>
  <c r="F573" i="39" l="1"/>
  <c r="F597" i="39" s="1"/>
  <c r="Q353" i="39"/>
  <c r="Q595" i="39"/>
  <c r="Q533" i="39"/>
  <c r="P573" i="39"/>
  <c r="P597" i="39" s="1"/>
  <c r="K573" i="39"/>
  <c r="K597" i="39" s="1"/>
  <c r="H573" i="39"/>
  <c r="H597" i="39" s="1"/>
  <c r="N573" i="39"/>
  <c r="N597" i="39" s="1"/>
  <c r="Q228" i="39"/>
  <c r="J573" i="39"/>
  <c r="J597" i="39" s="1"/>
  <c r="O573" i="39"/>
  <c r="O597" i="39" s="1"/>
  <c r="G573" i="39"/>
  <c r="G597" i="39" s="1"/>
  <c r="Q78" i="39"/>
  <c r="I573" i="39"/>
  <c r="I597" i="39" s="1"/>
  <c r="E573" i="39"/>
  <c r="E597" i="39" s="1"/>
  <c r="Q10" i="39"/>
  <c r="L573" i="39"/>
  <c r="L597" i="39" s="1"/>
  <c r="Q417" i="39"/>
  <c r="AI227" i="39"/>
  <c r="M573" i="39"/>
  <c r="M597" i="39" s="1"/>
  <c r="Q573" i="39" l="1"/>
  <c r="Q597" i="39" s="1"/>
  <c r="C599" i="38" l="1"/>
  <c r="C597" i="38"/>
  <c r="C539" i="38"/>
  <c r="C511" i="38"/>
  <c r="C418" i="38"/>
  <c r="C417" i="38" s="1"/>
  <c r="C370" i="38"/>
  <c r="C393" i="38"/>
  <c r="C109" i="38"/>
  <c r="C239" i="38"/>
  <c r="C235" i="38"/>
  <c r="C233" i="38"/>
  <c r="C593" i="38"/>
  <c r="C592" i="38" s="1"/>
  <c r="C591" i="38" s="1"/>
  <c r="C577" i="38"/>
  <c r="C576" i="38" s="1"/>
  <c r="C575" i="38" s="1"/>
  <c r="C414" i="38"/>
  <c r="C413" i="38" s="1"/>
  <c r="C408" i="38"/>
  <c r="C407" i="38" s="1"/>
  <c r="C390" i="38"/>
  <c r="C389" i="38" s="1"/>
  <c r="C386" i="38"/>
  <c r="C385" i="38" s="1"/>
  <c r="C573" i="38"/>
  <c r="C572" i="38" s="1"/>
  <c r="C580" i="38"/>
  <c r="C579" i="38" s="1"/>
  <c r="C602" i="38"/>
  <c r="C601" i="38" s="1"/>
  <c r="Q610" i="38"/>
  <c r="P609" i="38"/>
  <c r="P608" i="38" s="1"/>
  <c r="P607" i="38" s="1"/>
  <c r="P611" i="38" s="1"/>
  <c r="O609" i="38"/>
  <c r="O608" i="38" s="1"/>
  <c r="O607" i="38" s="1"/>
  <c r="O611" i="38" s="1"/>
  <c r="N609" i="38"/>
  <c r="N608" i="38" s="1"/>
  <c r="N607" i="38" s="1"/>
  <c r="N611" i="38" s="1"/>
  <c r="N613" i="38" s="1"/>
  <c r="M609" i="38"/>
  <c r="M608" i="38" s="1"/>
  <c r="M607" i="38" s="1"/>
  <c r="M611" i="38" s="1"/>
  <c r="M613" i="38" s="1"/>
  <c r="L609" i="38"/>
  <c r="L608" i="38" s="1"/>
  <c r="L607" i="38" s="1"/>
  <c r="L611" i="38" s="1"/>
  <c r="L613" i="38" s="1"/>
  <c r="K609" i="38"/>
  <c r="K608" i="38" s="1"/>
  <c r="K607" i="38" s="1"/>
  <c r="K611" i="38" s="1"/>
  <c r="K613" i="38" s="1"/>
  <c r="J609" i="38"/>
  <c r="J608" i="38" s="1"/>
  <c r="J607" i="38" s="1"/>
  <c r="J611" i="38" s="1"/>
  <c r="J613" i="38" s="1"/>
  <c r="I609" i="38"/>
  <c r="I608" i="38" s="1"/>
  <c r="I607" i="38" s="1"/>
  <c r="I611" i="38" s="1"/>
  <c r="I613" i="38" s="1"/>
  <c r="H609" i="38"/>
  <c r="H608" i="38" s="1"/>
  <c r="H607" i="38" s="1"/>
  <c r="H611" i="38" s="1"/>
  <c r="H613" i="38" s="1"/>
  <c r="G609" i="38"/>
  <c r="G608" i="38" s="1"/>
  <c r="G607" i="38" s="1"/>
  <c r="G611" i="38" s="1"/>
  <c r="G613" i="38" s="1"/>
  <c r="F611" i="38"/>
  <c r="F613" i="38" s="1"/>
  <c r="C609" i="38"/>
  <c r="C608" i="38" s="1"/>
  <c r="C607" i="38" s="1"/>
  <c r="Q606" i="38"/>
  <c r="Q605" i="38"/>
  <c r="Q604" i="38"/>
  <c r="Q603" i="38"/>
  <c r="Q602" i="38"/>
  <c r="Q601" i="38"/>
  <c r="Q600" i="38"/>
  <c r="Q599" i="38"/>
  <c r="Q598" i="38"/>
  <c r="Q597" i="38"/>
  <c r="Q596" i="38"/>
  <c r="Q595" i="38"/>
  <c r="Q594" i="38"/>
  <c r="Q593" i="38"/>
  <c r="Q592" i="38"/>
  <c r="Q591" i="38"/>
  <c r="C570" i="38"/>
  <c r="C568" i="38"/>
  <c r="C566" i="38"/>
  <c r="C564" i="38"/>
  <c r="C560" i="38"/>
  <c r="C557" i="38"/>
  <c r="C554" i="38"/>
  <c r="C552" i="38"/>
  <c r="C550" i="38"/>
  <c r="C548" i="38"/>
  <c r="C544" i="38"/>
  <c r="C542" i="38"/>
  <c r="C536" i="38"/>
  <c r="C533" i="38"/>
  <c r="C530" i="38"/>
  <c r="C528" i="38"/>
  <c r="C525" i="38"/>
  <c r="C520" i="38"/>
  <c r="C516" i="38"/>
  <c r="C513" i="38"/>
  <c r="C508" i="38"/>
  <c r="C506" i="38"/>
  <c r="C504" i="38"/>
  <c r="C502" i="38"/>
  <c r="C498" i="38"/>
  <c r="C493" i="38"/>
  <c r="C491" i="38"/>
  <c r="C488" i="38"/>
  <c r="C486" i="38"/>
  <c r="C484" i="38"/>
  <c r="C482" i="38"/>
  <c r="C479" i="38"/>
  <c r="C477" i="38"/>
  <c r="C474" i="38"/>
  <c r="C472" i="38"/>
  <c r="C469" i="38"/>
  <c r="C467" i="38"/>
  <c r="C465" i="38"/>
  <c r="C463" i="38"/>
  <c r="C461" i="38"/>
  <c r="C459" i="38"/>
  <c r="C457" i="38"/>
  <c r="C455" i="38"/>
  <c r="C452" i="38"/>
  <c r="C450" i="38"/>
  <c r="C448" i="38"/>
  <c r="C446" i="38"/>
  <c r="C443" i="38"/>
  <c r="C441" i="38"/>
  <c r="C439" i="38"/>
  <c r="C437" i="38"/>
  <c r="C434" i="38"/>
  <c r="C432" i="38"/>
  <c r="C430" i="38"/>
  <c r="C428" i="38"/>
  <c r="C426" i="38"/>
  <c r="C405" i="38"/>
  <c r="C404" i="38" s="1"/>
  <c r="C400" i="38"/>
  <c r="C399" i="38" s="1"/>
  <c r="C397" i="38"/>
  <c r="C395" i="38"/>
  <c r="C383" i="38"/>
  <c r="C380" i="38"/>
  <c r="C376" i="38"/>
  <c r="C368" i="38"/>
  <c r="C365" i="38"/>
  <c r="C363" i="38"/>
  <c r="C359" i="38"/>
  <c r="C355" i="38"/>
  <c r="C347" i="38"/>
  <c r="C344" i="38"/>
  <c r="C342" i="38"/>
  <c r="C340" i="38"/>
  <c r="C338" i="38"/>
  <c r="C336" i="38"/>
  <c r="C334" i="38"/>
  <c r="C331" i="38"/>
  <c r="C328" i="38"/>
  <c r="C318" i="38"/>
  <c r="C309" i="38"/>
  <c r="C306" i="38"/>
  <c r="C298" i="38"/>
  <c r="C290" i="38"/>
  <c r="C286" i="38"/>
  <c r="C280" i="38"/>
  <c r="C277" i="38"/>
  <c r="C275" i="38"/>
  <c r="C273" i="38"/>
  <c r="C271" i="38"/>
  <c r="C269" i="38"/>
  <c r="C266" i="38"/>
  <c r="C264" i="38"/>
  <c r="C261" i="38"/>
  <c r="C259" i="38"/>
  <c r="C257" i="38"/>
  <c r="C255" i="38"/>
  <c r="C253" i="38"/>
  <c r="C251" i="38"/>
  <c r="C248" i="38"/>
  <c r="C246" i="38"/>
  <c r="C244" i="38"/>
  <c r="C242" i="38"/>
  <c r="C230" i="38"/>
  <c r="C224" i="38"/>
  <c r="C222" i="38"/>
  <c r="C216" i="38"/>
  <c r="C212" i="38"/>
  <c r="C205" i="38"/>
  <c r="C200" i="38"/>
  <c r="C196" i="38"/>
  <c r="C194" i="38"/>
  <c r="C192" i="38"/>
  <c r="C189" i="38"/>
  <c r="C186" i="38"/>
  <c r="C183" i="38"/>
  <c r="C173" i="38"/>
  <c r="C164" i="38"/>
  <c r="C161" i="38"/>
  <c r="C159" i="38"/>
  <c r="C157" i="38"/>
  <c r="C155" i="38"/>
  <c r="C153" i="38"/>
  <c r="C151" i="38"/>
  <c r="C149" i="38"/>
  <c r="C147" i="38"/>
  <c r="C144" i="38"/>
  <c r="C142" i="38"/>
  <c r="C140" i="38"/>
  <c r="C138" i="38"/>
  <c r="C136" i="38"/>
  <c r="C134" i="38"/>
  <c r="C128" i="38"/>
  <c r="C125" i="38"/>
  <c r="C122" i="38"/>
  <c r="C119" i="38"/>
  <c r="C116" i="38"/>
  <c r="C114" i="38"/>
  <c r="C112" i="38"/>
  <c r="C107" i="38"/>
  <c r="C105" i="38"/>
  <c r="C102" i="38"/>
  <c r="C98" i="38"/>
  <c r="C95" i="38"/>
  <c r="C79" i="38" s="1"/>
  <c r="C495" i="38" l="1"/>
  <c r="C596" i="38"/>
  <c r="C595" i="38" s="1"/>
  <c r="C611" i="38" s="1"/>
  <c r="C97" i="38"/>
  <c r="C510" i="38"/>
  <c r="C490" i="38"/>
  <c r="C104" i="38"/>
  <c r="C392" i="38"/>
  <c r="C527" i="38"/>
  <c r="C308" i="38"/>
  <c r="C436" i="38"/>
  <c r="Q609" i="38"/>
  <c r="C268" i="38"/>
  <c r="C241" i="38"/>
  <c r="C185" i="38"/>
  <c r="C163" i="38"/>
  <c r="C111" i="38"/>
  <c r="C229" i="38"/>
  <c r="C471" i="38"/>
  <c r="C445" i="38"/>
  <c r="C403" i="38"/>
  <c r="C375" i="38"/>
  <c r="C354" i="38"/>
  <c r="C327" i="38"/>
  <c r="C279" i="38"/>
  <c r="C263" i="38"/>
  <c r="C250" i="38"/>
  <c r="C221" i="38"/>
  <c r="C146" i="38"/>
  <c r="C121" i="38"/>
  <c r="C547" i="38"/>
  <c r="C454" i="38"/>
  <c r="Q608" i="38"/>
  <c r="C425" i="38"/>
  <c r="C556" i="38"/>
  <c r="Q607" i="38"/>
  <c r="Q611" i="38" s="1"/>
  <c r="E611" i="38"/>
  <c r="C78" i="38" l="1"/>
  <c r="C353" i="38"/>
  <c r="C228" i="38"/>
  <c r="C546" i="38"/>
  <c r="C10" i="38"/>
  <c r="C424" i="38"/>
  <c r="C514" i="37"/>
  <c r="D514" i="37"/>
  <c r="C512" i="37"/>
  <c r="D512" i="37"/>
  <c r="C510" i="37"/>
  <c r="D510" i="37"/>
  <c r="C508" i="37"/>
  <c r="D508" i="37"/>
  <c r="C506" i="37"/>
  <c r="D506" i="37"/>
  <c r="C504" i="37"/>
  <c r="D504" i="37"/>
  <c r="C502" i="37"/>
  <c r="D502" i="37"/>
  <c r="D391" i="37"/>
  <c r="E391" i="37"/>
  <c r="C579" i="37"/>
  <c r="P577" i="37"/>
  <c r="O577" i="37"/>
  <c r="N577" i="37"/>
  <c r="N576" i="37" s="1"/>
  <c r="N575" i="37" s="1"/>
  <c r="M577" i="37"/>
  <c r="M576" i="37" s="1"/>
  <c r="M575" i="37" s="1"/>
  <c r="L577" i="37"/>
  <c r="L576" i="37" s="1"/>
  <c r="L575" i="37" s="1"/>
  <c r="K577" i="37"/>
  <c r="K576" i="37" s="1"/>
  <c r="K575" i="37" s="1"/>
  <c r="J577" i="37"/>
  <c r="I577" i="37"/>
  <c r="H577" i="37"/>
  <c r="G577" i="37"/>
  <c r="G576" i="37" s="1"/>
  <c r="G575" i="37" s="1"/>
  <c r="F577" i="37"/>
  <c r="F576" i="37" s="1"/>
  <c r="F575" i="37" s="1"/>
  <c r="E577" i="37"/>
  <c r="P576" i="37"/>
  <c r="O576" i="37"/>
  <c r="J576" i="37"/>
  <c r="J575" i="37" s="1"/>
  <c r="I576" i="37"/>
  <c r="I575" i="37" s="1"/>
  <c r="H576" i="37"/>
  <c r="H575" i="37" s="1"/>
  <c r="Q575" i="37"/>
  <c r="P575" i="37"/>
  <c r="O575" i="37"/>
  <c r="Q574" i="37"/>
  <c r="Q573" i="37"/>
  <c r="Q572" i="37"/>
  <c r="Q571" i="37"/>
  <c r="P570" i="37"/>
  <c r="P569" i="37" s="1"/>
  <c r="O570" i="37"/>
  <c r="O569" i="37" s="1"/>
  <c r="N570" i="37"/>
  <c r="N569" i="37" s="1"/>
  <c r="M570" i="37"/>
  <c r="M569" i="37" s="1"/>
  <c r="L570" i="37"/>
  <c r="K570" i="37"/>
  <c r="J570" i="37"/>
  <c r="I570" i="37"/>
  <c r="I569" i="37" s="1"/>
  <c r="H570" i="37"/>
  <c r="H569" i="37" s="1"/>
  <c r="G570" i="37"/>
  <c r="G569" i="37" s="1"/>
  <c r="Q569" i="37" s="1"/>
  <c r="L569" i="37"/>
  <c r="K569" i="37"/>
  <c r="K568" i="37" s="1"/>
  <c r="Q568" i="37" s="1"/>
  <c r="J569" i="37"/>
  <c r="K567" i="37"/>
  <c r="Q567" i="37" s="1"/>
  <c r="Q566" i="37"/>
  <c r="Q565" i="37"/>
  <c r="Q564" i="37"/>
  <c r="P561" i="37"/>
  <c r="P560" i="37" s="1"/>
  <c r="O561" i="37"/>
  <c r="O560" i="37" s="1"/>
  <c r="N561" i="37"/>
  <c r="N560" i="37" s="1"/>
  <c r="N559" i="37" s="1"/>
  <c r="N579" i="37" s="1"/>
  <c r="M561" i="37"/>
  <c r="M560" i="37" s="1"/>
  <c r="M559" i="37" s="1"/>
  <c r="L561" i="37"/>
  <c r="K561" i="37"/>
  <c r="J561" i="37"/>
  <c r="J560" i="37" s="1"/>
  <c r="J559" i="37" s="1"/>
  <c r="J579" i="37" s="1"/>
  <c r="I561" i="37"/>
  <c r="H561" i="37"/>
  <c r="H560" i="37" s="1"/>
  <c r="G561" i="37"/>
  <c r="G560" i="37" s="1"/>
  <c r="F561" i="37"/>
  <c r="Q562" i="37" s="1"/>
  <c r="L560" i="37"/>
  <c r="L559" i="37" s="1"/>
  <c r="K560" i="37"/>
  <c r="K559" i="37" s="1"/>
  <c r="I560" i="37"/>
  <c r="I559" i="37" s="1"/>
  <c r="I579" i="37" s="1"/>
  <c r="Q559" i="37"/>
  <c r="P559" i="37"/>
  <c r="O559" i="37"/>
  <c r="O579" i="37" s="1"/>
  <c r="H559" i="37"/>
  <c r="G559" i="37"/>
  <c r="Q552" i="37"/>
  <c r="Q551" i="37"/>
  <c r="Q550" i="37"/>
  <c r="Q549" i="37"/>
  <c r="Q548" i="37"/>
  <c r="Q547" i="37"/>
  <c r="Q546" i="37"/>
  <c r="O545" i="37"/>
  <c r="Q545" i="37" s="1"/>
  <c r="N545" i="37"/>
  <c r="C545" i="37"/>
  <c r="Q544" i="37"/>
  <c r="Q543" i="37"/>
  <c r="Q542" i="37"/>
  <c r="Q541" i="37"/>
  <c r="O540" i="37"/>
  <c r="N540" i="37"/>
  <c r="M540" i="37"/>
  <c r="L540" i="37"/>
  <c r="K540" i="37"/>
  <c r="J540" i="37"/>
  <c r="I540" i="37"/>
  <c r="H540" i="37"/>
  <c r="G540" i="37"/>
  <c r="F540" i="37"/>
  <c r="E540" i="37"/>
  <c r="Q539" i="37"/>
  <c r="O538" i="37"/>
  <c r="N538" i="37"/>
  <c r="M538" i="37"/>
  <c r="L538" i="37"/>
  <c r="K538" i="37"/>
  <c r="J538" i="37"/>
  <c r="I538" i="37"/>
  <c r="H538" i="37"/>
  <c r="G538" i="37"/>
  <c r="F538" i="37"/>
  <c r="E538" i="37"/>
  <c r="Q537" i="37"/>
  <c r="O536" i="37"/>
  <c r="N536" i="37"/>
  <c r="M536" i="37"/>
  <c r="L536" i="37"/>
  <c r="K536" i="37"/>
  <c r="J536" i="37"/>
  <c r="I536" i="37"/>
  <c r="H536" i="37"/>
  <c r="G536" i="37"/>
  <c r="F536" i="37"/>
  <c r="E536" i="37"/>
  <c r="O534" i="37"/>
  <c r="N534" i="37"/>
  <c r="M534" i="37"/>
  <c r="L534" i="37"/>
  <c r="K534" i="37"/>
  <c r="J534" i="37"/>
  <c r="I534" i="37"/>
  <c r="H534" i="37"/>
  <c r="G534" i="37"/>
  <c r="F534" i="37"/>
  <c r="E534" i="37"/>
  <c r="Q533" i="37"/>
  <c r="Q532" i="37"/>
  <c r="Q531" i="37"/>
  <c r="O530" i="37"/>
  <c r="N530" i="37"/>
  <c r="M530" i="37"/>
  <c r="L530" i="37"/>
  <c r="K530" i="37"/>
  <c r="J530" i="37"/>
  <c r="I530" i="37"/>
  <c r="H530" i="37"/>
  <c r="G530" i="37"/>
  <c r="F530" i="37"/>
  <c r="E530" i="37"/>
  <c r="Q529" i="37"/>
  <c r="Q528" i="37"/>
  <c r="O527" i="37"/>
  <c r="N527" i="37"/>
  <c r="M527" i="37"/>
  <c r="L527" i="37"/>
  <c r="K527" i="37"/>
  <c r="K526" i="37" s="1"/>
  <c r="J527" i="37"/>
  <c r="I527" i="37"/>
  <c r="H527" i="37"/>
  <c r="G527" i="37"/>
  <c r="F527" i="37"/>
  <c r="E527" i="37"/>
  <c r="P526" i="37"/>
  <c r="H526" i="37"/>
  <c r="Q525" i="37"/>
  <c r="O524" i="37"/>
  <c r="N524" i="37"/>
  <c r="M524" i="37"/>
  <c r="L524" i="37"/>
  <c r="K524" i="37"/>
  <c r="J524" i="37"/>
  <c r="I524" i="37"/>
  <c r="H524" i="37"/>
  <c r="G524" i="37"/>
  <c r="F524" i="37"/>
  <c r="E524" i="37"/>
  <c r="Q524" i="37" s="1"/>
  <c r="Q523" i="37"/>
  <c r="O522" i="37"/>
  <c r="N522" i="37"/>
  <c r="M522" i="37"/>
  <c r="L522" i="37"/>
  <c r="K522" i="37"/>
  <c r="J522" i="37"/>
  <c r="I522" i="37"/>
  <c r="H522" i="37"/>
  <c r="G522" i="37"/>
  <c r="F522" i="37"/>
  <c r="E522" i="37"/>
  <c r="Q521" i="37"/>
  <c r="O520" i="37"/>
  <c r="N520" i="37"/>
  <c r="M520" i="37"/>
  <c r="L520" i="37"/>
  <c r="K520" i="37"/>
  <c r="J520" i="37"/>
  <c r="I520" i="37"/>
  <c r="H520" i="37"/>
  <c r="G520" i="37"/>
  <c r="F520" i="37"/>
  <c r="E520" i="37"/>
  <c r="Q519" i="37"/>
  <c r="O518" i="37"/>
  <c r="N518" i="37"/>
  <c r="M518" i="37"/>
  <c r="L518" i="37"/>
  <c r="L517" i="37" s="1"/>
  <c r="K518" i="37"/>
  <c r="K517" i="37" s="1"/>
  <c r="K516" i="37" s="1"/>
  <c r="J518" i="37"/>
  <c r="J517" i="37" s="1"/>
  <c r="I518" i="37"/>
  <c r="I517" i="37" s="1"/>
  <c r="H518" i="37"/>
  <c r="G518" i="37"/>
  <c r="F518" i="37"/>
  <c r="E518" i="37"/>
  <c r="O517" i="37"/>
  <c r="H517" i="37"/>
  <c r="C516" i="37"/>
  <c r="Q515" i="37"/>
  <c r="O514" i="37"/>
  <c r="N514" i="37"/>
  <c r="M514" i="37"/>
  <c r="L514" i="37"/>
  <c r="K514" i="37"/>
  <c r="J514" i="37"/>
  <c r="I514" i="37"/>
  <c r="H514" i="37"/>
  <c r="G514" i="37"/>
  <c r="F514" i="37"/>
  <c r="E514" i="37"/>
  <c r="Q513" i="37"/>
  <c r="O512" i="37"/>
  <c r="N512" i="37"/>
  <c r="M512" i="37"/>
  <c r="L512" i="37"/>
  <c r="K512" i="37"/>
  <c r="J512" i="37"/>
  <c r="I512" i="37"/>
  <c r="H512" i="37"/>
  <c r="G512" i="37"/>
  <c r="F512" i="37"/>
  <c r="E512" i="37"/>
  <c r="Q512" i="37" s="1"/>
  <c r="Q511" i="37"/>
  <c r="O510" i="37"/>
  <c r="N510" i="37"/>
  <c r="M510" i="37"/>
  <c r="L510" i="37"/>
  <c r="K510" i="37"/>
  <c r="J510" i="37"/>
  <c r="I510" i="37"/>
  <c r="H510" i="37"/>
  <c r="G510" i="37"/>
  <c r="F510" i="37"/>
  <c r="E510" i="37"/>
  <c r="Q509" i="37"/>
  <c r="O508" i="37"/>
  <c r="N508" i="37"/>
  <c r="M508" i="37"/>
  <c r="L508" i="37"/>
  <c r="K508" i="37"/>
  <c r="J508" i="37"/>
  <c r="I508" i="37"/>
  <c r="H508" i="37"/>
  <c r="Q508" i="37" s="1"/>
  <c r="G508" i="37"/>
  <c r="F508" i="37"/>
  <c r="E508" i="37"/>
  <c r="Q507" i="37"/>
  <c r="O506" i="37"/>
  <c r="N506" i="37"/>
  <c r="M506" i="37"/>
  <c r="L506" i="37"/>
  <c r="K506" i="37"/>
  <c r="J506" i="37"/>
  <c r="I506" i="37"/>
  <c r="H506" i="37"/>
  <c r="G506" i="37"/>
  <c r="F506" i="37"/>
  <c r="E506" i="37"/>
  <c r="Q505" i="37"/>
  <c r="O504" i="37"/>
  <c r="N504" i="37"/>
  <c r="M504" i="37"/>
  <c r="L504" i="37"/>
  <c r="K504" i="37"/>
  <c r="J504" i="37"/>
  <c r="I504" i="37"/>
  <c r="H504" i="37"/>
  <c r="G504" i="37"/>
  <c r="F504" i="37"/>
  <c r="E504" i="37"/>
  <c r="Q503" i="37"/>
  <c r="O502" i="37"/>
  <c r="O501" i="37" s="1"/>
  <c r="N502" i="37"/>
  <c r="N501" i="37" s="1"/>
  <c r="M502" i="37"/>
  <c r="L502" i="37"/>
  <c r="K502" i="37"/>
  <c r="J502" i="37"/>
  <c r="I502" i="37"/>
  <c r="H502" i="37"/>
  <c r="H501" i="37" s="1"/>
  <c r="G502" i="37"/>
  <c r="G501" i="37" s="1"/>
  <c r="F502" i="37"/>
  <c r="F501" i="37" s="1"/>
  <c r="E502" i="37"/>
  <c r="Q500" i="37"/>
  <c r="Q499" i="37"/>
  <c r="Q498" i="37"/>
  <c r="O497" i="37"/>
  <c r="N497" i="37"/>
  <c r="M497" i="37"/>
  <c r="L497" i="37"/>
  <c r="K497" i="37"/>
  <c r="J497" i="37"/>
  <c r="I497" i="37"/>
  <c r="H497" i="37"/>
  <c r="G497" i="37"/>
  <c r="F497" i="37"/>
  <c r="E497" i="37"/>
  <c r="Q496" i="37"/>
  <c r="O495" i="37"/>
  <c r="N495" i="37"/>
  <c r="M495" i="37"/>
  <c r="L495" i="37"/>
  <c r="K495" i="37"/>
  <c r="J495" i="37"/>
  <c r="I495" i="37"/>
  <c r="H495" i="37"/>
  <c r="G495" i="37"/>
  <c r="F495" i="37"/>
  <c r="E495" i="37"/>
  <c r="Q494" i="37"/>
  <c r="Q493" i="37"/>
  <c r="O492" i="37"/>
  <c r="N492" i="37"/>
  <c r="M492" i="37"/>
  <c r="M491" i="37" s="1"/>
  <c r="L492" i="37"/>
  <c r="L491" i="37" s="1"/>
  <c r="K492" i="37"/>
  <c r="K491" i="37" s="1"/>
  <c r="J492" i="37"/>
  <c r="I492" i="37"/>
  <c r="H492" i="37"/>
  <c r="G492" i="37"/>
  <c r="F492" i="37"/>
  <c r="E492" i="37"/>
  <c r="J491" i="37"/>
  <c r="I491" i="37"/>
  <c r="Q490" i="37"/>
  <c r="O489" i="37"/>
  <c r="N489" i="37"/>
  <c r="M489" i="37"/>
  <c r="L489" i="37"/>
  <c r="K489" i="37"/>
  <c r="J489" i="37"/>
  <c r="I489" i="37"/>
  <c r="H489" i="37"/>
  <c r="G489" i="37"/>
  <c r="F489" i="37"/>
  <c r="E489" i="37"/>
  <c r="Q488" i="37"/>
  <c r="O487" i="37"/>
  <c r="N487" i="37"/>
  <c r="M487" i="37"/>
  <c r="L487" i="37"/>
  <c r="K487" i="37"/>
  <c r="J487" i="37"/>
  <c r="I487" i="37"/>
  <c r="H487" i="37"/>
  <c r="G487" i="37"/>
  <c r="F487" i="37"/>
  <c r="E487" i="37"/>
  <c r="Q486" i="37"/>
  <c r="O485" i="37"/>
  <c r="N485" i="37"/>
  <c r="M485" i="37"/>
  <c r="L485" i="37"/>
  <c r="K485" i="37"/>
  <c r="J485" i="37"/>
  <c r="I485" i="37"/>
  <c r="H485" i="37"/>
  <c r="G485" i="37"/>
  <c r="F485" i="37"/>
  <c r="E485" i="37"/>
  <c r="Q484" i="37"/>
  <c r="O483" i="37"/>
  <c r="N483" i="37"/>
  <c r="M483" i="37"/>
  <c r="L483" i="37"/>
  <c r="K483" i="37"/>
  <c r="J483" i="37"/>
  <c r="I483" i="37"/>
  <c r="H483" i="37"/>
  <c r="G483" i="37"/>
  <c r="F483" i="37"/>
  <c r="E483" i="37"/>
  <c r="Q483" i="37" s="1"/>
  <c r="Q482" i="37"/>
  <c r="O481" i="37"/>
  <c r="N481" i="37"/>
  <c r="M481" i="37"/>
  <c r="L481" i="37"/>
  <c r="K481" i="37"/>
  <c r="J481" i="37"/>
  <c r="H481" i="37"/>
  <c r="G481" i="37"/>
  <c r="F481" i="37"/>
  <c r="E481" i="37"/>
  <c r="Q480" i="37"/>
  <c r="O479" i="37"/>
  <c r="N479" i="37"/>
  <c r="M479" i="37"/>
  <c r="L479" i="37"/>
  <c r="K479" i="37"/>
  <c r="J479" i="37"/>
  <c r="I479" i="37"/>
  <c r="H479" i="37"/>
  <c r="G479" i="37"/>
  <c r="F479" i="37"/>
  <c r="E479" i="37"/>
  <c r="Q478" i="37"/>
  <c r="O477" i="37"/>
  <c r="N477" i="37"/>
  <c r="M477" i="37"/>
  <c r="L477" i="37"/>
  <c r="K477" i="37"/>
  <c r="K476" i="37" s="1"/>
  <c r="J477" i="37"/>
  <c r="J476" i="37" s="1"/>
  <c r="I477" i="37"/>
  <c r="H477" i="37"/>
  <c r="G477" i="37"/>
  <c r="G476" i="37" s="1"/>
  <c r="F477" i="37"/>
  <c r="E477" i="37"/>
  <c r="O476" i="37"/>
  <c r="H476" i="37"/>
  <c r="Q475" i="37"/>
  <c r="O474" i="37"/>
  <c r="N474" i="37"/>
  <c r="M474" i="37"/>
  <c r="L474" i="37"/>
  <c r="K474" i="37"/>
  <c r="J474" i="37"/>
  <c r="I474" i="37"/>
  <c r="H474" i="37"/>
  <c r="G474" i="37"/>
  <c r="F474" i="37"/>
  <c r="E474" i="37"/>
  <c r="Q473" i="37"/>
  <c r="O472" i="37"/>
  <c r="O471" i="37" s="1"/>
  <c r="N472" i="37"/>
  <c r="N471" i="37" s="1"/>
  <c r="M472" i="37"/>
  <c r="L472" i="37"/>
  <c r="K472" i="37"/>
  <c r="J472" i="37"/>
  <c r="J471" i="37" s="1"/>
  <c r="I472" i="37"/>
  <c r="I471" i="37" s="1"/>
  <c r="H472" i="37"/>
  <c r="G472" i="37"/>
  <c r="G471" i="37" s="1"/>
  <c r="F472" i="37"/>
  <c r="E472" i="37"/>
  <c r="M471" i="37"/>
  <c r="F471" i="37"/>
  <c r="E471" i="37"/>
  <c r="Q470" i="37"/>
  <c r="O469" i="37"/>
  <c r="N469" i="37"/>
  <c r="M469" i="37"/>
  <c r="L469" i="37"/>
  <c r="K469" i="37"/>
  <c r="J469" i="37"/>
  <c r="I469" i="37"/>
  <c r="H469" i="37"/>
  <c r="G469" i="37"/>
  <c r="F469" i="37"/>
  <c r="E469" i="37"/>
  <c r="Q468" i="37"/>
  <c r="O467" i="37"/>
  <c r="N467" i="37"/>
  <c r="M467" i="37"/>
  <c r="L467" i="37"/>
  <c r="K467" i="37"/>
  <c r="J467" i="37"/>
  <c r="I467" i="37"/>
  <c r="H467" i="37"/>
  <c r="G467" i="37"/>
  <c r="Q467" i="37" s="1"/>
  <c r="F467" i="37"/>
  <c r="E467" i="37"/>
  <c r="Q466" i="37"/>
  <c r="O465" i="37"/>
  <c r="N465" i="37"/>
  <c r="M465" i="37"/>
  <c r="L465" i="37"/>
  <c r="K465" i="37"/>
  <c r="J465" i="37"/>
  <c r="I465" i="37"/>
  <c r="H465" i="37"/>
  <c r="G465" i="37"/>
  <c r="F465" i="37"/>
  <c r="E465" i="37"/>
  <c r="Q464" i="37"/>
  <c r="O463" i="37"/>
  <c r="N463" i="37"/>
  <c r="M463" i="37"/>
  <c r="L463" i="37"/>
  <c r="K463" i="37"/>
  <c r="K452" i="37" s="1"/>
  <c r="J463" i="37"/>
  <c r="I463" i="37"/>
  <c r="H463" i="37"/>
  <c r="G463" i="37"/>
  <c r="F463" i="37"/>
  <c r="E463" i="37"/>
  <c r="Q462" i="37"/>
  <c r="Q461" i="37"/>
  <c r="O460" i="37"/>
  <c r="N460" i="37"/>
  <c r="M460" i="37"/>
  <c r="L460" i="37"/>
  <c r="K460" i="37"/>
  <c r="J460" i="37"/>
  <c r="I460" i="37"/>
  <c r="H460" i="37"/>
  <c r="G460" i="37"/>
  <c r="F460" i="37"/>
  <c r="E460" i="37"/>
  <c r="Q459" i="37"/>
  <c r="O458" i="37"/>
  <c r="N458" i="37"/>
  <c r="M458" i="37"/>
  <c r="L458" i="37"/>
  <c r="L452" i="37" s="1"/>
  <c r="K458" i="37"/>
  <c r="J458" i="37"/>
  <c r="I458" i="37"/>
  <c r="H458" i="37"/>
  <c r="G458" i="37"/>
  <c r="F458" i="37"/>
  <c r="E458" i="37"/>
  <c r="Q457" i="37"/>
  <c r="Q456" i="37"/>
  <c r="O455" i="37"/>
  <c r="N455" i="37"/>
  <c r="M455" i="37"/>
  <c r="L455" i="37"/>
  <c r="K455" i="37"/>
  <c r="J455" i="37"/>
  <c r="I455" i="37"/>
  <c r="H455" i="37"/>
  <c r="G455" i="37"/>
  <c r="F455" i="37"/>
  <c r="E455" i="37"/>
  <c r="Q454" i="37"/>
  <c r="O453" i="37"/>
  <c r="N453" i="37"/>
  <c r="N452" i="37" s="1"/>
  <c r="M453" i="37"/>
  <c r="M452" i="37" s="1"/>
  <c r="L453" i="37"/>
  <c r="K453" i="37"/>
  <c r="J453" i="37"/>
  <c r="I453" i="37"/>
  <c r="H453" i="37"/>
  <c r="G453" i="37"/>
  <c r="F453" i="37"/>
  <c r="F452" i="37" s="1"/>
  <c r="E453" i="37"/>
  <c r="E452" i="37" s="1"/>
  <c r="Q451" i="37"/>
  <c r="O450" i="37"/>
  <c r="N450" i="37"/>
  <c r="M450" i="37"/>
  <c r="L450" i="37"/>
  <c r="K450" i="37"/>
  <c r="J450" i="37"/>
  <c r="I450" i="37"/>
  <c r="H450" i="37"/>
  <c r="G450" i="37"/>
  <c r="F450" i="37"/>
  <c r="E450" i="37"/>
  <c r="Q449" i="37"/>
  <c r="O448" i="37"/>
  <c r="N448" i="37"/>
  <c r="M448" i="37"/>
  <c r="L448" i="37"/>
  <c r="K448" i="37"/>
  <c r="J448" i="37"/>
  <c r="I448" i="37"/>
  <c r="H448" i="37"/>
  <c r="G448" i="37"/>
  <c r="F448" i="37"/>
  <c r="E448" i="37"/>
  <c r="Q447" i="37"/>
  <c r="O446" i="37"/>
  <c r="N446" i="37"/>
  <c r="M446" i="37"/>
  <c r="L446" i="37"/>
  <c r="K446" i="37"/>
  <c r="J446" i="37"/>
  <c r="I446" i="37"/>
  <c r="H446" i="37"/>
  <c r="G446" i="37"/>
  <c r="F446" i="37"/>
  <c r="E446" i="37"/>
  <c r="Q445" i="37"/>
  <c r="O444" i="37"/>
  <c r="N444" i="37"/>
  <c r="M444" i="37"/>
  <c r="L444" i="37"/>
  <c r="K444" i="37"/>
  <c r="J444" i="37"/>
  <c r="I444" i="37"/>
  <c r="H444" i="37"/>
  <c r="G444" i="37"/>
  <c r="F444" i="37"/>
  <c r="E444" i="37"/>
  <c r="Q443" i="37"/>
  <c r="O442" i="37"/>
  <c r="N442" i="37"/>
  <c r="M442" i="37"/>
  <c r="L442" i="37"/>
  <c r="K442" i="37"/>
  <c r="J442" i="37"/>
  <c r="I442" i="37"/>
  <c r="H442" i="37"/>
  <c r="G442" i="37"/>
  <c r="F442" i="37"/>
  <c r="E442" i="37"/>
  <c r="Q441" i="37"/>
  <c r="O440" i="37"/>
  <c r="N440" i="37"/>
  <c r="M440" i="37"/>
  <c r="L440" i="37"/>
  <c r="K440" i="37"/>
  <c r="J440" i="37"/>
  <c r="I440" i="37"/>
  <c r="H440" i="37"/>
  <c r="G440" i="37"/>
  <c r="F440" i="37"/>
  <c r="E440" i="37"/>
  <c r="Q439" i="37"/>
  <c r="O438" i="37"/>
  <c r="N438" i="37"/>
  <c r="M438" i="37"/>
  <c r="L438" i="37"/>
  <c r="K438" i="37"/>
  <c r="J438" i="37"/>
  <c r="I438" i="37"/>
  <c r="H438" i="37"/>
  <c r="G438" i="37"/>
  <c r="F438" i="37"/>
  <c r="E438" i="37"/>
  <c r="Q437" i="37"/>
  <c r="O436" i="37"/>
  <c r="N436" i="37"/>
  <c r="M436" i="37"/>
  <c r="L436" i="37"/>
  <c r="L435" i="37" s="1"/>
  <c r="K436" i="37"/>
  <c r="K435" i="37" s="1"/>
  <c r="J436" i="37"/>
  <c r="I436" i="37"/>
  <c r="I435" i="37" s="1"/>
  <c r="H436" i="37"/>
  <c r="G436" i="37"/>
  <c r="F436" i="37"/>
  <c r="E436" i="37"/>
  <c r="O435" i="37"/>
  <c r="H435" i="37"/>
  <c r="G435" i="37"/>
  <c r="Q434" i="37"/>
  <c r="O433" i="37"/>
  <c r="N433" i="37"/>
  <c r="M433" i="37"/>
  <c r="L433" i="37"/>
  <c r="K433" i="37"/>
  <c r="J433" i="37"/>
  <c r="I433" i="37"/>
  <c r="H433" i="37"/>
  <c r="G433" i="37"/>
  <c r="F433" i="37"/>
  <c r="E433" i="37"/>
  <c r="Q432" i="37"/>
  <c r="O431" i="37"/>
  <c r="N431" i="37"/>
  <c r="M431" i="37"/>
  <c r="L431" i="37"/>
  <c r="K431" i="37"/>
  <c r="J431" i="37"/>
  <c r="I431" i="37"/>
  <c r="H431" i="37"/>
  <c r="G431" i="37"/>
  <c r="F431" i="37"/>
  <c r="E431" i="37"/>
  <c r="Q430" i="37"/>
  <c r="O429" i="37"/>
  <c r="N429" i="37"/>
  <c r="M429" i="37"/>
  <c r="L429" i="37"/>
  <c r="K429" i="37"/>
  <c r="J429" i="37"/>
  <c r="I429" i="37"/>
  <c r="H429" i="37"/>
  <c r="G429" i="37"/>
  <c r="F429" i="37"/>
  <c r="E429" i="37"/>
  <c r="Q428" i="37"/>
  <c r="O427" i="37"/>
  <c r="N427" i="37"/>
  <c r="M427" i="37"/>
  <c r="L427" i="37"/>
  <c r="K427" i="37"/>
  <c r="K426" i="37" s="1"/>
  <c r="J427" i="37"/>
  <c r="J426" i="37" s="1"/>
  <c r="I427" i="37"/>
  <c r="I426" i="37" s="1"/>
  <c r="H427" i="37"/>
  <c r="H426" i="37" s="1"/>
  <c r="G427" i="37"/>
  <c r="F427" i="37"/>
  <c r="E427" i="37"/>
  <c r="Q427" i="37" s="1"/>
  <c r="O426" i="37"/>
  <c r="Q425" i="37"/>
  <c r="O424" i="37"/>
  <c r="N424" i="37"/>
  <c r="M424" i="37"/>
  <c r="L424" i="37"/>
  <c r="K424" i="37"/>
  <c r="J424" i="37"/>
  <c r="I424" i="37"/>
  <c r="H424" i="37"/>
  <c r="G424" i="37"/>
  <c r="F424" i="37"/>
  <c r="E424" i="37"/>
  <c r="Q423" i="37"/>
  <c r="O422" i="37"/>
  <c r="N422" i="37"/>
  <c r="M422" i="37"/>
  <c r="L422" i="37"/>
  <c r="K422" i="37"/>
  <c r="J422" i="37"/>
  <c r="I422" i="37"/>
  <c r="H422" i="37"/>
  <c r="G422" i="37"/>
  <c r="F422" i="37"/>
  <c r="E422" i="37"/>
  <c r="Q421" i="37"/>
  <c r="O420" i="37"/>
  <c r="N420" i="37"/>
  <c r="M420" i="37"/>
  <c r="L420" i="37"/>
  <c r="K420" i="37"/>
  <c r="J420" i="37"/>
  <c r="I420" i="37"/>
  <c r="H420" i="37"/>
  <c r="G420" i="37"/>
  <c r="F420" i="37"/>
  <c r="E420" i="37"/>
  <c r="Q419" i="37"/>
  <c r="O418" i="37"/>
  <c r="O417" i="37" s="1"/>
  <c r="N418" i="37"/>
  <c r="M418" i="37"/>
  <c r="L418" i="37"/>
  <c r="L417" i="37" s="1"/>
  <c r="K418" i="37"/>
  <c r="K417" i="37" s="1"/>
  <c r="J418" i="37"/>
  <c r="J417" i="37" s="1"/>
  <c r="I418" i="37"/>
  <c r="I417" i="37" s="1"/>
  <c r="H418" i="37"/>
  <c r="G418" i="37"/>
  <c r="G417" i="37" s="1"/>
  <c r="F418" i="37"/>
  <c r="E418" i="37"/>
  <c r="H417" i="37"/>
  <c r="Q416" i="37"/>
  <c r="O415" i="37"/>
  <c r="N415" i="37"/>
  <c r="M415" i="37"/>
  <c r="L415" i="37"/>
  <c r="K415" i="37"/>
  <c r="J415" i="37"/>
  <c r="I415" i="37"/>
  <c r="H415" i="37"/>
  <c r="G415" i="37"/>
  <c r="F415" i="37"/>
  <c r="E415" i="37"/>
  <c r="Q414" i="37"/>
  <c r="O413" i="37"/>
  <c r="N413" i="37"/>
  <c r="M413" i="37"/>
  <c r="L413" i="37"/>
  <c r="K413" i="37"/>
  <c r="J413" i="37"/>
  <c r="I413" i="37"/>
  <c r="H413" i="37"/>
  <c r="G413" i="37"/>
  <c r="F413" i="37"/>
  <c r="E413" i="37"/>
  <c r="Q412" i="37"/>
  <c r="O411" i="37"/>
  <c r="N411" i="37"/>
  <c r="N406" i="37" s="1"/>
  <c r="M411" i="37"/>
  <c r="L411" i="37"/>
  <c r="K411" i="37"/>
  <c r="J411" i="37"/>
  <c r="I411" i="37"/>
  <c r="H411" i="37"/>
  <c r="G411" i="37"/>
  <c r="F411" i="37"/>
  <c r="F406" i="37" s="1"/>
  <c r="E411" i="37"/>
  <c r="Q410" i="37"/>
  <c r="P409" i="37"/>
  <c r="P406" i="37" s="1"/>
  <c r="O409" i="37"/>
  <c r="N409" i="37"/>
  <c r="M409" i="37"/>
  <c r="L409" i="37"/>
  <c r="K409" i="37"/>
  <c r="J409" i="37"/>
  <c r="I409" i="37"/>
  <c r="H409" i="37"/>
  <c r="G409" i="37"/>
  <c r="F409" i="37"/>
  <c r="E409" i="37"/>
  <c r="Q408" i="37"/>
  <c r="O407" i="37"/>
  <c r="N407" i="37"/>
  <c r="M407" i="37"/>
  <c r="L407" i="37"/>
  <c r="K407" i="37"/>
  <c r="J407" i="37"/>
  <c r="I407" i="37"/>
  <c r="I406" i="37" s="1"/>
  <c r="H407" i="37"/>
  <c r="G407" i="37"/>
  <c r="F407" i="37"/>
  <c r="E407" i="37"/>
  <c r="G406" i="37"/>
  <c r="Q404" i="37"/>
  <c r="Q403" i="37"/>
  <c r="Q402" i="37"/>
  <c r="Q401" i="37"/>
  <c r="Q400" i="37"/>
  <c r="Q399" i="37"/>
  <c r="Q398" i="37"/>
  <c r="Q397" i="37"/>
  <c r="Q396" i="37"/>
  <c r="Q395" i="37"/>
  <c r="Q394" i="37"/>
  <c r="Q393" i="37"/>
  <c r="Q392" i="37"/>
  <c r="P391" i="37"/>
  <c r="O391" i="37"/>
  <c r="N391" i="37"/>
  <c r="M391" i="37"/>
  <c r="L391" i="37"/>
  <c r="K391" i="37"/>
  <c r="J391" i="37"/>
  <c r="I391" i="37"/>
  <c r="H391" i="37"/>
  <c r="G391" i="37"/>
  <c r="F391" i="37"/>
  <c r="Q391" i="37" s="1"/>
  <c r="C391" i="37"/>
  <c r="Q390" i="37"/>
  <c r="Q389" i="37"/>
  <c r="Q388" i="37"/>
  <c r="Q387" i="37"/>
  <c r="O386" i="37"/>
  <c r="N386" i="37"/>
  <c r="M386" i="37"/>
  <c r="L386" i="37"/>
  <c r="K386" i="37"/>
  <c r="J386" i="37"/>
  <c r="I386" i="37"/>
  <c r="H386" i="37"/>
  <c r="G386" i="37"/>
  <c r="F386" i="37"/>
  <c r="E386" i="37"/>
  <c r="Q385" i="37"/>
  <c r="O384" i="37"/>
  <c r="N384" i="37"/>
  <c r="M384" i="37"/>
  <c r="L384" i="37"/>
  <c r="L383" i="37" s="1"/>
  <c r="K384" i="37"/>
  <c r="K383" i="37" s="1"/>
  <c r="J384" i="37"/>
  <c r="J383" i="37" s="1"/>
  <c r="I384" i="37"/>
  <c r="H384" i="37"/>
  <c r="H383" i="37" s="1"/>
  <c r="G384" i="37"/>
  <c r="G383" i="37" s="1"/>
  <c r="F384" i="37"/>
  <c r="E384" i="37"/>
  <c r="O383" i="37"/>
  <c r="I383" i="37"/>
  <c r="Q382" i="37"/>
  <c r="Q381" i="37"/>
  <c r="Q380" i="37"/>
  <c r="Q379" i="37"/>
  <c r="Q378" i="37"/>
  <c r="O377" i="37"/>
  <c r="N377" i="37"/>
  <c r="M377" i="37"/>
  <c r="L377" i="37"/>
  <c r="K377" i="37"/>
  <c r="J377" i="37"/>
  <c r="I377" i="37"/>
  <c r="H377" i="37"/>
  <c r="Q377" i="37" s="1"/>
  <c r="G377" i="37"/>
  <c r="F377" i="37"/>
  <c r="E377" i="37"/>
  <c r="Q376" i="37"/>
  <c r="Q375" i="37"/>
  <c r="O374" i="37"/>
  <c r="N374" i="37"/>
  <c r="M374" i="37"/>
  <c r="L374" i="37"/>
  <c r="K374" i="37"/>
  <c r="J374" i="37"/>
  <c r="I374" i="37"/>
  <c r="H374" i="37"/>
  <c r="G374" i="37"/>
  <c r="F374" i="37"/>
  <c r="E374" i="37"/>
  <c r="Q373" i="37"/>
  <c r="Q372" i="37"/>
  <c r="O371" i="37"/>
  <c r="N371" i="37"/>
  <c r="N367" i="37" s="1"/>
  <c r="M371" i="37"/>
  <c r="L371" i="37"/>
  <c r="K371" i="37"/>
  <c r="J371" i="37"/>
  <c r="I371" i="37"/>
  <c r="H371" i="37"/>
  <c r="G371" i="37"/>
  <c r="F371" i="37"/>
  <c r="F367" i="37" s="1"/>
  <c r="E371" i="37"/>
  <c r="Q370" i="37"/>
  <c r="Q369" i="37"/>
  <c r="O368" i="37"/>
  <c r="N368" i="37"/>
  <c r="M368" i="37"/>
  <c r="L368" i="37"/>
  <c r="K368" i="37"/>
  <c r="K367" i="37" s="1"/>
  <c r="J368" i="37"/>
  <c r="I368" i="37"/>
  <c r="H368" i="37"/>
  <c r="G368" i="37"/>
  <c r="G367" i="37" s="1"/>
  <c r="F368" i="37"/>
  <c r="E368" i="37"/>
  <c r="H367" i="37"/>
  <c r="Q366" i="37"/>
  <c r="Q365" i="37"/>
  <c r="O364" i="37"/>
  <c r="N364" i="37"/>
  <c r="M364" i="37"/>
  <c r="L364" i="37"/>
  <c r="K364" i="37"/>
  <c r="J364" i="37"/>
  <c r="I364" i="37"/>
  <c r="H364" i="37"/>
  <c r="G364" i="37"/>
  <c r="F364" i="37"/>
  <c r="E364" i="37"/>
  <c r="Q363" i="37"/>
  <c r="O362" i="37"/>
  <c r="N362" i="37"/>
  <c r="M362" i="37"/>
  <c r="L362" i="37"/>
  <c r="K362" i="37"/>
  <c r="J362" i="37"/>
  <c r="I362" i="37"/>
  <c r="H362" i="37"/>
  <c r="G362" i="37"/>
  <c r="F362" i="37"/>
  <c r="E362" i="37"/>
  <c r="Q361" i="37"/>
  <c r="Q360" i="37"/>
  <c r="O359" i="37"/>
  <c r="N359" i="37"/>
  <c r="M359" i="37"/>
  <c r="L359" i="37"/>
  <c r="K359" i="37"/>
  <c r="J359" i="37"/>
  <c r="I359" i="37"/>
  <c r="H359" i="37"/>
  <c r="G359" i="37"/>
  <c r="F359" i="37"/>
  <c r="E359" i="37"/>
  <c r="Q358" i="37"/>
  <c r="O357" i="37"/>
  <c r="N357" i="37"/>
  <c r="M357" i="37"/>
  <c r="L357" i="37"/>
  <c r="K357" i="37"/>
  <c r="J357" i="37"/>
  <c r="I357" i="37"/>
  <c r="H357" i="37"/>
  <c r="G357" i="37"/>
  <c r="F357" i="37"/>
  <c r="E357" i="37"/>
  <c r="Q356" i="37"/>
  <c r="Q355" i="37"/>
  <c r="O354" i="37"/>
  <c r="N354" i="37"/>
  <c r="M354" i="37"/>
  <c r="L354" i="37"/>
  <c r="K354" i="37"/>
  <c r="K349" i="37" s="1"/>
  <c r="J354" i="37"/>
  <c r="I354" i="37"/>
  <c r="H354" i="37"/>
  <c r="G354" i="37"/>
  <c r="F354" i="37"/>
  <c r="E354" i="37"/>
  <c r="Q353" i="37"/>
  <c r="Q352" i="37"/>
  <c r="Q351" i="37"/>
  <c r="O350" i="37"/>
  <c r="N350" i="37"/>
  <c r="M350" i="37"/>
  <c r="L350" i="37"/>
  <c r="K350" i="37"/>
  <c r="J350" i="37"/>
  <c r="I350" i="37"/>
  <c r="H350" i="37"/>
  <c r="G350" i="37"/>
  <c r="F350" i="37"/>
  <c r="F349" i="37" s="1"/>
  <c r="E350" i="37"/>
  <c r="N349" i="37"/>
  <c r="C348" i="37"/>
  <c r="Q347" i="37"/>
  <c r="Q346" i="37"/>
  <c r="Q345" i="37"/>
  <c r="Q344" i="37"/>
  <c r="Q343" i="37"/>
  <c r="O342" i="37"/>
  <c r="N342" i="37"/>
  <c r="M342" i="37"/>
  <c r="L342" i="37"/>
  <c r="K342" i="37"/>
  <c r="J342" i="37"/>
  <c r="I342" i="37"/>
  <c r="H342" i="37"/>
  <c r="G342" i="37"/>
  <c r="F342" i="37"/>
  <c r="E342" i="37"/>
  <c r="Q341" i="37"/>
  <c r="Q340" i="37"/>
  <c r="O339" i="37"/>
  <c r="N339" i="37"/>
  <c r="M339" i="37"/>
  <c r="L339" i="37"/>
  <c r="K339" i="37"/>
  <c r="J339" i="37"/>
  <c r="I339" i="37"/>
  <c r="H339" i="37"/>
  <c r="G339" i="37"/>
  <c r="F339" i="37"/>
  <c r="E339" i="37"/>
  <c r="Q338" i="37"/>
  <c r="O337" i="37"/>
  <c r="N337" i="37"/>
  <c r="M337" i="37"/>
  <c r="L337" i="37"/>
  <c r="K337" i="37"/>
  <c r="J337" i="37"/>
  <c r="I337" i="37"/>
  <c r="H337" i="37"/>
  <c r="G337" i="37"/>
  <c r="F337" i="37"/>
  <c r="E337" i="37"/>
  <c r="Q336" i="37"/>
  <c r="O335" i="37"/>
  <c r="N335" i="37"/>
  <c r="M335" i="37"/>
  <c r="L335" i="37"/>
  <c r="K335" i="37"/>
  <c r="J335" i="37"/>
  <c r="I335" i="37"/>
  <c r="H335" i="37"/>
  <c r="G335" i="37"/>
  <c r="F335" i="37"/>
  <c r="E335" i="37"/>
  <c r="Q334" i="37"/>
  <c r="O333" i="37"/>
  <c r="N333" i="37"/>
  <c r="M333" i="37"/>
  <c r="L333" i="37"/>
  <c r="K333" i="37"/>
  <c r="J333" i="37"/>
  <c r="I333" i="37"/>
  <c r="H333" i="37"/>
  <c r="G333" i="37"/>
  <c r="F333" i="37"/>
  <c r="E333" i="37"/>
  <c r="Q333" i="37" s="1"/>
  <c r="Q332" i="37"/>
  <c r="O331" i="37"/>
  <c r="N331" i="37"/>
  <c r="M331" i="37"/>
  <c r="L331" i="37"/>
  <c r="K331" i="37"/>
  <c r="J331" i="37"/>
  <c r="I331" i="37"/>
  <c r="H331" i="37"/>
  <c r="G331" i="37"/>
  <c r="F331" i="37"/>
  <c r="E331" i="37"/>
  <c r="Q330" i="37"/>
  <c r="O329" i="37"/>
  <c r="N329" i="37"/>
  <c r="M329" i="37"/>
  <c r="L329" i="37"/>
  <c r="K329" i="37"/>
  <c r="J329" i="37"/>
  <c r="I329" i="37"/>
  <c r="H329" i="37"/>
  <c r="G329" i="37"/>
  <c r="F329" i="37"/>
  <c r="E329" i="37"/>
  <c r="Q329" i="37" s="1"/>
  <c r="Q328" i="37"/>
  <c r="Q327" i="37"/>
  <c r="O326" i="37"/>
  <c r="N326" i="37"/>
  <c r="M326" i="37"/>
  <c r="L326" i="37"/>
  <c r="K326" i="37"/>
  <c r="J326" i="37"/>
  <c r="I326" i="37"/>
  <c r="H326" i="37"/>
  <c r="G326" i="37"/>
  <c r="F326" i="37"/>
  <c r="E326" i="37"/>
  <c r="Q325" i="37"/>
  <c r="Q324" i="37"/>
  <c r="O323" i="37"/>
  <c r="N323" i="37"/>
  <c r="M323" i="37"/>
  <c r="L323" i="37"/>
  <c r="K323" i="37"/>
  <c r="J323" i="37"/>
  <c r="I323" i="37"/>
  <c r="H323" i="37"/>
  <c r="G323" i="37"/>
  <c r="F323" i="37"/>
  <c r="E323" i="37"/>
  <c r="Q321" i="37"/>
  <c r="Q320" i="37"/>
  <c r="Q319" i="37"/>
  <c r="Q318" i="37"/>
  <c r="Q317" i="37"/>
  <c r="Q316" i="37"/>
  <c r="Q315" i="37"/>
  <c r="Q314" i="37"/>
  <c r="P313" i="37"/>
  <c r="O313" i="37"/>
  <c r="N313" i="37"/>
  <c r="M313" i="37"/>
  <c r="L313" i="37"/>
  <c r="K313" i="37"/>
  <c r="J313" i="37"/>
  <c r="I313" i="37"/>
  <c r="H313" i="37"/>
  <c r="H303" i="37" s="1"/>
  <c r="G313" i="37"/>
  <c r="F313" i="37"/>
  <c r="E313" i="37"/>
  <c r="Q312" i="37"/>
  <c r="Q311" i="37"/>
  <c r="Q310" i="37"/>
  <c r="Q309" i="37"/>
  <c r="Q308" i="37"/>
  <c r="Q307" i="37"/>
  <c r="Q306" i="37"/>
  <c r="Q305" i="37"/>
  <c r="O304" i="37"/>
  <c r="O303" i="37" s="1"/>
  <c r="N304" i="37"/>
  <c r="N303" i="37" s="1"/>
  <c r="M304" i="37"/>
  <c r="L304" i="37"/>
  <c r="K304" i="37"/>
  <c r="J304" i="37"/>
  <c r="J303" i="37" s="1"/>
  <c r="I304" i="37"/>
  <c r="H304" i="37"/>
  <c r="G304" i="37"/>
  <c r="G303" i="37" s="1"/>
  <c r="F304" i="37"/>
  <c r="F303" i="37" s="1"/>
  <c r="E304" i="37"/>
  <c r="M303" i="37"/>
  <c r="I303" i="37"/>
  <c r="E303" i="37"/>
  <c r="Q302" i="37"/>
  <c r="O301" i="37"/>
  <c r="N301" i="37"/>
  <c r="M301" i="37"/>
  <c r="M275" i="37" s="1"/>
  <c r="L301" i="37"/>
  <c r="K301" i="37"/>
  <c r="J301" i="37"/>
  <c r="I301" i="37"/>
  <c r="H301" i="37"/>
  <c r="G301" i="37"/>
  <c r="F301" i="37"/>
  <c r="E301" i="37"/>
  <c r="Q300" i="37"/>
  <c r="Q299" i="37"/>
  <c r="Q298" i="37"/>
  <c r="Q297" i="37"/>
  <c r="Q296" i="37"/>
  <c r="Q295" i="37"/>
  <c r="O294" i="37"/>
  <c r="N294" i="37"/>
  <c r="M294" i="37"/>
  <c r="L294" i="37"/>
  <c r="K294" i="37"/>
  <c r="J294" i="37"/>
  <c r="I294" i="37"/>
  <c r="H294" i="37"/>
  <c r="G294" i="37"/>
  <c r="F294" i="37"/>
  <c r="E294" i="37"/>
  <c r="Q293" i="37"/>
  <c r="Q292" i="37"/>
  <c r="Q291" i="37"/>
  <c r="Q290" i="37"/>
  <c r="Q289" i="37"/>
  <c r="Q288" i="37"/>
  <c r="Q287" i="37"/>
  <c r="O286" i="37"/>
  <c r="N286" i="37"/>
  <c r="M286" i="37"/>
  <c r="L286" i="37"/>
  <c r="K286" i="37"/>
  <c r="J286" i="37"/>
  <c r="I286" i="37"/>
  <c r="H286" i="37"/>
  <c r="G286" i="37"/>
  <c r="F286" i="37"/>
  <c r="E286" i="37"/>
  <c r="E275" i="37" s="1"/>
  <c r="Q285" i="37"/>
  <c r="Q284" i="37"/>
  <c r="Q283" i="37"/>
  <c r="O282" i="37"/>
  <c r="N282" i="37"/>
  <c r="M282" i="37"/>
  <c r="L282" i="37"/>
  <c r="K282" i="37"/>
  <c r="J282" i="37"/>
  <c r="I282" i="37"/>
  <c r="H282" i="37"/>
  <c r="G282" i="37"/>
  <c r="F282" i="37"/>
  <c r="E282" i="37"/>
  <c r="Q281" i="37"/>
  <c r="Q280" i="37"/>
  <c r="Q279" i="37"/>
  <c r="Q278" i="37"/>
  <c r="Q277" i="37"/>
  <c r="O276" i="37"/>
  <c r="N276" i="37"/>
  <c r="N275" i="37" s="1"/>
  <c r="M276" i="37"/>
  <c r="L276" i="37"/>
  <c r="K276" i="37"/>
  <c r="J276" i="37"/>
  <c r="J275" i="37" s="1"/>
  <c r="I276" i="37"/>
  <c r="H276" i="37"/>
  <c r="G276" i="37"/>
  <c r="F276" i="37"/>
  <c r="E276" i="37"/>
  <c r="F275" i="37"/>
  <c r="Q274" i="37"/>
  <c r="O273" i="37"/>
  <c r="N273" i="37"/>
  <c r="M273" i="37"/>
  <c r="L273" i="37"/>
  <c r="K273" i="37"/>
  <c r="J273" i="37"/>
  <c r="I273" i="37"/>
  <c r="H273" i="37"/>
  <c r="G273" i="37"/>
  <c r="F273" i="37"/>
  <c r="E273" i="37"/>
  <c r="Q272" i="37"/>
  <c r="O271" i="37"/>
  <c r="N271" i="37"/>
  <c r="M271" i="37"/>
  <c r="L271" i="37"/>
  <c r="K271" i="37"/>
  <c r="J271" i="37"/>
  <c r="I271" i="37"/>
  <c r="H271" i="37"/>
  <c r="G271" i="37"/>
  <c r="F271" i="37"/>
  <c r="E271" i="37"/>
  <c r="Q270" i="37"/>
  <c r="O269" i="37"/>
  <c r="N269" i="37"/>
  <c r="M269" i="37"/>
  <c r="L269" i="37"/>
  <c r="K269" i="37"/>
  <c r="J269" i="37"/>
  <c r="I269" i="37"/>
  <c r="H269" i="37"/>
  <c r="G269" i="37"/>
  <c r="F269" i="37"/>
  <c r="E269" i="37"/>
  <c r="Q268" i="37"/>
  <c r="O267" i="37"/>
  <c r="N267" i="37"/>
  <c r="M267" i="37"/>
  <c r="L267" i="37"/>
  <c r="K267" i="37"/>
  <c r="J267" i="37"/>
  <c r="I267" i="37"/>
  <c r="H267" i="37"/>
  <c r="G267" i="37"/>
  <c r="F267" i="37"/>
  <c r="E267" i="37"/>
  <c r="Q266" i="37"/>
  <c r="O265" i="37"/>
  <c r="N265" i="37"/>
  <c r="N264" i="37" s="1"/>
  <c r="M265" i="37"/>
  <c r="L265" i="37"/>
  <c r="K265" i="37"/>
  <c r="K264" i="37" s="1"/>
  <c r="J265" i="37"/>
  <c r="I265" i="37"/>
  <c r="I264" i="37" s="1"/>
  <c r="H265" i="37"/>
  <c r="G265" i="37"/>
  <c r="F265" i="37"/>
  <c r="F264" i="37" s="1"/>
  <c r="E265" i="37"/>
  <c r="Q263" i="37"/>
  <c r="O262" i="37"/>
  <c r="O259" i="37" s="1"/>
  <c r="N262" i="37"/>
  <c r="M262" i="37"/>
  <c r="L262" i="37"/>
  <c r="K262" i="37"/>
  <c r="J262" i="37"/>
  <c r="I262" i="37"/>
  <c r="H262" i="37"/>
  <c r="G262" i="37"/>
  <c r="G259" i="37" s="1"/>
  <c r="F262" i="37"/>
  <c r="E262" i="37"/>
  <c r="Q261" i="37"/>
  <c r="P260" i="37"/>
  <c r="P259" i="37" s="1"/>
  <c r="O260" i="37"/>
  <c r="N260" i="37"/>
  <c r="N259" i="37" s="1"/>
  <c r="M260" i="37"/>
  <c r="M259" i="37" s="1"/>
  <c r="L260" i="37"/>
  <c r="L259" i="37" s="1"/>
  <c r="K260" i="37"/>
  <c r="J260" i="37"/>
  <c r="J259" i="37" s="1"/>
  <c r="I260" i="37"/>
  <c r="I259" i="37" s="1"/>
  <c r="H260" i="37"/>
  <c r="G260" i="37"/>
  <c r="F260" i="37"/>
  <c r="F259" i="37" s="1"/>
  <c r="E260" i="37"/>
  <c r="K259" i="37"/>
  <c r="Q258" i="37"/>
  <c r="O257" i="37"/>
  <c r="N257" i="37"/>
  <c r="M257" i="37"/>
  <c r="L257" i="37"/>
  <c r="K257" i="37"/>
  <c r="J257" i="37"/>
  <c r="I257" i="37"/>
  <c r="H257" i="37"/>
  <c r="G257" i="37"/>
  <c r="Q257" i="37" s="1"/>
  <c r="F257" i="37"/>
  <c r="E257" i="37"/>
  <c r="Q256" i="37"/>
  <c r="O255" i="37"/>
  <c r="N255" i="37"/>
  <c r="M255" i="37"/>
  <c r="L255" i="37"/>
  <c r="K255" i="37"/>
  <c r="J255" i="37"/>
  <c r="I255" i="37"/>
  <c r="H255" i="37"/>
  <c r="G255" i="37"/>
  <c r="F255" i="37"/>
  <c r="E255" i="37"/>
  <c r="Q254" i="37"/>
  <c r="O253" i="37"/>
  <c r="N253" i="37"/>
  <c r="M253" i="37"/>
  <c r="L253" i="37"/>
  <c r="K253" i="37"/>
  <c r="J253" i="37"/>
  <c r="I253" i="37"/>
  <c r="H253" i="37"/>
  <c r="G253" i="37"/>
  <c r="F253" i="37"/>
  <c r="E253" i="37"/>
  <c r="Q252" i="37"/>
  <c r="O251" i="37"/>
  <c r="N251" i="37"/>
  <c r="M251" i="37"/>
  <c r="L251" i="37"/>
  <c r="K251" i="37"/>
  <c r="J251" i="37"/>
  <c r="I251" i="37"/>
  <c r="H251" i="37"/>
  <c r="G251" i="37"/>
  <c r="F251" i="37"/>
  <c r="E251" i="37"/>
  <c r="Q250" i="37"/>
  <c r="O249" i="37"/>
  <c r="N249" i="37"/>
  <c r="M249" i="37"/>
  <c r="L249" i="37"/>
  <c r="K249" i="37"/>
  <c r="J249" i="37"/>
  <c r="I249" i="37"/>
  <c r="H249" i="37"/>
  <c r="G249" i="37"/>
  <c r="F249" i="37"/>
  <c r="E249" i="37"/>
  <c r="Q248" i="37"/>
  <c r="O247" i="37"/>
  <c r="N247" i="37"/>
  <c r="M247" i="37"/>
  <c r="L247" i="37"/>
  <c r="K247" i="37"/>
  <c r="J247" i="37"/>
  <c r="I247" i="37"/>
  <c r="I246" i="37" s="1"/>
  <c r="H247" i="37"/>
  <c r="G247" i="37"/>
  <c r="F247" i="37"/>
  <c r="E247" i="37"/>
  <c r="M246" i="37"/>
  <c r="E246" i="37"/>
  <c r="Q245" i="37"/>
  <c r="O244" i="37"/>
  <c r="N244" i="37"/>
  <c r="M244" i="37"/>
  <c r="L244" i="37"/>
  <c r="K244" i="37"/>
  <c r="J244" i="37"/>
  <c r="I244" i="37"/>
  <c r="H244" i="37"/>
  <c r="G244" i="37"/>
  <c r="F244" i="37"/>
  <c r="E244" i="37"/>
  <c r="Q243" i="37"/>
  <c r="O242" i="37"/>
  <c r="N242" i="37"/>
  <c r="M242" i="37"/>
  <c r="L242" i="37"/>
  <c r="K242" i="37"/>
  <c r="J242" i="37"/>
  <c r="I242" i="37"/>
  <c r="H242" i="37"/>
  <c r="G242" i="37"/>
  <c r="F242" i="37"/>
  <c r="E242" i="37"/>
  <c r="Q241" i="37"/>
  <c r="O240" i="37"/>
  <c r="N240" i="37"/>
  <c r="M240" i="37"/>
  <c r="M237" i="37" s="1"/>
  <c r="L240" i="37"/>
  <c r="K240" i="37"/>
  <c r="J240" i="37"/>
  <c r="I240" i="37"/>
  <c r="H240" i="37"/>
  <c r="G240" i="37"/>
  <c r="F240" i="37"/>
  <c r="E240" i="37"/>
  <c r="E237" i="37" s="1"/>
  <c r="Q239" i="37"/>
  <c r="O238" i="37"/>
  <c r="N238" i="37"/>
  <c r="M238" i="37"/>
  <c r="L238" i="37"/>
  <c r="K238" i="37"/>
  <c r="J238" i="37"/>
  <c r="I238" i="37"/>
  <c r="H238" i="37"/>
  <c r="H237" i="37" s="1"/>
  <c r="G238" i="37"/>
  <c r="F238" i="37"/>
  <c r="E238" i="37"/>
  <c r="Q238" i="37" s="1"/>
  <c r="Q236" i="37"/>
  <c r="O235" i="37"/>
  <c r="N235" i="37"/>
  <c r="M235" i="37"/>
  <c r="L235" i="37"/>
  <c r="K235" i="37"/>
  <c r="J235" i="37"/>
  <c r="I235" i="37"/>
  <c r="H235" i="37"/>
  <c r="Q235" i="37" s="1"/>
  <c r="G235" i="37"/>
  <c r="F235" i="37"/>
  <c r="E235" i="37"/>
  <c r="Q234" i="37"/>
  <c r="Q233" i="37"/>
  <c r="Q232" i="37"/>
  <c r="O231" i="37"/>
  <c r="N231" i="37"/>
  <c r="M231" i="37"/>
  <c r="L231" i="37"/>
  <c r="K231" i="37"/>
  <c r="J231" i="37"/>
  <c r="I231" i="37"/>
  <c r="H231" i="37"/>
  <c r="G231" i="37"/>
  <c r="F231" i="37"/>
  <c r="E231" i="37"/>
  <c r="Q230" i="37"/>
  <c r="O229" i="37"/>
  <c r="N229" i="37"/>
  <c r="M229" i="37"/>
  <c r="L229" i="37"/>
  <c r="K229" i="37"/>
  <c r="J229" i="37"/>
  <c r="I229" i="37"/>
  <c r="H229" i="37"/>
  <c r="G229" i="37"/>
  <c r="F229" i="37"/>
  <c r="E229" i="37"/>
  <c r="Q228" i="37"/>
  <c r="Q227" i="37"/>
  <c r="O226" i="37"/>
  <c r="O225" i="37" s="1"/>
  <c r="N226" i="37"/>
  <c r="M226" i="37"/>
  <c r="L226" i="37"/>
  <c r="K226" i="37"/>
  <c r="K225" i="37" s="1"/>
  <c r="J226" i="37"/>
  <c r="I226" i="37"/>
  <c r="H226" i="37"/>
  <c r="G226" i="37"/>
  <c r="G225" i="37" s="1"/>
  <c r="F226" i="37"/>
  <c r="E226" i="37"/>
  <c r="H225" i="37"/>
  <c r="C224" i="37"/>
  <c r="Q223" i="37"/>
  <c r="Q222" i="37"/>
  <c r="O221" i="37"/>
  <c r="N221" i="37"/>
  <c r="M221" i="37"/>
  <c r="L221" i="37"/>
  <c r="K221" i="37"/>
  <c r="J221" i="37"/>
  <c r="I221" i="37"/>
  <c r="H221" i="37"/>
  <c r="G221" i="37"/>
  <c r="F221" i="37"/>
  <c r="E221" i="37"/>
  <c r="Q219" i="37"/>
  <c r="O218" i="37"/>
  <c r="O217" i="37" s="1"/>
  <c r="N218" i="37"/>
  <c r="M218" i="37"/>
  <c r="L218" i="37"/>
  <c r="L217" i="37" s="1"/>
  <c r="K218" i="37"/>
  <c r="J218" i="37"/>
  <c r="J217" i="37" s="1"/>
  <c r="I218" i="37"/>
  <c r="I217" i="37" s="1"/>
  <c r="H218" i="37"/>
  <c r="H217" i="37" s="1"/>
  <c r="G218" i="37"/>
  <c r="G217" i="37" s="1"/>
  <c r="F218" i="37"/>
  <c r="E218" i="37"/>
  <c r="N217" i="37"/>
  <c r="F217" i="37"/>
  <c r="Q216" i="37"/>
  <c r="Q215" i="37"/>
  <c r="Q214" i="37"/>
  <c r="Q213" i="37"/>
  <c r="P212" i="37"/>
  <c r="O212" i="37"/>
  <c r="N212" i="37"/>
  <c r="M212" i="37"/>
  <c r="L212" i="37"/>
  <c r="K212" i="37"/>
  <c r="J212" i="37"/>
  <c r="I212" i="37"/>
  <c r="H212" i="37"/>
  <c r="G212" i="37"/>
  <c r="F212" i="37"/>
  <c r="E212" i="37"/>
  <c r="Q211" i="37"/>
  <c r="Q210" i="37"/>
  <c r="Q209" i="37"/>
  <c r="O208" i="37"/>
  <c r="N208" i="37"/>
  <c r="M208" i="37"/>
  <c r="L208" i="37"/>
  <c r="K208" i="37"/>
  <c r="J208" i="37"/>
  <c r="I208" i="37"/>
  <c r="H208" i="37"/>
  <c r="G208" i="37"/>
  <c r="F208" i="37"/>
  <c r="E208" i="37"/>
  <c r="Q207" i="37"/>
  <c r="Q206" i="37"/>
  <c r="Q205" i="37"/>
  <c r="Q204" i="37"/>
  <c r="Q203" i="37"/>
  <c r="Q202" i="37"/>
  <c r="O201" i="37"/>
  <c r="N201" i="37"/>
  <c r="M201" i="37"/>
  <c r="L201" i="37"/>
  <c r="K201" i="37"/>
  <c r="J201" i="37"/>
  <c r="I201" i="37"/>
  <c r="H201" i="37"/>
  <c r="G201" i="37"/>
  <c r="F201" i="37"/>
  <c r="E201" i="37"/>
  <c r="Q200" i="37"/>
  <c r="Q199" i="37"/>
  <c r="Q198" i="37"/>
  <c r="Q197" i="37"/>
  <c r="O196" i="37"/>
  <c r="N196" i="37"/>
  <c r="N182" i="37" s="1"/>
  <c r="M196" i="37"/>
  <c r="L196" i="37"/>
  <c r="K196" i="37"/>
  <c r="J196" i="37"/>
  <c r="I196" i="37"/>
  <c r="H196" i="37"/>
  <c r="G196" i="37"/>
  <c r="F196" i="37"/>
  <c r="F182" i="37" s="1"/>
  <c r="E196" i="37"/>
  <c r="Q195" i="37"/>
  <c r="Q194" i="37"/>
  <c r="Q193" i="37"/>
  <c r="O192" i="37"/>
  <c r="N192" i="37"/>
  <c r="M192" i="37"/>
  <c r="L192" i="37"/>
  <c r="K192" i="37"/>
  <c r="J192" i="37"/>
  <c r="I192" i="37"/>
  <c r="H192" i="37"/>
  <c r="G192" i="37"/>
  <c r="F192" i="37"/>
  <c r="E192" i="37"/>
  <c r="Q191" i="37"/>
  <c r="O190" i="37"/>
  <c r="N190" i="37"/>
  <c r="M190" i="37"/>
  <c r="L190" i="37"/>
  <c r="K190" i="37"/>
  <c r="J190" i="37"/>
  <c r="I190" i="37"/>
  <c r="H190" i="37"/>
  <c r="G190" i="37"/>
  <c r="F190" i="37"/>
  <c r="E190" i="37"/>
  <c r="Q189" i="37"/>
  <c r="O188" i="37"/>
  <c r="N188" i="37"/>
  <c r="M188" i="37"/>
  <c r="L188" i="37"/>
  <c r="K188" i="37"/>
  <c r="J188" i="37"/>
  <c r="I188" i="37"/>
  <c r="H188" i="37"/>
  <c r="H182" i="37" s="1"/>
  <c r="G188" i="37"/>
  <c r="F188" i="37"/>
  <c r="E188" i="37"/>
  <c r="Q187" i="37"/>
  <c r="Q186" i="37"/>
  <c r="O185" i="37"/>
  <c r="N185" i="37"/>
  <c r="M185" i="37"/>
  <c r="L185" i="37"/>
  <c r="K185" i="37"/>
  <c r="J185" i="37"/>
  <c r="I185" i="37"/>
  <c r="H185" i="37"/>
  <c r="G185" i="37"/>
  <c r="F185" i="37"/>
  <c r="E185" i="37"/>
  <c r="Q184" i="37"/>
  <c r="O183" i="37"/>
  <c r="N183" i="37"/>
  <c r="M183" i="37"/>
  <c r="L183" i="37"/>
  <c r="K183" i="37"/>
  <c r="J183" i="37"/>
  <c r="I183" i="37"/>
  <c r="I182" i="37" s="1"/>
  <c r="H183" i="37"/>
  <c r="G183" i="37"/>
  <c r="F183" i="37"/>
  <c r="E183" i="37"/>
  <c r="Q181" i="37"/>
  <c r="O180" i="37"/>
  <c r="N180" i="37"/>
  <c r="M180" i="37"/>
  <c r="L180" i="37"/>
  <c r="K180" i="37"/>
  <c r="J180" i="37"/>
  <c r="I180" i="37"/>
  <c r="H180" i="37"/>
  <c r="G180" i="37"/>
  <c r="F180" i="37"/>
  <c r="E180" i="37"/>
  <c r="Q179" i="37"/>
  <c r="Q178" i="37"/>
  <c r="Q177" i="37"/>
  <c r="Q176" i="37"/>
  <c r="Q175" i="37"/>
  <c r="Q174" i="37"/>
  <c r="Q173" i="37"/>
  <c r="Q172" i="37"/>
  <c r="Q171" i="37"/>
  <c r="O170" i="37"/>
  <c r="N170" i="37"/>
  <c r="M170" i="37"/>
  <c r="L170" i="37"/>
  <c r="K170" i="37"/>
  <c r="J170" i="37"/>
  <c r="I170" i="37"/>
  <c r="H170" i="37"/>
  <c r="G170" i="37"/>
  <c r="F170" i="37"/>
  <c r="E170" i="37"/>
  <c r="Q169" i="37"/>
  <c r="Q168" i="37"/>
  <c r="Q167" i="37"/>
  <c r="Q166" i="37"/>
  <c r="Q165" i="37"/>
  <c r="Q164" i="37"/>
  <c r="Q163" i="37"/>
  <c r="Q162" i="37"/>
  <c r="O161" i="37"/>
  <c r="N161" i="37"/>
  <c r="M161" i="37"/>
  <c r="M160" i="37" s="1"/>
  <c r="L161" i="37"/>
  <c r="L160" i="37" s="1"/>
  <c r="K161" i="37"/>
  <c r="K160" i="37" s="1"/>
  <c r="J161" i="37"/>
  <c r="I161" i="37"/>
  <c r="I160" i="37" s="1"/>
  <c r="H161" i="37"/>
  <c r="G161" i="37"/>
  <c r="F161" i="37"/>
  <c r="E161" i="37"/>
  <c r="O160" i="37"/>
  <c r="E160" i="37"/>
  <c r="Q159" i="37"/>
  <c r="O158" i="37"/>
  <c r="N158" i="37"/>
  <c r="M158" i="37"/>
  <c r="L158" i="37"/>
  <c r="K158" i="37"/>
  <c r="J158" i="37"/>
  <c r="I158" i="37"/>
  <c r="H158" i="37"/>
  <c r="G158" i="37"/>
  <c r="F158" i="37"/>
  <c r="E158" i="37"/>
  <c r="Q157" i="37"/>
  <c r="O156" i="37"/>
  <c r="N156" i="37"/>
  <c r="M156" i="37"/>
  <c r="L156" i="37"/>
  <c r="K156" i="37"/>
  <c r="J156" i="37"/>
  <c r="I156" i="37"/>
  <c r="H156" i="37"/>
  <c r="G156" i="37"/>
  <c r="F156" i="37"/>
  <c r="E156" i="37"/>
  <c r="Q155" i="37"/>
  <c r="O154" i="37"/>
  <c r="N154" i="37"/>
  <c r="M154" i="37"/>
  <c r="L154" i="37"/>
  <c r="K154" i="37"/>
  <c r="J154" i="37"/>
  <c r="I154" i="37"/>
  <c r="H154" i="37"/>
  <c r="G154" i="37"/>
  <c r="F154" i="37"/>
  <c r="E154" i="37"/>
  <c r="Q153" i="37"/>
  <c r="O152" i="37"/>
  <c r="N152" i="37"/>
  <c r="M152" i="37"/>
  <c r="L152" i="37"/>
  <c r="K152" i="37"/>
  <c r="J152" i="37"/>
  <c r="I152" i="37"/>
  <c r="H152" i="37"/>
  <c r="G152" i="37"/>
  <c r="F152" i="37"/>
  <c r="E152" i="37"/>
  <c r="Q151" i="37"/>
  <c r="O150" i="37"/>
  <c r="N150" i="37"/>
  <c r="M150" i="37"/>
  <c r="L150" i="37"/>
  <c r="K150" i="37"/>
  <c r="J150" i="37"/>
  <c r="I150" i="37"/>
  <c r="H150" i="37"/>
  <c r="G150" i="37"/>
  <c r="F150" i="37"/>
  <c r="E150" i="37"/>
  <c r="Q150" i="37" s="1"/>
  <c r="Q149" i="37"/>
  <c r="O148" i="37"/>
  <c r="N148" i="37"/>
  <c r="M148" i="37"/>
  <c r="L148" i="37"/>
  <c r="K148" i="37"/>
  <c r="J148" i="37"/>
  <c r="I148" i="37"/>
  <c r="H148" i="37"/>
  <c r="G148" i="37"/>
  <c r="F148" i="37"/>
  <c r="E148" i="37"/>
  <c r="Q147" i="37"/>
  <c r="O146" i="37"/>
  <c r="N146" i="37"/>
  <c r="M146" i="37"/>
  <c r="L146" i="37"/>
  <c r="K146" i="37"/>
  <c r="J146" i="37"/>
  <c r="I146" i="37"/>
  <c r="H146" i="37"/>
  <c r="G146" i="37"/>
  <c r="F146" i="37"/>
  <c r="E146" i="37"/>
  <c r="Q145" i="37"/>
  <c r="O144" i="37"/>
  <c r="N144" i="37"/>
  <c r="M144" i="37"/>
  <c r="M143" i="37" s="1"/>
  <c r="L144" i="37"/>
  <c r="K144" i="37"/>
  <c r="J144" i="37"/>
  <c r="I144" i="37"/>
  <c r="H144" i="37"/>
  <c r="G144" i="37"/>
  <c r="F144" i="37"/>
  <c r="E144" i="37"/>
  <c r="P143" i="37"/>
  <c r="L143" i="37"/>
  <c r="Q142" i="37"/>
  <c r="P141" i="37"/>
  <c r="O141" i="37"/>
  <c r="N141" i="37"/>
  <c r="M141" i="37"/>
  <c r="L141" i="37"/>
  <c r="K141" i="37"/>
  <c r="J141" i="37"/>
  <c r="I141" i="37"/>
  <c r="H141" i="37"/>
  <c r="G141" i="37"/>
  <c r="F141" i="37"/>
  <c r="E141" i="37"/>
  <c r="Q140" i="37"/>
  <c r="P139" i="37"/>
  <c r="O139" i="37"/>
  <c r="N139" i="37"/>
  <c r="M139" i="37"/>
  <c r="L139" i="37"/>
  <c r="K139" i="37"/>
  <c r="J139" i="37"/>
  <c r="I139" i="37"/>
  <c r="H139" i="37"/>
  <c r="G139" i="37"/>
  <c r="G120" i="37" s="1"/>
  <c r="F139" i="37"/>
  <c r="E139" i="37"/>
  <c r="Q138" i="37"/>
  <c r="P137" i="37"/>
  <c r="O137" i="37"/>
  <c r="N137" i="37"/>
  <c r="M137" i="37"/>
  <c r="L137" i="37"/>
  <c r="K137" i="37"/>
  <c r="J137" i="37"/>
  <c r="I137" i="37"/>
  <c r="H137" i="37"/>
  <c r="G137" i="37"/>
  <c r="F137" i="37"/>
  <c r="E137" i="37"/>
  <c r="Q136" i="37"/>
  <c r="O135" i="37"/>
  <c r="N135" i="37"/>
  <c r="M135" i="37"/>
  <c r="L135" i="37"/>
  <c r="K135" i="37"/>
  <c r="J135" i="37"/>
  <c r="I135" i="37"/>
  <c r="H135" i="37"/>
  <c r="G135" i="37"/>
  <c r="F135" i="37"/>
  <c r="E135" i="37"/>
  <c r="Q134" i="37"/>
  <c r="P133" i="37"/>
  <c r="O133" i="37"/>
  <c r="N133" i="37"/>
  <c r="M133" i="37"/>
  <c r="L133" i="37"/>
  <c r="K133" i="37"/>
  <c r="J133" i="37"/>
  <c r="I133" i="37"/>
  <c r="H133" i="37"/>
  <c r="G133" i="37"/>
  <c r="F133" i="37"/>
  <c r="E133" i="37"/>
  <c r="Q132" i="37"/>
  <c r="Q131" i="37"/>
  <c r="Q130" i="37"/>
  <c r="Q129" i="37"/>
  <c r="Q128" i="37"/>
  <c r="P127" i="37"/>
  <c r="O127" i="37"/>
  <c r="N127" i="37"/>
  <c r="M127" i="37"/>
  <c r="L127" i="37"/>
  <c r="K127" i="37"/>
  <c r="J127" i="37"/>
  <c r="I127" i="37"/>
  <c r="H127" i="37"/>
  <c r="G127" i="37"/>
  <c r="F127" i="37"/>
  <c r="E127" i="37"/>
  <c r="Q126" i="37"/>
  <c r="Q125" i="37"/>
  <c r="P124" i="37"/>
  <c r="P120" i="37" s="1"/>
  <c r="O124" i="37"/>
  <c r="N124" i="37"/>
  <c r="M124" i="37"/>
  <c r="L124" i="37"/>
  <c r="K124" i="37"/>
  <c r="J124" i="37"/>
  <c r="I124" i="37"/>
  <c r="H124" i="37"/>
  <c r="H120" i="37" s="1"/>
  <c r="G124" i="37"/>
  <c r="F124" i="37"/>
  <c r="E124" i="37"/>
  <c r="Q123" i="37"/>
  <c r="Q122" i="37"/>
  <c r="P121" i="37"/>
  <c r="O121" i="37"/>
  <c r="N121" i="37"/>
  <c r="M121" i="37"/>
  <c r="L121" i="37"/>
  <c r="K121" i="37"/>
  <c r="J121" i="37"/>
  <c r="I121" i="37"/>
  <c r="H121" i="37"/>
  <c r="G121" i="37"/>
  <c r="F121" i="37"/>
  <c r="F120" i="37" s="1"/>
  <c r="E121" i="37"/>
  <c r="Q119" i="37"/>
  <c r="P118" i="37"/>
  <c r="O118" i="37"/>
  <c r="N118" i="37"/>
  <c r="M118" i="37"/>
  <c r="L118" i="37"/>
  <c r="K118" i="37"/>
  <c r="J118" i="37"/>
  <c r="I118" i="37"/>
  <c r="H118" i="37"/>
  <c r="G118" i="37"/>
  <c r="F118" i="37"/>
  <c r="E118" i="37"/>
  <c r="Q117" i="37"/>
  <c r="Q116" i="37"/>
  <c r="P115" i="37"/>
  <c r="O115" i="37"/>
  <c r="N115" i="37"/>
  <c r="M115" i="37"/>
  <c r="L115" i="37"/>
  <c r="K115" i="37"/>
  <c r="J115" i="37"/>
  <c r="I115" i="37"/>
  <c r="H115" i="37"/>
  <c r="G115" i="37"/>
  <c r="F115" i="37"/>
  <c r="E115" i="37"/>
  <c r="Q114" i="37"/>
  <c r="P113" i="37"/>
  <c r="O113" i="37"/>
  <c r="N113" i="37"/>
  <c r="M113" i="37"/>
  <c r="L113" i="37"/>
  <c r="K113" i="37"/>
  <c r="J113" i="37"/>
  <c r="I113" i="37"/>
  <c r="H113" i="37"/>
  <c r="G113" i="37"/>
  <c r="F113" i="37"/>
  <c r="E113" i="37"/>
  <c r="Q112" i="37"/>
  <c r="P111" i="37"/>
  <c r="O111" i="37"/>
  <c r="N111" i="37"/>
  <c r="M111" i="37"/>
  <c r="M110" i="37" s="1"/>
  <c r="L111" i="37"/>
  <c r="L110" i="37" s="1"/>
  <c r="K111" i="37"/>
  <c r="J111" i="37"/>
  <c r="I111" i="37"/>
  <c r="H111" i="37"/>
  <c r="G111" i="37"/>
  <c r="F111" i="37"/>
  <c r="E111" i="37"/>
  <c r="Q111" i="37" s="1"/>
  <c r="N110" i="37"/>
  <c r="F110" i="37"/>
  <c r="Q109" i="37"/>
  <c r="P108" i="37"/>
  <c r="O108" i="37"/>
  <c r="N108" i="37"/>
  <c r="M108" i="37"/>
  <c r="M103" i="37" s="1"/>
  <c r="L108" i="37"/>
  <c r="K108" i="37"/>
  <c r="J108" i="37"/>
  <c r="I108" i="37"/>
  <c r="H108" i="37"/>
  <c r="G108" i="37"/>
  <c r="F108" i="37"/>
  <c r="E108" i="37"/>
  <c r="Q108" i="37" s="1"/>
  <c r="Q107" i="37"/>
  <c r="P106" i="37"/>
  <c r="O106" i="37"/>
  <c r="N106" i="37"/>
  <c r="M106" i="37"/>
  <c r="L106" i="37"/>
  <c r="K106" i="37"/>
  <c r="J106" i="37"/>
  <c r="I106" i="37"/>
  <c r="I103" i="37" s="1"/>
  <c r="H106" i="37"/>
  <c r="G106" i="37"/>
  <c r="F106" i="37"/>
  <c r="Q106" i="37" s="1"/>
  <c r="E106" i="37"/>
  <c r="Q105" i="37"/>
  <c r="P104" i="37"/>
  <c r="O104" i="37"/>
  <c r="O103" i="37" s="1"/>
  <c r="N104" i="37"/>
  <c r="M104" i="37"/>
  <c r="L104" i="37"/>
  <c r="K104" i="37"/>
  <c r="K103" i="37" s="1"/>
  <c r="J104" i="37"/>
  <c r="I104" i="37"/>
  <c r="H104" i="37"/>
  <c r="H103" i="37" s="1"/>
  <c r="G104" i="37"/>
  <c r="G103" i="37" s="1"/>
  <c r="F104" i="37"/>
  <c r="E104" i="37"/>
  <c r="L103" i="37"/>
  <c r="Q102" i="37"/>
  <c r="P101" i="37"/>
  <c r="O101" i="37"/>
  <c r="N101" i="37"/>
  <c r="M101" i="37"/>
  <c r="M96" i="37" s="1"/>
  <c r="L101" i="37"/>
  <c r="K101" i="37"/>
  <c r="J101" i="37"/>
  <c r="I101" i="37"/>
  <c r="H101" i="37"/>
  <c r="G101" i="37"/>
  <c r="F101" i="37"/>
  <c r="E101" i="37"/>
  <c r="E96" i="37" s="1"/>
  <c r="Q100" i="37"/>
  <c r="Q99" i="37"/>
  <c r="Q98" i="37"/>
  <c r="O97" i="37"/>
  <c r="N97" i="37"/>
  <c r="N96" i="37" s="1"/>
  <c r="M97" i="37"/>
  <c r="L97" i="37"/>
  <c r="K97" i="37"/>
  <c r="K96" i="37" s="1"/>
  <c r="J97" i="37"/>
  <c r="I97" i="37"/>
  <c r="H97" i="37"/>
  <c r="H96" i="37" s="1"/>
  <c r="G97" i="37"/>
  <c r="G96" i="37" s="1"/>
  <c r="F97" i="37"/>
  <c r="E97" i="37"/>
  <c r="P96" i="37"/>
  <c r="O96" i="37"/>
  <c r="L96" i="37"/>
  <c r="I96" i="37"/>
  <c r="Q95" i="37"/>
  <c r="P94" i="37"/>
  <c r="O94" i="37"/>
  <c r="N94" i="37"/>
  <c r="M94" i="37"/>
  <c r="L94" i="37"/>
  <c r="K94" i="37"/>
  <c r="J94" i="37"/>
  <c r="I94" i="37"/>
  <c r="H94" i="37"/>
  <c r="G94" i="37"/>
  <c r="F94" i="37"/>
  <c r="E94" i="37"/>
  <c r="Q93" i="37"/>
  <c r="P92" i="37"/>
  <c r="O92" i="37"/>
  <c r="N92" i="37"/>
  <c r="M92" i="37"/>
  <c r="L92" i="37"/>
  <c r="K92" i="37"/>
  <c r="J92" i="37"/>
  <c r="I92" i="37"/>
  <c r="H92" i="37"/>
  <c r="G92" i="37"/>
  <c r="F92" i="37"/>
  <c r="E92" i="37"/>
  <c r="Q91" i="37"/>
  <c r="Q90" i="37"/>
  <c r="P89" i="37"/>
  <c r="O89" i="37"/>
  <c r="N89" i="37"/>
  <c r="M89" i="37"/>
  <c r="L89" i="37"/>
  <c r="K89" i="37"/>
  <c r="J89" i="37"/>
  <c r="I89" i="37"/>
  <c r="H89" i="37"/>
  <c r="G89" i="37"/>
  <c r="F89" i="37"/>
  <c r="E89" i="37"/>
  <c r="Q88" i="37"/>
  <c r="P87" i="37"/>
  <c r="O87" i="37"/>
  <c r="N87" i="37"/>
  <c r="M87" i="37"/>
  <c r="L87" i="37"/>
  <c r="K87" i="37"/>
  <c r="J87" i="37"/>
  <c r="I87" i="37"/>
  <c r="H87" i="37"/>
  <c r="G87" i="37"/>
  <c r="F87" i="37"/>
  <c r="E87" i="37"/>
  <c r="Q86" i="37"/>
  <c r="P85" i="37"/>
  <c r="O85" i="37"/>
  <c r="N85" i="37"/>
  <c r="M85" i="37"/>
  <c r="L85" i="37"/>
  <c r="K85" i="37"/>
  <c r="J85" i="37"/>
  <c r="I85" i="37"/>
  <c r="H85" i="37"/>
  <c r="G85" i="37"/>
  <c r="F85" i="37"/>
  <c r="E85" i="37"/>
  <c r="Q84" i="37"/>
  <c r="P83" i="37"/>
  <c r="O83" i="37"/>
  <c r="N83" i="37"/>
  <c r="M83" i="37"/>
  <c r="L83" i="37"/>
  <c r="K83" i="37"/>
  <c r="J83" i="37"/>
  <c r="I83" i="37"/>
  <c r="H83" i="37"/>
  <c r="G83" i="37"/>
  <c r="F83" i="37"/>
  <c r="E83" i="37"/>
  <c r="Q82" i="37"/>
  <c r="P81" i="37"/>
  <c r="O81" i="37"/>
  <c r="N81" i="37"/>
  <c r="M81" i="37"/>
  <c r="L81" i="37"/>
  <c r="K81" i="37"/>
  <c r="J81" i="37"/>
  <c r="I81" i="37"/>
  <c r="H81" i="37"/>
  <c r="G81" i="37"/>
  <c r="F81" i="37"/>
  <c r="E81" i="37"/>
  <c r="Q80" i="37"/>
  <c r="P79" i="37"/>
  <c r="O79" i="37"/>
  <c r="N79" i="37"/>
  <c r="M79" i="37"/>
  <c r="L79" i="37"/>
  <c r="L78" i="37" s="1"/>
  <c r="K79" i="37"/>
  <c r="J79" i="37"/>
  <c r="I79" i="37"/>
  <c r="H79" i="37"/>
  <c r="G79" i="37"/>
  <c r="F79" i="37"/>
  <c r="E79" i="37"/>
  <c r="C77" i="37"/>
  <c r="Q76" i="37"/>
  <c r="P75" i="37"/>
  <c r="O75" i="37"/>
  <c r="N75" i="37"/>
  <c r="M75" i="37"/>
  <c r="L75" i="37"/>
  <c r="K75" i="37"/>
  <c r="J75" i="37"/>
  <c r="J70" i="37" s="1"/>
  <c r="I75" i="37"/>
  <c r="H75" i="37"/>
  <c r="G75" i="37"/>
  <c r="F75" i="37"/>
  <c r="E75" i="37"/>
  <c r="Q74" i="37"/>
  <c r="P73" i="37"/>
  <c r="O73" i="37"/>
  <c r="O70" i="37" s="1"/>
  <c r="N73" i="37"/>
  <c r="M73" i="37"/>
  <c r="L73" i="37"/>
  <c r="K73" i="37"/>
  <c r="J73" i="37"/>
  <c r="I73" i="37"/>
  <c r="H73" i="37"/>
  <c r="G73" i="37"/>
  <c r="G70" i="37" s="1"/>
  <c r="F73" i="37"/>
  <c r="E73" i="37"/>
  <c r="Q72" i="37"/>
  <c r="P71" i="37"/>
  <c r="O71" i="37"/>
  <c r="N71" i="37"/>
  <c r="M71" i="37"/>
  <c r="M70" i="37" s="1"/>
  <c r="L71" i="37"/>
  <c r="K71" i="37"/>
  <c r="J71" i="37"/>
  <c r="I71" i="37"/>
  <c r="H71" i="37"/>
  <c r="H70" i="37" s="1"/>
  <c r="G71" i="37"/>
  <c r="F71" i="37"/>
  <c r="E71" i="37"/>
  <c r="P70" i="37"/>
  <c r="Q69" i="37"/>
  <c r="Q68" i="37"/>
  <c r="Q67" i="37"/>
  <c r="Q66" i="37"/>
  <c r="P65" i="37"/>
  <c r="O65" i="37"/>
  <c r="N65" i="37"/>
  <c r="M65" i="37"/>
  <c r="L65" i="37"/>
  <c r="K65" i="37"/>
  <c r="K62" i="37" s="1"/>
  <c r="J65" i="37"/>
  <c r="I65" i="37"/>
  <c r="H65" i="37"/>
  <c r="G65" i="37"/>
  <c r="F65" i="37"/>
  <c r="E65" i="37"/>
  <c r="Q64" i="37"/>
  <c r="P63" i="37"/>
  <c r="O63" i="37"/>
  <c r="N63" i="37"/>
  <c r="M63" i="37"/>
  <c r="M62" i="37" s="1"/>
  <c r="L63" i="37"/>
  <c r="L62" i="37" s="1"/>
  <c r="K63" i="37"/>
  <c r="J63" i="37"/>
  <c r="J62" i="37" s="1"/>
  <c r="I63" i="37"/>
  <c r="I62" i="37" s="1"/>
  <c r="H63" i="37"/>
  <c r="H62" i="37" s="1"/>
  <c r="G63" i="37"/>
  <c r="F63" i="37"/>
  <c r="E63" i="37"/>
  <c r="E62" i="37" s="1"/>
  <c r="P62" i="37"/>
  <c r="N62" i="37"/>
  <c r="F62" i="37"/>
  <c r="Q61" i="37"/>
  <c r="Q60" i="37"/>
  <c r="P59" i="37"/>
  <c r="O59" i="37"/>
  <c r="O55" i="37" s="1"/>
  <c r="N59" i="37"/>
  <c r="M59" i="37"/>
  <c r="L59" i="37"/>
  <c r="K59" i="37"/>
  <c r="K55" i="37" s="1"/>
  <c r="J59" i="37"/>
  <c r="I59" i="37"/>
  <c r="H59" i="37"/>
  <c r="G59" i="37"/>
  <c r="G55" i="37" s="1"/>
  <c r="F59" i="37"/>
  <c r="E59" i="37"/>
  <c r="Q58" i="37"/>
  <c r="Q57" i="37"/>
  <c r="P56" i="37"/>
  <c r="P55" i="37" s="1"/>
  <c r="O56" i="37"/>
  <c r="N56" i="37"/>
  <c r="M56" i="37"/>
  <c r="M55" i="37" s="1"/>
  <c r="L56" i="37"/>
  <c r="L55" i="37" s="1"/>
  <c r="K56" i="37"/>
  <c r="J56" i="37"/>
  <c r="J55" i="37" s="1"/>
  <c r="I56" i="37"/>
  <c r="I55" i="37" s="1"/>
  <c r="H56" i="37"/>
  <c r="H55" i="37" s="1"/>
  <c r="G56" i="37"/>
  <c r="F56" i="37"/>
  <c r="E56" i="37"/>
  <c r="Q56" i="37" s="1"/>
  <c r="Q54" i="37"/>
  <c r="Q53" i="37"/>
  <c r="Q52" i="37"/>
  <c r="Q51" i="37"/>
  <c r="Q50" i="37"/>
  <c r="Q49" i="37"/>
  <c r="Q48" i="37"/>
  <c r="Q47" i="37"/>
  <c r="Q46" i="37"/>
  <c r="Q45" i="37"/>
  <c r="Q44" i="37"/>
  <c r="Q43" i="37"/>
  <c r="Q42" i="37"/>
  <c r="P41" i="37"/>
  <c r="O41" i="37"/>
  <c r="N41" i="37"/>
  <c r="M41" i="37"/>
  <c r="L41" i="37"/>
  <c r="K41" i="37"/>
  <c r="J41" i="37"/>
  <c r="I41" i="37"/>
  <c r="H41" i="37"/>
  <c r="H38" i="37" s="1"/>
  <c r="G41" i="37"/>
  <c r="F41" i="37"/>
  <c r="E41" i="37"/>
  <c r="Q40" i="37"/>
  <c r="P39" i="37"/>
  <c r="O39" i="37"/>
  <c r="O38" i="37" s="1"/>
  <c r="N39" i="37"/>
  <c r="N38" i="37" s="1"/>
  <c r="M39" i="37"/>
  <c r="L39" i="37"/>
  <c r="K39" i="37"/>
  <c r="J39" i="37"/>
  <c r="J38" i="37" s="1"/>
  <c r="I39" i="37"/>
  <c r="H39" i="37"/>
  <c r="G39" i="37"/>
  <c r="G38" i="37" s="1"/>
  <c r="F39" i="37"/>
  <c r="E39" i="37"/>
  <c r="L38" i="37"/>
  <c r="F38" i="37"/>
  <c r="Q37" i="37"/>
  <c r="P36" i="37"/>
  <c r="O36" i="37"/>
  <c r="N36" i="37"/>
  <c r="M36" i="37"/>
  <c r="L36" i="37"/>
  <c r="K36" i="37"/>
  <c r="J36" i="37"/>
  <c r="I36" i="37"/>
  <c r="H36" i="37"/>
  <c r="G36" i="37"/>
  <c r="F36" i="37"/>
  <c r="E36" i="37"/>
  <c r="Q35" i="37"/>
  <c r="Q34" i="37"/>
  <c r="Q33" i="37"/>
  <c r="Q32" i="37"/>
  <c r="P31" i="37"/>
  <c r="O31" i="37"/>
  <c r="N31" i="37"/>
  <c r="M31" i="37"/>
  <c r="L31" i="37"/>
  <c r="K31" i="37"/>
  <c r="J31" i="37"/>
  <c r="I31" i="37"/>
  <c r="H31" i="37"/>
  <c r="G31" i="37"/>
  <c r="F31" i="37"/>
  <c r="E31" i="37"/>
  <c r="Q30" i="37"/>
  <c r="P29" i="37"/>
  <c r="O29" i="37"/>
  <c r="N29" i="37"/>
  <c r="M29" i="37"/>
  <c r="L29" i="37"/>
  <c r="K29" i="37"/>
  <c r="K11" i="37" s="1"/>
  <c r="J29" i="37"/>
  <c r="I29" i="37"/>
  <c r="H29" i="37"/>
  <c r="G29" i="37"/>
  <c r="F29" i="37"/>
  <c r="E29" i="37"/>
  <c r="Q28" i="37"/>
  <c r="P27" i="37"/>
  <c r="O27" i="37"/>
  <c r="N27" i="37"/>
  <c r="M27" i="37"/>
  <c r="L27" i="37"/>
  <c r="K27" i="37"/>
  <c r="J27" i="37"/>
  <c r="I27" i="37"/>
  <c r="H27" i="37"/>
  <c r="G27" i="37"/>
  <c r="F27" i="37"/>
  <c r="E27" i="37"/>
  <c r="Q26" i="37"/>
  <c r="Q25" i="37"/>
  <c r="Q24" i="37"/>
  <c r="Q23" i="37"/>
  <c r="Q22" i="37"/>
  <c r="Q21" i="37"/>
  <c r="Q20" i="37"/>
  <c r="Q19" i="37"/>
  <c r="Q18" i="37"/>
  <c r="P17" i="37"/>
  <c r="O17" i="37"/>
  <c r="N17" i="37"/>
  <c r="M17" i="37"/>
  <c r="L17" i="37"/>
  <c r="K17" i="37"/>
  <c r="J17" i="37"/>
  <c r="I17" i="37"/>
  <c r="H17" i="37"/>
  <c r="G17" i="37"/>
  <c r="F17" i="37"/>
  <c r="E17" i="37"/>
  <c r="Q17" i="37" s="1"/>
  <c r="Q16" i="37"/>
  <c r="Q15" i="37"/>
  <c r="Q14" i="37"/>
  <c r="Q13" i="37"/>
  <c r="P12" i="37"/>
  <c r="O12" i="37"/>
  <c r="N12" i="37"/>
  <c r="M12" i="37"/>
  <c r="L12" i="37"/>
  <c r="K12" i="37"/>
  <c r="J12" i="37"/>
  <c r="I12" i="37"/>
  <c r="H12" i="37"/>
  <c r="G12" i="37"/>
  <c r="F12" i="37"/>
  <c r="E12" i="37"/>
  <c r="E11" i="37" s="1"/>
  <c r="C10" i="37"/>
  <c r="H11" i="37" l="1"/>
  <c r="H10" i="37" s="1"/>
  <c r="L11" i="37"/>
  <c r="P11" i="37"/>
  <c r="Q41" i="37"/>
  <c r="N11" i="37"/>
  <c r="Q133" i="37"/>
  <c r="J160" i="37"/>
  <c r="J264" i="37"/>
  <c r="K406" i="37"/>
  <c r="E426" i="37"/>
  <c r="M426" i="37"/>
  <c r="K471" i="37"/>
  <c r="Q477" i="37"/>
  <c r="L501" i="37"/>
  <c r="E517" i="37"/>
  <c r="M517" i="37"/>
  <c r="Q538" i="37"/>
  <c r="K579" i="37"/>
  <c r="J11" i="37"/>
  <c r="J10" i="37" s="1"/>
  <c r="Q27" i="37"/>
  <c r="I78" i="37"/>
  <c r="G78" i="37"/>
  <c r="O78" i="37"/>
  <c r="Q85" i="37"/>
  <c r="Q94" i="37"/>
  <c r="M78" i="37"/>
  <c r="E103" i="37"/>
  <c r="P103" i="37"/>
  <c r="O120" i="37"/>
  <c r="K120" i="37"/>
  <c r="F160" i="37"/>
  <c r="N160" i="37"/>
  <c r="G160" i="37"/>
  <c r="J182" i="37"/>
  <c r="Q190" i="37"/>
  <c r="K182" i="37"/>
  <c r="M182" i="37"/>
  <c r="M217" i="37"/>
  <c r="L225" i="37"/>
  <c r="J237" i="37"/>
  <c r="N237" i="37"/>
  <c r="Q253" i="37"/>
  <c r="L246" i="37"/>
  <c r="Q262" i="37"/>
  <c r="Q271" i="37"/>
  <c r="K303" i="37"/>
  <c r="Q364" i="37"/>
  <c r="M349" i="37"/>
  <c r="L406" i="37"/>
  <c r="O406" i="37"/>
  <c r="F426" i="37"/>
  <c r="N426" i="37"/>
  <c r="Q444" i="37"/>
  <c r="Q455" i="37"/>
  <c r="L471" i="37"/>
  <c r="G491" i="37"/>
  <c r="O491" i="37"/>
  <c r="I501" i="37"/>
  <c r="Q506" i="37"/>
  <c r="F517" i="37"/>
  <c r="N517" i="37"/>
  <c r="Q527" i="37"/>
  <c r="Q534" i="37"/>
  <c r="G579" i="37"/>
  <c r="G11" i="37"/>
  <c r="O11" i="37"/>
  <c r="K38" i="37"/>
  <c r="Q59" i="37"/>
  <c r="Q65" i="37"/>
  <c r="F70" i="37"/>
  <c r="N70" i="37"/>
  <c r="Q73" i="37"/>
  <c r="L70" i="37"/>
  <c r="Q79" i="37"/>
  <c r="N78" i="37"/>
  <c r="Q81" i="37"/>
  <c r="Q87" i="37"/>
  <c r="Q89" i="37"/>
  <c r="K78" i="37"/>
  <c r="Q101" i="37"/>
  <c r="Q104" i="37"/>
  <c r="K110" i="37"/>
  <c r="J110" i="37"/>
  <c r="Q115" i="37"/>
  <c r="N120" i="37"/>
  <c r="Q139" i="37"/>
  <c r="H160" i="37"/>
  <c r="Q201" i="37"/>
  <c r="Q226" i="37"/>
  <c r="Q231" i="37"/>
  <c r="J225" i="37"/>
  <c r="G237" i="37"/>
  <c r="O237" i="37"/>
  <c r="Q267" i="37"/>
  <c r="H275" i="37"/>
  <c r="K275" i="37"/>
  <c r="L303" i="37"/>
  <c r="E322" i="37"/>
  <c r="M322" i="37"/>
  <c r="J322" i="37"/>
  <c r="Q342" i="37"/>
  <c r="G349" i="37"/>
  <c r="G348" i="37" s="1"/>
  <c r="O349" i="37"/>
  <c r="I367" i="37"/>
  <c r="L367" i="37"/>
  <c r="O367" i="37"/>
  <c r="E383" i="37"/>
  <c r="M383" i="37"/>
  <c r="M406" i="37"/>
  <c r="Q413" i="37"/>
  <c r="E417" i="37"/>
  <c r="M417" i="37"/>
  <c r="Q424" i="37"/>
  <c r="G426" i="37"/>
  <c r="Q450" i="37"/>
  <c r="Q465" i="37"/>
  <c r="H491" i="37"/>
  <c r="Q497" i="37"/>
  <c r="J501" i="37"/>
  <c r="G517" i="37"/>
  <c r="L526" i="37"/>
  <c r="N526" i="37"/>
  <c r="G526" i="37"/>
  <c r="O526" i="37"/>
  <c r="H579" i="37"/>
  <c r="Q31" i="37"/>
  <c r="M11" i="37"/>
  <c r="Q36" i="37"/>
  <c r="E38" i="37"/>
  <c r="I38" i="37"/>
  <c r="M38" i="37"/>
  <c r="P38" i="37"/>
  <c r="F55" i="37"/>
  <c r="N55" i="37"/>
  <c r="G62" i="37"/>
  <c r="O62" i="37"/>
  <c r="K70" i="37"/>
  <c r="Q75" i="37"/>
  <c r="J78" i="37"/>
  <c r="Q83" i="37"/>
  <c r="Q97" i="37"/>
  <c r="J103" i="37"/>
  <c r="H110" i="37"/>
  <c r="P110" i="37"/>
  <c r="Q113" i="37"/>
  <c r="E120" i="37"/>
  <c r="M120" i="37"/>
  <c r="Q141" i="37"/>
  <c r="Q146" i="37"/>
  <c r="K217" i="37"/>
  <c r="M225" i="37"/>
  <c r="I225" i="37"/>
  <c r="L237" i="37"/>
  <c r="J246" i="37"/>
  <c r="M264" i="37"/>
  <c r="I322" i="37"/>
  <c r="L322" i="37"/>
  <c r="K322" i="37"/>
  <c r="L349" i="37"/>
  <c r="J367" i="37"/>
  <c r="M367" i="37"/>
  <c r="F383" i="37"/>
  <c r="F348" i="37" s="1"/>
  <c r="N383" i="37"/>
  <c r="J406" i="37"/>
  <c r="F417" i="37"/>
  <c r="N417" i="37"/>
  <c r="Q431" i="37"/>
  <c r="E435" i="37"/>
  <c r="M435" i="37"/>
  <c r="Q442" i="37"/>
  <c r="Q460" i="37"/>
  <c r="Q485" i="37"/>
  <c r="F491" i="37"/>
  <c r="N491" i="37"/>
  <c r="K501" i="37"/>
  <c r="K405" i="37" s="1"/>
  <c r="L516" i="37"/>
  <c r="P588" i="38"/>
  <c r="P613" i="38" s="1"/>
  <c r="O588" i="38"/>
  <c r="O613" i="38" s="1"/>
  <c r="C588" i="38"/>
  <c r="C613" i="38" s="1"/>
  <c r="Q10" i="38"/>
  <c r="E613" i="38"/>
  <c r="F526" i="37"/>
  <c r="C501" i="37"/>
  <c r="C405" i="37" s="1"/>
  <c r="C556" i="37" s="1"/>
  <c r="C581" i="37" s="1"/>
  <c r="D501" i="37"/>
  <c r="Q71" i="37"/>
  <c r="E70" i="37"/>
  <c r="Q212" i="37"/>
  <c r="E182" i="37"/>
  <c r="I11" i="37"/>
  <c r="Q39" i="37"/>
  <c r="Q62" i="37"/>
  <c r="H78" i="37"/>
  <c r="P78" i="37"/>
  <c r="P77" i="37" s="1"/>
  <c r="Q92" i="37"/>
  <c r="G516" i="37"/>
  <c r="Q517" i="37"/>
  <c r="Q303" i="37"/>
  <c r="L10" i="37"/>
  <c r="Q29" i="37"/>
  <c r="E78" i="37"/>
  <c r="L120" i="37"/>
  <c r="L77" i="37" s="1"/>
  <c r="Q170" i="37"/>
  <c r="O348" i="37"/>
  <c r="Q38" i="37"/>
  <c r="Q63" i="37"/>
  <c r="Q12" i="37"/>
  <c r="N10" i="37"/>
  <c r="K10" i="37"/>
  <c r="I70" i="37"/>
  <c r="G10" i="37"/>
  <c r="O10" i="37"/>
  <c r="Q218" i="37"/>
  <c r="Q127" i="37"/>
  <c r="Q242" i="37"/>
  <c r="Q260" i="37"/>
  <c r="E259" i="37"/>
  <c r="Q276" i="37"/>
  <c r="Q282" i="37"/>
  <c r="Q339" i="37"/>
  <c r="N348" i="37"/>
  <c r="Q407" i="37"/>
  <c r="Q563" i="37"/>
  <c r="Q579" i="37" s="1"/>
  <c r="F96" i="37"/>
  <c r="Q154" i="37"/>
  <c r="Q158" i="37"/>
  <c r="Q185" i="37"/>
  <c r="F225" i="37"/>
  <c r="N225" i="37"/>
  <c r="K246" i="37"/>
  <c r="Q249" i="37"/>
  <c r="N246" i="37"/>
  <c r="I275" i="37"/>
  <c r="Q337" i="37"/>
  <c r="Q362" i="37"/>
  <c r="E367" i="37"/>
  <c r="Q367" i="37" s="1"/>
  <c r="Q371" i="37"/>
  <c r="Q384" i="37"/>
  <c r="E406" i="37"/>
  <c r="Q409" i="37"/>
  <c r="Q422" i="37"/>
  <c r="L426" i="37"/>
  <c r="Q426" i="37" s="1"/>
  <c r="Q440" i="37"/>
  <c r="Q463" i="37"/>
  <c r="Q481" i="37"/>
  <c r="H516" i="37"/>
  <c r="F516" i="37"/>
  <c r="N516" i="37"/>
  <c r="Q536" i="37"/>
  <c r="Q540" i="37"/>
  <c r="Q502" i="37"/>
  <c r="Q570" i="37"/>
  <c r="G182" i="37"/>
  <c r="I237" i="37"/>
  <c r="I224" i="37" s="1"/>
  <c r="H259" i="37"/>
  <c r="Q359" i="37"/>
  <c r="F435" i="37"/>
  <c r="N435" i="37"/>
  <c r="N405" i="37" s="1"/>
  <c r="I452" i="37"/>
  <c r="I405" i="37" s="1"/>
  <c r="I476" i="37"/>
  <c r="E476" i="37"/>
  <c r="M476" i="37"/>
  <c r="Q578" i="37"/>
  <c r="E576" i="37"/>
  <c r="J120" i="37"/>
  <c r="Q148" i="37"/>
  <c r="I143" i="37"/>
  <c r="Q161" i="37"/>
  <c r="Q180" i="37"/>
  <c r="L182" i="37"/>
  <c r="Q196" i="37"/>
  <c r="Q208" i="37"/>
  <c r="Q221" i="37"/>
  <c r="Q251" i="37"/>
  <c r="Q255" i="37"/>
  <c r="Q265" i="37"/>
  <c r="Q269" i="37"/>
  <c r="E264" i="37"/>
  <c r="L275" i="37"/>
  <c r="Q304" i="37"/>
  <c r="Q331" i="37"/>
  <c r="Q350" i="37"/>
  <c r="Q357" i="37"/>
  <c r="Q368" i="37"/>
  <c r="Q446" i="37"/>
  <c r="G452" i="37"/>
  <c r="G405" i="37" s="1"/>
  <c r="O452" i="37"/>
  <c r="O405" i="37" s="1"/>
  <c r="J452" i="37"/>
  <c r="Q458" i="37"/>
  <c r="F476" i="37"/>
  <c r="N476" i="37"/>
  <c r="Q510" i="37"/>
  <c r="Q514" i="37"/>
  <c r="I526" i="37"/>
  <c r="I516" i="37" s="1"/>
  <c r="L579" i="37"/>
  <c r="M579" i="37"/>
  <c r="F11" i="37"/>
  <c r="F10" i="37" s="1"/>
  <c r="F78" i="37"/>
  <c r="I120" i="37"/>
  <c r="J435" i="37"/>
  <c r="J405" i="37" s="1"/>
  <c r="E110" i="37"/>
  <c r="O110" i="37"/>
  <c r="Q118" i="37"/>
  <c r="G143" i="37"/>
  <c r="O143" i="37"/>
  <c r="J143" i="37"/>
  <c r="F143" i="37"/>
  <c r="N143" i="37"/>
  <c r="Q152" i="37"/>
  <c r="Q156" i="37"/>
  <c r="Q183" i="37"/>
  <c r="E225" i="37"/>
  <c r="Q229" i="37"/>
  <c r="M224" i="37"/>
  <c r="J224" i="37"/>
  <c r="K237" i="37"/>
  <c r="K224" i="37" s="1"/>
  <c r="Q240" i="37"/>
  <c r="Q273" i="37"/>
  <c r="H322" i="37"/>
  <c r="Q326" i="37"/>
  <c r="Q335" i="37"/>
  <c r="E349" i="37"/>
  <c r="I349" i="37"/>
  <c r="I348" i="37" s="1"/>
  <c r="K348" i="37"/>
  <c r="H452" i="37"/>
  <c r="Q453" i="37"/>
  <c r="E491" i="37"/>
  <c r="Q491" i="37" s="1"/>
  <c r="Q492" i="37"/>
  <c r="Q495" i="37"/>
  <c r="J526" i="37"/>
  <c r="J516" i="37" s="1"/>
  <c r="E526" i="37"/>
  <c r="Q530" i="37"/>
  <c r="M526" i="37"/>
  <c r="M516" i="37" s="1"/>
  <c r="O182" i="37"/>
  <c r="L348" i="37"/>
  <c r="G110" i="37"/>
  <c r="G77" i="37" s="1"/>
  <c r="E55" i="37"/>
  <c r="Q55" i="37" s="1"/>
  <c r="F103" i="37"/>
  <c r="N103" i="37"/>
  <c r="N77" i="37" s="1"/>
  <c r="Q124" i="37"/>
  <c r="H143" i="37"/>
  <c r="Q144" i="37"/>
  <c r="K143" i="37"/>
  <c r="K77" i="37" s="1"/>
  <c r="Q188" i="37"/>
  <c r="Q192" i="37"/>
  <c r="H246" i="37"/>
  <c r="Q247" i="37"/>
  <c r="G246" i="37"/>
  <c r="O246" i="37"/>
  <c r="G264" i="37"/>
  <c r="O264" i="37"/>
  <c r="Q294" i="37"/>
  <c r="F322" i="37"/>
  <c r="N322" i="37"/>
  <c r="J349" i="37"/>
  <c r="J348" i="37" s="1"/>
  <c r="Q374" i="37"/>
  <c r="Q411" i="37"/>
  <c r="Q415" i="37"/>
  <c r="Q418" i="37"/>
  <c r="Q433" i="37"/>
  <c r="Q436" i="37"/>
  <c r="Q469" i="37"/>
  <c r="Q472" i="37"/>
  <c r="L476" i="37"/>
  <c r="Q487" i="37"/>
  <c r="O516" i="37"/>
  <c r="Q121" i="37"/>
  <c r="Q135" i="37"/>
  <c r="J96" i="37"/>
  <c r="J77" i="37" s="1"/>
  <c r="J556" i="37" s="1"/>
  <c r="J581" i="37" s="1"/>
  <c r="I110" i="37"/>
  <c r="I77" i="37" s="1"/>
  <c r="Q120" i="37"/>
  <c r="Q137" i="37"/>
  <c r="E143" i="37"/>
  <c r="Q244" i="37"/>
  <c r="L264" i="37"/>
  <c r="L224" i="37" s="1"/>
  <c r="G275" i="37"/>
  <c r="O275" i="37"/>
  <c r="O224" i="37" s="1"/>
  <c r="Q286" i="37"/>
  <c r="Q301" i="37"/>
  <c r="Q313" i="37"/>
  <c r="G322" i="37"/>
  <c r="O322" i="37"/>
  <c r="Q354" i="37"/>
  <c r="Q448" i="37"/>
  <c r="Q474" i="37"/>
  <c r="Q489" i="37"/>
  <c r="E501" i="37"/>
  <c r="M501" i="37"/>
  <c r="M405" i="37" s="1"/>
  <c r="Q504" i="37"/>
  <c r="Q518" i="37"/>
  <c r="Q522" i="37"/>
  <c r="P579" i="37"/>
  <c r="E217" i="37"/>
  <c r="Q217" i="37" s="1"/>
  <c r="F237" i="37"/>
  <c r="Q237" i="37" s="1"/>
  <c r="F246" i="37"/>
  <c r="Q246" i="37" s="1"/>
  <c r="Q323" i="37"/>
  <c r="Q386" i="37"/>
  <c r="H406" i="37"/>
  <c r="Q420" i="37"/>
  <c r="Q429" i="37"/>
  <c r="Q438" i="37"/>
  <c r="Q479" i="37"/>
  <c r="Q520" i="37"/>
  <c r="H349" i="37"/>
  <c r="H348" i="37" s="1"/>
  <c r="H471" i="37"/>
  <c r="Q471" i="37" s="1"/>
  <c r="F560" i="37"/>
  <c r="H264" i="37"/>
  <c r="N586" i="34"/>
  <c r="J586" i="34"/>
  <c r="F586" i="34"/>
  <c r="Q584" i="34"/>
  <c r="P584" i="34"/>
  <c r="O584" i="34"/>
  <c r="N584" i="34"/>
  <c r="M584" i="34"/>
  <c r="L584" i="34"/>
  <c r="K584" i="34"/>
  <c r="J584" i="34"/>
  <c r="I584" i="34"/>
  <c r="H584" i="34"/>
  <c r="G584" i="34"/>
  <c r="F584" i="34"/>
  <c r="E584" i="34"/>
  <c r="D584" i="34"/>
  <c r="C584" i="34"/>
  <c r="P561" i="34"/>
  <c r="P586" i="34" s="1"/>
  <c r="O561" i="34"/>
  <c r="O586" i="34" s="1"/>
  <c r="N561" i="34"/>
  <c r="M561" i="34"/>
  <c r="M586" i="34" s="1"/>
  <c r="L561" i="34"/>
  <c r="L586" i="34" s="1"/>
  <c r="K561" i="34"/>
  <c r="K586" i="34" s="1"/>
  <c r="J561" i="34"/>
  <c r="I561" i="34"/>
  <c r="I586" i="34" s="1"/>
  <c r="H561" i="34"/>
  <c r="H586" i="34" s="1"/>
  <c r="G561" i="34"/>
  <c r="G586" i="34" s="1"/>
  <c r="F561" i="34"/>
  <c r="E561" i="34"/>
  <c r="E586" i="34" s="1"/>
  <c r="D561" i="34"/>
  <c r="D586" i="34" s="1"/>
  <c r="C561" i="34"/>
  <c r="C586" i="34" s="1"/>
  <c r="Q551" i="34"/>
  <c r="Q550" i="34"/>
  <c r="Q549" i="34"/>
  <c r="Q548" i="34"/>
  <c r="Q547" i="34"/>
  <c r="Q546" i="34"/>
  <c r="Q545" i="34"/>
  <c r="Q544" i="34"/>
  <c r="Q543" i="34"/>
  <c r="Q542" i="34"/>
  <c r="Q541" i="34"/>
  <c r="Q540" i="34"/>
  <c r="Q539" i="34"/>
  <c r="Q538" i="34"/>
  <c r="Q537" i="34"/>
  <c r="Q536" i="34"/>
  <c r="Q535" i="34"/>
  <c r="Q534" i="34"/>
  <c r="Q533" i="34"/>
  <c r="Q532" i="34"/>
  <c r="Q531" i="34"/>
  <c r="Q530" i="34"/>
  <c r="Q529" i="34"/>
  <c r="Q528" i="34"/>
  <c r="Q527" i="34"/>
  <c r="Q526" i="34"/>
  <c r="Q525" i="34"/>
  <c r="Q524" i="34"/>
  <c r="Q523" i="34"/>
  <c r="Q522" i="34"/>
  <c r="Q521" i="34"/>
  <c r="Q520" i="34"/>
  <c r="Q519" i="34"/>
  <c r="Q518" i="34"/>
  <c r="Q517" i="34"/>
  <c r="Q516" i="34"/>
  <c r="Q515" i="34"/>
  <c r="Q514" i="34"/>
  <c r="Q513" i="34"/>
  <c r="Q512" i="34"/>
  <c r="Q511" i="34"/>
  <c r="Q510" i="34"/>
  <c r="Q509" i="34"/>
  <c r="Q508" i="34"/>
  <c r="Q507" i="34"/>
  <c r="Q506" i="34"/>
  <c r="Q505" i="34"/>
  <c r="Q504" i="34"/>
  <c r="Q503" i="34"/>
  <c r="Q502" i="34"/>
  <c r="Q501" i="34"/>
  <c r="Q500" i="34"/>
  <c r="Q499" i="34"/>
  <c r="Q498" i="34"/>
  <c r="Q497" i="34"/>
  <c r="Q496" i="34"/>
  <c r="Q495" i="34"/>
  <c r="Q494" i="34"/>
  <c r="Q493" i="34"/>
  <c r="Q492" i="34"/>
  <c r="Q491" i="34"/>
  <c r="Q490" i="34"/>
  <c r="Q489" i="34"/>
  <c r="Q488" i="34"/>
  <c r="Q487" i="34"/>
  <c r="Q486" i="34"/>
  <c r="Q485" i="34"/>
  <c r="Q484" i="34"/>
  <c r="Q483" i="34"/>
  <c r="Q482" i="34"/>
  <c r="Q481" i="34"/>
  <c r="Q480" i="34"/>
  <c r="Q479" i="34"/>
  <c r="Q478" i="34"/>
  <c r="Q477" i="34"/>
  <c r="Q476" i="34"/>
  <c r="Q475" i="34"/>
  <c r="Q474" i="34"/>
  <c r="Q473" i="34"/>
  <c r="Q472" i="34"/>
  <c r="Q471" i="34"/>
  <c r="Q470" i="34"/>
  <c r="Q469" i="34"/>
  <c r="Q468" i="34"/>
  <c r="Q467" i="34"/>
  <c r="Q466" i="34"/>
  <c r="Q465" i="34"/>
  <c r="Q464" i="34"/>
  <c r="Q463" i="34"/>
  <c r="Q462" i="34"/>
  <c r="Q461" i="34"/>
  <c r="Q460" i="34"/>
  <c r="Q459" i="34"/>
  <c r="Q458" i="34"/>
  <c r="Q457" i="34"/>
  <c r="Q456" i="34"/>
  <c r="Q455" i="34"/>
  <c r="Q454" i="34"/>
  <c r="Q453" i="34"/>
  <c r="Q452" i="34"/>
  <c r="Q451" i="34"/>
  <c r="Q450" i="34"/>
  <c r="Q449" i="34"/>
  <c r="Q448" i="34"/>
  <c r="Q447" i="34"/>
  <c r="Q446" i="34"/>
  <c r="Q445" i="34"/>
  <c r="Q444" i="34"/>
  <c r="Q443" i="34"/>
  <c r="Q442" i="34"/>
  <c r="Q441" i="34"/>
  <c r="Q440" i="34"/>
  <c r="Q439" i="34"/>
  <c r="Q438" i="34"/>
  <c r="Q437" i="34"/>
  <c r="Q436" i="34"/>
  <c r="Q435" i="34"/>
  <c r="Q434" i="34"/>
  <c r="Q433" i="34"/>
  <c r="Q432" i="34"/>
  <c r="Q431" i="34"/>
  <c r="Q430" i="34"/>
  <c r="Q429" i="34"/>
  <c r="Q428" i="34"/>
  <c r="Q427" i="34"/>
  <c r="Q426" i="34"/>
  <c r="Q425" i="34"/>
  <c r="Q424" i="34"/>
  <c r="Q423" i="34"/>
  <c r="Q422" i="34"/>
  <c r="Q421" i="34"/>
  <c r="Q420" i="34"/>
  <c r="Q419" i="34"/>
  <c r="Q418" i="34"/>
  <c r="Q417" i="34"/>
  <c r="Q416" i="34"/>
  <c r="Q415" i="34"/>
  <c r="Q414" i="34"/>
  <c r="Q413" i="34"/>
  <c r="Q412" i="34"/>
  <c r="Q411" i="34"/>
  <c r="Q410" i="34"/>
  <c r="Q409" i="34"/>
  <c r="Q408" i="34"/>
  <c r="Q407" i="34"/>
  <c r="Q406" i="34"/>
  <c r="Q405" i="34"/>
  <c r="Q404" i="34"/>
  <c r="Q403" i="34"/>
  <c r="Q402" i="34"/>
  <c r="Q401" i="34"/>
  <c r="Q400" i="34"/>
  <c r="Q399" i="34"/>
  <c r="Q398" i="34"/>
  <c r="Q397" i="34"/>
  <c r="Q396" i="34"/>
  <c r="Q395" i="34"/>
  <c r="Q394" i="34"/>
  <c r="Q393" i="34"/>
  <c r="Q392" i="34"/>
  <c r="Q391" i="34"/>
  <c r="Q390" i="34"/>
  <c r="Q389" i="34"/>
  <c r="Q388" i="34"/>
  <c r="Q387" i="34"/>
  <c r="Q386" i="34"/>
  <c r="Q385" i="34"/>
  <c r="Q384" i="34"/>
  <c r="Q383" i="34"/>
  <c r="Q382" i="34"/>
  <c r="Q381" i="34"/>
  <c r="Q380" i="34"/>
  <c r="Q379" i="34"/>
  <c r="Q378" i="34"/>
  <c r="Q377" i="34"/>
  <c r="Q376" i="34"/>
  <c r="Q375" i="34"/>
  <c r="Q374" i="34"/>
  <c r="Q373" i="34"/>
  <c r="Q372" i="34"/>
  <c r="Q371" i="34"/>
  <c r="Q370" i="34"/>
  <c r="Q369" i="34"/>
  <c r="Q368" i="34"/>
  <c r="Q367" i="34"/>
  <c r="Q366" i="34"/>
  <c r="Q365" i="34"/>
  <c r="Q364" i="34"/>
  <c r="Q363" i="34"/>
  <c r="Q362" i="34"/>
  <c r="Q361" i="34"/>
  <c r="Q360" i="34"/>
  <c r="Q359" i="34"/>
  <c r="Q358" i="34"/>
  <c r="Q357" i="34"/>
  <c r="Q356" i="34"/>
  <c r="Q355" i="34"/>
  <c r="Q354" i="34"/>
  <c r="Q353" i="34"/>
  <c r="Q352" i="34"/>
  <c r="Q351" i="34"/>
  <c r="Q350" i="34"/>
  <c r="Q349" i="34"/>
  <c r="Q348" i="34"/>
  <c r="Q347" i="34"/>
  <c r="Q346" i="34"/>
  <c r="Q345" i="34"/>
  <c r="Q344" i="34"/>
  <c r="Q343" i="34"/>
  <c r="Q342" i="34"/>
  <c r="Q341" i="34"/>
  <c r="Q340" i="34"/>
  <c r="Q339" i="34"/>
  <c r="Q338" i="34"/>
  <c r="Q337" i="34"/>
  <c r="Q336" i="34"/>
  <c r="Q335" i="34"/>
  <c r="Q334" i="34"/>
  <c r="Q333" i="34"/>
  <c r="Q332" i="34"/>
  <c r="Q331" i="34"/>
  <c r="Q330" i="34"/>
  <c r="Q329" i="34"/>
  <c r="Q328" i="34"/>
  <c r="Q327" i="34"/>
  <c r="Q326" i="34"/>
  <c r="Q325" i="34"/>
  <c r="Q324" i="34"/>
  <c r="Q323" i="34"/>
  <c r="Q322" i="34"/>
  <c r="Q321" i="34"/>
  <c r="Q320" i="34"/>
  <c r="Q319" i="34"/>
  <c r="Q318" i="34"/>
  <c r="Q317" i="34"/>
  <c r="Q316" i="34"/>
  <c r="Q315" i="34"/>
  <c r="Q314" i="34"/>
  <c r="Q313" i="34"/>
  <c r="Q312" i="34"/>
  <c r="Q311" i="34"/>
  <c r="Q310" i="34"/>
  <c r="Q309" i="34"/>
  <c r="Q308" i="34"/>
  <c r="Q307" i="34"/>
  <c r="Q306" i="34"/>
  <c r="Q305" i="34"/>
  <c r="Q304" i="34"/>
  <c r="Q303" i="34"/>
  <c r="Q302" i="34"/>
  <c r="Q301" i="34"/>
  <c r="Q300" i="34"/>
  <c r="Q299" i="34"/>
  <c r="Q298" i="34"/>
  <c r="Q297" i="34"/>
  <c r="Q296" i="34"/>
  <c r="Q295" i="34"/>
  <c r="Q294" i="34"/>
  <c r="Q293" i="34"/>
  <c r="Q292" i="34"/>
  <c r="Q291" i="34"/>
  <c r="Q290" i="34"/>
  <c r="Q289" i="34"/>
  <c r="Q288" i="34"/>
  <c r="Q287" i="34"/>
  <c r="Q286" i="34"/>
  <c r="Q285" i="34"/>
  <c r="Q284" i="34"/>
  <c r="Q283" i="34"/>
  <c r="Q282" i="34"/>
  <c r="Q281" i="34"/>
  <c r="Q280" i="34"/>
  <c r="Q279" i="34"/>
  <c r="Q278" i="34"/>
  <c r="Q277" i="34"/>
  <c r="Q276" i="34"/>
  <c r="Q275" i="34"/>
  <c r="Q274" i="34"/>
  <c r="Q273" i="34"/>
  <c r="Q272" i="34"/>
  <c r="Q271" i="34"/>
  <c r="Q270" i="34"/>
  <c r="Q269" i="34"/>
  <c r="Q268" i="34"/>
  <c r="Q267" i="34"/>
  <c r="Q266" i="34"/>
  <c r="Q265" i="34"/>
  <c r="Q264" i="34"/>
  <c r="Q263" i="34"/>
  <c r="Q262" i="34"/>
  <c r="Q261" i="34"/>
  <c r="Q260" i="34"/>
  <c r="Q259" i="34"/>
  <c r="Q258" i="34"/>
  <c r="Q257"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s="1"/>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2" i="34"/>
  <c r="Q141" i="34"/>
  <c r="Q140" i="34"/>
  <c r="Q139" i="34"/>
  <c r="Q138" i="34"/>
  <c r="Q137" i="34"/>
  <c r="Q136" i="34"/>
  <c r="Q135" i="34"/>
  <c r="Q134" i="34"/>
  <c r="Q133" i="34"/>
  <c r="Q132" i="34"/>
  <c r="Q131" i="34"/>
  <c r="Q130" i="34"/>
  <c r="Q129" i="34"/>
  <c r="Q128" i="34"/>
  <c r="Q127" i="34"/>
  <c r="Q126" i="34"/>
  <c r="Q125" i="34"/>
  <c r="Q124" i="34"/>
  <c r="Q123" i="34"/>
  <c r="Q122" i="34"/>
  <c r="Q121" i="34"/>
  <c r="Q120" i="34"/>
  <c r="Q119" i="34"/>
  <c r="Q118" i="34"/>
  <c r="Q117" i="34"/>
  <c r="Q116" i="34"/>
  <c r="Q115" i="34"/>
  <c r="Q114" i="34"/>
  <c r="Q113" i="34"/>
  <c r="Q112" i="34"/>
  <c r="Q111" i="34"/>
  <c r="Q110" i="34"/>
  <c r="Q109" i="34"/>
  <c r="Q108" i="34"/>
  <c r="Q107" i="34"/>
  <c r="Q106" i="34"/>
  <c r="Q105" i="34"/>
  <c r="Q104" i="34"/>
  <c r="Q103" i="34"/>
  <c r="Q102" i="34"/>
  <c r="Q101" i="34"/>
  <c r="Q100" i="34"/>
  <c r="Q99" i="34"/>
  <c r="Q98" i="34"/>
  <c r="Q97" i="34"/>
  <c r="Q96" i="34"/>
  <c r="Q95" i="34"/>
  <c r="Q94" i="34"/>
  <c r="Q93" i="34"/>
  <c r="Q92" i="34"/>
  <c r="Q91" i="34"/>
  <c r="Q90" i="34"/>
  <c r="Q89" i="34"/>
  <c r="Q88" i="34"/>
  <c r="Q87" i="34"/>
  <c r="Q86" i="34"/>
  <c r="Q85" i="34"/>
  <c r="Q84" i="34"/>
  <c r="Q83" i="34"/>
  <c r="Q82" i="34"/>
  <c r="Q81" i="34"/>
  <c r="Q80" i="34"/>
  <c r="Q79" i="34"/>
  <c r="Q78" i="34"/>
  <c r="Q77" i="34"/>
  <c r="Q76" i="34"/>
  <c r="Q75" i="34"/>
  <c r="Q74" i="34"/>
  <c r="Q73" i="34"/>
  <c r="Q72" i="34"/>
  <c r="Q71" i="34"/>
  <c r="Q70" i="34"/>
  <c r="Q69" i="34"/>
  <c r="Q68" i="34"/>
  <c r="Q67" i="34"/>
  <c r="Q66" i="34"/>
  <c r="Q65" i="34"/>
  <c r="Q64" i="34"/>
  <c r="Q63" i="34"/>
  <c r="Q62" i="34"/>
  <c r="Q61" i="34"/>
  <c r="Q60" i="34"/>
  <c r="Q59" i="34"/>
  <c r="Q58" i="34"/>
  <c r="Q57" i="34"/>
  <c r="Q56" i="34"/>
  <c r="Q55" i="34"/>
  <c r="Q54" i="34"/>
  <c r="Q53" i="34"/>
  <c r="Q52" i="34"/>
  <c r="Q51" i="34"/>
  <c r="Q50" i="34"/>
  <c r="Q49" i="34"/>
  <c r="Q48" i="34"/>
  <c r="Q47" i="34"/>
  <c r="Q46" i="34"/>
  <c r="Q45" i="34"/>
  <c r="Q44" i="34"/>
  <c r="Q43" i="34"/>
  <c r="Q42" i="34"/>
  <c r="Q41" i="34"/>
  <c r="Q40" i="34"/>
  <c r="Q39" i="34"/>
  <c r="Q38" i="34"/>
  <c r="Q37" i="34"/>
  <c r="Q36" i="34"/>
  <c r="Q35" i="34"/>
  <c r="Q34" i="34"/>
  <c r="Q33" i="34"/>
  <c r="Q32" i="34"/>
  <c r="Q31" i="34"/>
  <c r="Q30" i="34"/>
  <c r="Q29" i="34"/>
  <c r="Q28" i="34"/>
  <c r="Q27" i="34"/>
  <c r="Q26" i="34"/>
  <c r="Q25" i="34"/>
  <c r="Q24" i="34"/>
  <c r="Q23" i="34"/>
  <c r="Q22" i="34"/>
  <c r="Q21" i="34"/>
  <c r="Q20" i="34"/>
  <c r="Q19" i="34"/>
  <c r="Q18" i="34"/>
  <c r="Q17" i="34"/>
  <c r="Q16" i="34"/>
  <c r="Q15" i="34"/>
  <c r="Q14" i="34"/>
  <c r="Q13" i="34"/>
  <c r="Q12" i="34"/>
  <c r="Q11" i="34"/>
  <c r="Q10" i="34"/>
  <c r="H224" i="37" l="1"/>
  <c r="O77" i="37"/>
  <c r="Q264" i="37"/>
  <c r="H77" i="37"/>
  <c r="M10" i="37"/>
  <c r="Q417" i="37"/>
  <c r="Q383" i="37"/>
  <c r="Q322" i="37"/>
  <c r="Q435" i="37"/>
  <c r="M77" i="37"/>
  <c r="M556" i="37" s="1"/>
  <c r="M581" i="37" s="1"/>
  <c r="P10" i="37"/>
  <c r="Q275" i="37"/>
  <c r="G224" i="37"/>
  <c r="Q160" i="37"/>
  <c r="Q526" i="37"/>
  <c r="Q259" i="37"/>
  <c r="Q11" i="37"/>
  <c r="P556" i="37"/>
  <c r="P581" i="37" s="1"/>
  <c r="M348" i="37"/>
  <c r="Q588" i="38"/>
  <c r="Q452" i="37"/>
  <c r="F405" i="37"/>
  <c r="K556" i="37"/>
  <c r="K581" i="37" s="1"/>
  <c r="Q96" i="37"/>
  <c r="E348" i="37"/>
  <c r="Q348" i="37" s="1"/>
  <c r="Q349" i="37"/>
  <c r="Q110" i="37"/>
  <c r="Q70" i="37"/>
  <c r="F559" i="37"/>
  <c r="Q561" i="37"/>
  <c r="H405" i="37"/>
  <c r="H556" i="37" s="1"/>
  <c r="H581" i="37" s="1"/>
  <c r="N224" i="37"/>
  <c r="N556" i="37" s="1"/>
  <c r="N581" i="37" s="1"/>
  <c r="E10" i="37"/>
  <c r="Q103" i="37"/>
  <c r="Q476" i="37"/>
  <c r="F224" i="37"/>
  <c r="E516" i="37"/>
  <c r="Q516" i="37" s="1"/>
  <c r="O556" i="37"/>
  <c r="O581" i="37" s="1"/>
  <c r="I10" i="37"/>
  <c r="I556" i="37" s="1"/>
  <c r="I581" i="37" s="1"/>
  <c r="E575" i="37"/>
  <c r="Q577" i="37"/>
  <c r="Q143" i="37"/>
  <c r="F77" i="37"/>
  <c r="F556" i="37" s="1"/>
  <c r="G556" i="37"/>
  <c r="G581" i="37" s="1"/>
  <c r="Q78" i="37"/>
  <c r="E77" i="37"/>
  <c r="Q77" i="37" s="1"/>
  <c r="Q182" i="37"/>
  <c r="Q501" i="37"/>
  <c r="E224" i="37"/>
  <c r="Q225" i="37"/>
  <c r="Q406" i="37"/>
  <c r="E405" i="37"/>
  <c r="L405" i="37"/>
  <c r="L556" i="37" s="1"/>
  <c r="L581" i="37" s="1"/>
  <c r="Q561" i="34"/>
  <c r="Q586" i="34" s="1"/>
  <c r="Q613" i="38" l="1"/>
  <c r="E579" i="37"/>
  <c r="Q576" i="37"/>
  <c r="Q405" i="37"/>
  <c r="Q560" i="37"/>
  <c r="F579" i="37"/>
  <c r="F581" i="37" s="1"/>
  <c r="Q224" i="37"/>
  <c r="E556" i="37"/>
  <c r="E581" i="37" s="1"/>
  <c r="Q10" i="37"/>
  <c r="C92" i="32"/>
  <c r="Q91" i="32"/>
  <c r="Q90" i="32"/>
  <c r="P90" i="32"/>
  <c r="O90" i="32"/>
  <c r="N90" i="32"/>
  <c r="N89" i="32" s="1"/>
  <c r="N88" i="32" s="1"/>
  <c r="M90" i="32"/>
  <c r="M89" i="32" s="1"/>
  <c r="M88" i="32" s="1"/>
  <c r="L90" i="32"/>
  <c r="L89" i="32" s="1"/>
  <c r="L88" i="32" s="1"/>
  <c r="K90" i="32"/>
  <c r="J90" i="32"/>
  <c r="J89" i="32" s="1"/>
  <c r="J88" i="32" s="1"/>
  <c r="I90" i="32"/>
  <c r="I89" i="32" s="1"/>
  <c r="I88" i="32" s="1"/>
  <c r="H90" i="32"/>
  <c r="G90" i="32"/>
  <c r="F90" i="32"/>
  <c r="F89" i="32" s="1"/>
  <c r="F88" i="32" s="1"/>
  <c r="E90" i="32"/>
  <c r="E89" i="32" s="1"/>
  <c r="D90" i="32"/>
  <c r="D89" i="32" s="1"/>
  <c r="D88" i="32" s="1"/>
  <c r="P89" i="32"/>
  <c r="P88" i="32" s="1"/>
  <c r="O89" i="32"/>
  <c r="O88" i="32" s="1"/>
  <c r="K89" i="32"/>
  <c r="K88" i="32" s="1"/>
  <c r="H89" i="32"/>
  <c r="H88" i="32" s="1"/>
  <c r="G89" i="32"/>
  <c r="G88" i="32" s="1"/>
  <c r="Q87" i="32"/>
  <c r="P86" i="32"/>
  <c r="O86" i="32"/>
  <c r="N86" i="32"/>
  <c r="M86" i="32"/>
  <c r="L86" i="32"/>
  <c r="K86" i="32"/>
  <c r="J86" i="32"/>
  <c r="I86" i="32"/>
  <c r="H86" i="32"/>
  <c r="G86" i="32"/>
  <c r="F86" i="32"/>
  <c r="E86" i="32"/>
  <c r="Q86" i="32" s="1"/>
  <c r="D86" i="32"/>
  <c r="Q85" i="32"/>
  <c r="Q84" i="32"/>
  <c r="P83" i="32"/>
  <c r="P82" i="32" s="1"/>
  <c r="O83" i="32"/>
  <c r="O82" i="32" s="1"/>
  <c r="N83" i="32"/>
  <c r="N82" i="32" s="1"/>
  <c r="M83" i="32"/>
  <c r="M82" i="32" s="1"/>
  <c r="L83" i="32"/>
  <c r="L82" i="32" s="1"/>
  <c r="K83" i="32"/>
  <c r="J83" i="32"/>
  <c r="I83" i="32"/>
  <c r="I82" i="32" s="1"/>
  <c r="H83" i="32"/>
  <c r="H82" i="32" s="1"/>
  <c r="G83" i="32"/>
  <c r="G82" i="32" s="1"/>
  <c r="F83" i="32"/>
  <c r="F82" i="32" s="1"/>
  <c r="E83" i="32"/>
  <c r="Q83" i="32" s="1"/>
  <c r="D83" i="32"/>
  <c r="D82" i="32" s="1"/>
  <c r="K82" i="32"/>
  <c r="J82" i="32"/>
  <c r="Q81" i="32"/>
  <c r="Q80" i="32"/>
  <c r="P80" i="32"/>
  <c r="O80" i="32"/>
  <c r="N80" i="32"/>
  <c r="M80" i="32"/>
  <c r="L80" i="32"/>
  <c r="K80" i="32"/>
  <c r="J80" i="32"/>
  <c r="I80" i="32"/>
  <c r="I75" i="32" s="1"/>
  <c r="I74" i="32" s="1"/>
  <c r="H80" i="32"/>
  <c r="G80" i="32"/>
  <c r="F80" i="32"/>
  <c r="E80" i="32"/>
  <c r="D80" i="32"/>
  <c r="Q79" i="32"/>
  <c r="Q78" i="32"/>
  <c r="Q77" i="32"/>
  <c r="P76" i="32"/>
  <c r="O76" i="32"/>
  <c r="O75" i="32" s="1"/>
  <c r="O74" i="32" s="1"/>
  <c r="N76" i="32"/>
  <c r="N75" i="32" s="1"/>
  <c r="M76" i="32"/>
  <c r="M75" i="32" s="1"/>
  <c r="M74" i="32" s="1"/>
  <c r="L76" i="32"/>
  <c r="L75" i="32" s="1"/>
  <c r="L74" i="32" s="1"/>
  <c r="K76" i="32"/>
  <c r="K75" i="32" s="1"/>
  <c r="K74" i="32" s="1"/>
  <c r="J76" i="32"/>
  <c r="J75" i="32" s="1"/>
  <c r="J74" i="32" s="1"/>
  <c r="I76" i="32"/>
  <c r="H76" i="32"/>
  <c r="G76" i="32"/>
  <c r="G75" i="32" s="1"/>
  <c r="G74" i="32" s="1"/>
  <c r="F76" i="32"/>
  <c r="F75" i="32" s="1"/>
  <c r="E76" i="32"/>
  <c r="Q76" i="32" s="1"/>
  <c r="D76" i="32"/>
  <c r="D75" i="32" s="1"/>
  <c r="D74" i="32" s="1"/>
  <c r="P75" i="32"/>
  <c r="H75" i="32"/>
  <c r="Q73" i="32"/>
  <c r="P72" i="32"/>
  <c r="P71" i="32" s="1"/>
  <c r="P70" i="32" s="1"/>
  <c r="O72" i="32"/>
  <c r="O71" i="32" s="1"/>
  <c r="O70" i="32" s="1"/>
  <c r="O92" i="32" s="1"/>
  <c r="N72" i="32"/>
  <c r="N71" i="32" s="1"/>
  <c r="N70" i="32" s="1"/>
  <c r="M72" i="32"/>
  <c r="M71" i="32" s="1"/>
  <c r="M70" i="32" s="1"/>
  <c r="L72" i="32"/>
  <c r="K72" i="32"/>
  <c r="J72" i="32"/>
  <c r="J71" i="32" s="1"/>
  <c r="J70" i="32" s="1"/>
  <c r="J92" i="32" s="1"/>
  <c r="I72" i="32"/>
  <c r="I71" i="32" s="1"/>
  <c r="I70" i="32" s="1"/>
  <c r="I92" i="32" s="1"/>
  <c r="H72" i="32"/>
  <c r="H71" i="32" s="1"/>
  <c r="H70" i="32" s="1"/>
  <c r="G72" i="32"/>
  <c r="G71" i="32" s="1"/>
  <c r="G70" i="32" s="1"/>
  <c r="G92" i="32" s="1"/>
  <c r="F72" i="32"/>
  <c r="F71" i="32" s="1"/>
  <c r="F70" i="32" s="1"/>
  <c r="E72" i="32"/>
  <c r="Q72" i="32" s="1"/>
  <c r="D72" i="32"/>
  <c r="L71" i="32"/>
  <c r="L70" i="32" s="1"/>
  <c r="K71" i="32"/>
  <c r="K70" i="32" s="1"/>
  <c r="K92" i="32" s="1"/>
  <c r="D71" i="32"/>
  <c r="D70" i="32"/>
  <c r="C67" i="32"/>
  <c r="Q66" i="32"/>
  <c r="Q65" i="32"/>
  <c r="Q64" i="32"/>
  <c r="Q63" i="32"/>
  <c r="P63" i="32"/>
  <c r="O63" i="32"/>
  <c r="N63" i="32"/>
  <c r="M63" i="32"/>
  <c r="L63" i="32"/>
  <c r="K63" i="32"/>
  <c r="J63" i="32"/>
  <c r="I63" i="32"/>
  <c r="H63" i="32"/>
  <c r="G63" i="32"/>
  <c r="F63" i="32"/>
  <c r="E63" i="32"/>
  <c r="D63" i="32"/>
  <c r="Q62" i="32"/>
  <c r="Q61" i="32"/>
  <c r="Q60" i="32"/>
  <c r="L59" i="32"/>
  <c r="K59" i="32"/>
  <c r="J59" i="32"/>
  <c r="I59" i="32"/>
  <c r="H59" i="32"/>
  <c r="G59" i="32"/>
  <c r="F59" i="32"/>
  <c r="E59" i="32"/>
  <c r="Q59" i="32" s="1"/>
  <c r="D59" i="32"/>
  <c r="Q58" i="32"/>
  <c r="Q57" i="32"/>
  <c r="Q56" i="32"/>
  <c r="P55" i="32"/>
  <c r="O55" i="32"/>
  <c r="O67" i="32" s="1"/>
  <c r="N55" i="32"/>
  <c r="M55" i="32"/>
  <c r="L55" i="32"/>
  <c r="K55" i="32"/>
  <c r="J55" i="32"/>
  <c r="I55" i="32"/>
  <c r="H55" i="32"/>
  <c r="G55" i="32"/>
  <c r="G67" i="32" s="1"/>
  <c r="F55" i="32"/>
  <c r="E55" i="32"/>
  <c r="D55" i="32"/>
  <c r="Q54" i="32"/>
  <c r="Q53" i="32"/>
  <c r="Q52" i="32"/>
  <c r="Q51" i="32"/>
  <c r="Q50" i="32"/>
  <c r="Q49" i="32"/>
  <c r="Q48" i="32"/>
  <c r="Q47" i="32"/>
  <c r="Q46" i="32"/>
  <c r="P45" i="32"/>
  <c r="O45" i="32"/>
  <c r="N45" i="32"/>
  <c r="M45" i="32"/>
  <c r="L45" i="32"/>
  <c r="K45" i="32"/>
  <c r="J45" i="32"/>
  <c r="I45" i="32"/>
  <c r="H45" i="32"/>
  <c r="G45" i="32"/>
  <c r="F45" i="32"/>
  <c r="Q45" i="32" s="1"/>
  <c r="E45" i="32"/>
  <c r="D45" i="32"/>
  <c r="Q44" i="32"/>
  <c r="Q43" i="32"/>
  <c r="Q42" i="32"/>
  <c r="Q41" i="32"/>
  <c r="P40" i="32"/>
  <c r="O40" i="32"/>
  <c r="N40" i="32"/>
  <c r="M40" i="32"/>
  <c r="L40" i="32"/>
  <c r="K40" i="32"/>
  <c r="J40" i="32"/>
  <c r="I40" i="32"/>
  <c r="H40" i="32"/>
  <c r="Q40" i="32" s="1"/>
  <c r="G40" i="32"/>
  <c r="F40" i="32"/>
  <c r="E40" i="32"/>
  <c r="D40" i="32"/>
  <c r="Q39" i="32"/>
  <c r="Q38" i="32"/>
  <c r="Q37" i="32"/>
  <c r="Q36" i="32"/>
  <c r="Q35" i="32"/>
  <c r="P34" i="32"/>
  <c r="O34" i="32"/>
  <c r="N34" i="32"/>
  <c r="M34" i="32"/>
  <c r="L34" i="32"/>
  <c r="K34" i="32"/>
  <c r="J34" i="32"/>
  <c r="I34" i="32"/>
  <c r="H34" i="32"/>
  <c r="G34" i="32"/>
  <c r="F34" i="32"/>
  <c r="E34" i="32"/>
  <c r="Q34" i="32" s="1"/>
  <c r="D34" i="32"/>
  <c r="Q33" i="32"/>
  <c r="Q32" i="32"/>
  <c r="Q31" i="32"/>
  <c r="Q30" i="32"/>
  <c r="Q29" i="32"/>
  <c r="Q28" i="32"/>
  <c r="Q27" i="32"/>
  <c r="Q26" i="32"/>
  <c r="P25" i="32"/>
  <c r="O25" i="32"/>
  <c r="N25" i="32"/>
  <c r="M25" i="32"/>
  <c r="L25" i="32"/>
  <c r="K25" i="32"/>
  <c r="J25" i="32"/>
  <c r="I25" i="32"/>
  <c r="Q25" i="32" s="1"/>
  <c r="H25" i="32"/>
  <c r="G25" i="32"/>
  <c r="F25" i="32"/>
  <c r="E25" i="32"/>
  <c r="D25" i="32"/>
  <c r="Q24" i="32"/>
  <c r="Q23" i="32"/>
  <c r="Q22" i="32"/>
  <c r="Q21" i="32"/>
  <c r="Q20" i="32"/>
  <c r="Q19" i="32"/>
  <c r="Q18" i="32"/>
  <c r="Q17" i="32"/>
  <c r="Q16" i="32"/>
  <c r="P15" i="32"/>
  <c r="P67" i="32" s="1"/>
  <c r="O15" i="32"/>
  <c r="N15" i="32"/>
  <c r="M15" i="32"/>
  <c r="L15" i="32"/>
  <c r="K15" i="32"/>
  <c r="J15" i="32"/>
  <c r="J67" i="32" s="1"/>
  <c r="I15" i="32"/>
  <c r="I67" i="32" s="1"/>
  <c r="H15" i="32"/>
  <c r="Q15" i="32" s="1"/>
  <c r="G15" i="32"/>
  <c r="F15" i="32"/>
  <c r="E15" i="32"/>
  <c r="D15" i="32"/>
  <c r="Q14" i="32"/>
  <c r="Q13" i="32"/>
  <c r="Q12" i="32"/>
  <c r="Q11" i="32"/>
  <c r="Q10" i="32"/>
  <c r="P9" i="32"/>
  <c r="O9" i="32"/>
  <c r="N9" i="32"/>
  <c r="N67" i="32" s="1"/>
  <c r="M9" i="32"/>
  <c r="M67" i="32" s="1"/>
  <c r="L9" i="32"/>
  <c r="L67" i="32" s="1"/>
  <c r="K9" i="32"/>
  <c r="K67" i="32" s="1"/>
  <c r="J9" i="32"/>
  <c r="I9" i="32"/>
  <c r="H9" i="32"/>
  <c r="G9" i="32"/>
  <c r="F9" i="32"/>
  <c r="F67" i="32" s="1"/>
  <c r="E9" i="32"/>
  <c r="Q9" i="32" s="1"/>
  <c r="D9" i="32"/>
  <c r="D67" i="32" s="1"/>
  <c r="C94" i="32" l="1"/>
  <c r="Q556" i="37"/>
  <c r="Q581" i="37" s="1"/>
  <c r="D92" i="32"/>
  <c r="Q89" i="32"/>
  <c r="E88" i="32"/>
  <c r="Q88" i="32" s="1"/>
  <c r="H74" i="32"/>
  <c r="H92" i="32" s="1"/>
  <c r="K94" i="32"/>
  <c r="I94" i="32"/>
  <c r="L92" i="32"/>
  <c r="P74" i="32"/>
  <c r="P92" i="32" s="1"/>
  <c r="P94" i="32" s="1"/>
  <c r="D94" i="32"/>
  <c r="L94" i="32"/>
  <c r="J94" i="32"/>
  <c r="M94" i="32"/>
  <c r="G94" i="32"/>
  <c r="O94" i="32"/>
  <c r="M92" i="32"/>
  <c r="F74" i="32"/>
  <c r="F92" i="32" s="1"/>
  <c r="F94" i="32" s="1"/>
  <c r="N74" i="32"/>
  <c r="N92" i="32" s="1"/>
  <c r="N94" i="32" s="1"/>
  <c r="H67" i="32"/>
  <c r="Q55" i="32"/>
  <c r="E71" i="32"/>
  <c r="E82" i="32"/>
  <c r="Q82" i="32" s="1"/>
  <c r="E75" i="32"/>
  <c r="E67" i="32"/>
  <c r="Q67" i="32" l="1"/>
  <c r="E74" i="32"/>
  <c r="Q74" i="32" s="1"/>
  <c r="Q75" i="32"/>
  <c r="Q71" i="32"/>
  <c r="E70" i="32"/>
  <c r="H94" i="32"/>
  <c r="Q70" i="32" l="1"/>
  <c r="E92" i="32"/>
  <c r="Q92" i="32" l="1"/>
  <c r="Q94" i="32" s="1"/>
  <c r="E94" i="32"/>
  <c r="Q43" i="28" l="1"/>
  <c r="AD69" i="18" l="1"/>
  <c r="R69" i="18"/>
  <c r="S69" i="18"/>
  <c r="T69" i="18"/>
  <c r="U69" i="18"/>
  <c r="V69" i="18"/>
  <c r="W69" i="18"/>
  <c r="X69" i="18"/>
  <c r="Y69" i="18"/>
  <c r="Z69" i="18"/>
  <c r="AA69" i="18"/>
  <c r="AB69" i="18"/>
  <c r="AC69" i="18"/>
  <c r="D93" i="18"/>
  <c r="E93" i="18"/>
  <c r="F93" i="18"/>
  <c r="G93" i="18"/>
  <c r="H93" i="18"/>
  <c r="I93" i="18"/>
  <c r="J93" i="18"/>
  <c r="K93" i="18"/>
  <c r="L93" i="18"/>
  <c r="M93" i="18"/>
  <c r="N93" i="18"/>
  <c r="O93" i="18"/>
  <c r="P93" i="18"/>
  <c r="Q73" i="18"/>
  <c r="Q74" i="18"/>
  <c r="Q75" i="18"/>
  <c r="Q76" i="18"/>
  <c r="Q77" i="18"/>
  <c r="Q78" i="18"/>
  <c r="Q79" i="18"/>
  <c r="Q80" i="18"/>
  <c r="Q81" i="18"/>
  <c r="Q82" i="18"/>
  <c r="Q83" i="18"/>
  <c r="Q84" i="18"/>
  <c r="Q85" i="18"/>
  <c r="Q86" i="18"/>
  <c r="Q87" i="18"/>
  <c r="Q88" i="18"/>
  <c r="Q89" i="18"/>
  <c r="Q90" i="18"/>
  <c r="Q91" i="18"/>
  <c r="Q92" i="18"/>
  <c r="Q72" i="18"/>
  <c r="E69" i="18"/>
  <c r="D69" i="18"/>
  <c r="F69" i="18"/>
  <c r="G69" i="18"/>
  <c r="H69" i="18"/>
  <c r="I69" i="18"/>
  <c r="J69" i="18"/>
  <c r="K69" i="18"/>
  <c r="L69" i="18"/>
  <c r="M69" i="18"/>
  <c r="N69" i="18"/>
  <c r="O69" i="18"/>
  <c r="P69"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62" i="18"/>
  <c r="Q63" i="18"/>
  <c r="Q64" i="18"/>
  <c r="Q65" i="18"/>
  <c r="Q66" i="18"/>
  <c r="Q67" i="18"/>
  <c r="Q68" i="18"/>
  <c r="C69" i="18"/>
  <c r="E66" i="27"/>
  <c r="F66" i="27"/>
  <c r="G66" i="27"/>
  <c r="H66" i="27"/>
  <c r="I66" i="27"/>
  <c r="J66" i="27"/>
  <c r="K66" i="27"/>
  <c r="L66" i="27"/>
  <c r="M66" i="27"/>
  <c r="N66" i="27"/>
  <c r="O66" i="27"/>
  <c r="P66"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Q54" i="27"/>
  <c r="Q55" i="27"/>
  <c r="Q56" i="27"/>
  <c r="Q57" i="27"/>
  <c r="Q58" i="27"/>
  <c r="Q59" i="27"/>
  <c r="Q60" i="27"/>
  <c r="Q61" i="27"/>
  <c r="Q62" i="27"/>
  <c r="Q63" i="27"/>
  <c r="Q64" i="27"/>
  <c r="Q65" i="27"/>
  <c r="Q70" i="27"/>
  <c r="Q71" i="27"/>
  <c r="Q72" i="27"/>
  <c r="Q73" i="27"/>
  <c r="Q74" i="27"/>
  <c r="Q75" i="27"/>
  <c r="Q76" i="27"/>
  <c r="Q77" i="27"/>
  <c r="Q78" i="27"/>
  <c r="Q79" i="27"/>
  <c r="Q80" i="27"/>
  <c r="Q81" i="27"/>
  <c r="Q82" i="27"/>
  <c r="Q83" i="27"/>
  <c r="Q84" i="27"/>
  <c r="Q85" i="27"/>
  <c r="Q86" i="27"/>
  <c r="Q87" i="27"/>
  <c r="Q88" i="27"/>
  <c r="Q89" i="27"/>
  <c r="Q93" i="18" l="1"/>
  <c r="D66" i="28"/>
  <c r="E66" i="28"/>
  <c r="F66" i="28"/>
  <c r="G66" i="28"/>
  <c r="H66" i="28"/>
  <c r="I66" i="28"/>
  <c r="J66" i="28"/>
  <c r="K66" i="28"/>
  <c r="L66" i="28"/>
  <c r="M66" i="28"/>
  <c r="N66" i="28"/>
  <c r="O66" i="28"/>
  <c r="P66" i="28"/>
  <c r="C66"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4" i="28"/>
  <c r="Q45" i="28"/>
  <c r="Q46" i="28"/>
  <c r="Q47" i="28"/>
  <c r="Q48" i="28"/>
  <c r="Q49" i="28"/>
  <c r="Q50" i="28"/>
  <c r="Q51" i="28"/>
  <c r="Q52" i="28"/>
  <c r="Q53" i="28"/>
  <c r="Q54" i="28"/>
  <c r="Q55" i="28"/>
  <c r="Q56" i="28"/>
  <c r="Q57" i="28"/>
  <c r="Q58" i="28"/>
  <c r="Q59" i="28"/>
  <c r="Q60" i="28"/>
  <c r="Q61" i="28"/>
  <c r="Q62" i="28"/>
  <c r="Q63" i="28"/>
  <c r="Q64" i="28"/>
  <c r="Q65" i="28"/>
  <c r="E98" i="28"/>
  <c r="F98" i="28"/>
  <c r="G98" i="28"/>
  <c r="H98" i="28"/>
  <c r="I98" i="28"/>
  <c r="J98" i="28"/>
  <c r="K98" i="28"/>
  <c r="L98" i="28"/>
  <c r="M98" i="28"/>
  <c r="N98" i="28"/>
  <c r="O98" i="28"/>
  <c r="P98"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D70" i="29"/>
  <c r="E70" i="29"/>
  <c r="F70" i="29"/>
  <c r="G70" i="29"/>
  <c r="H70" i="29"/>
  <c r="I70" i="29"/>
  <c r="J70" i="29"/>
  <c r="K70" i="29"/>
  <c r="L70" i="29"/>
  <c r="M70" i="29"/>
  <c r="N70" i="29"/>
  <c r="O70" i="29"/>
  <c r="P70" i="29"/>
  <c r="C70"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4" i="29"/>
  <c r="Q75" i="29"/>
  <c r="Q76" i="29"/>
  <c r="Q77" i="29"/>
  <c r="Q78" i="29"/>
  <c r="Q79" i="29"/>
  <c r="Q80" i="29"/>
  <c r="Q81" i="29"/>
  <c r="Q82" i="29"/>
  <c r="Q83" i="29"/>
  <c r="Q84" i="29"/>
  <c r="Q85" i="29"/>
  <c r="Q86" i="29"/>
  <c r="Q87" i="29"/>
  <c r="Q88" i="29"/>
  <c r="Q89" i="29"/>
  <c r="Q90" i="29"/>
  <c r="Q91" i="29"/>
  <c r="Q92" i="29"/>
  <c r="Q93" i="29"/>
  <c r="D94" i="29"/>
  <c r="E94" i="29"/>
  <c r="F94" i="29"/>
  <c r="G94" i="29"/>
  <c r="H94" i="29"/>
  <c r="I94" i="29"/>
  <c r="J94" i="29"/>
  <c r="K94" i="29"/>
  <c r="L94" i="29"/>
  <c r="M94" i="29"/>
  <c r="N94" i="29"/>
  <c r="O94" i="29"/>
  <c r="P94" i="29"/>
  <c r="C94" i="29"/>
  <c r="Q73" i="29"/>
  <c r="Q22" i="29"/>
  <c r="Q21" i="29"/>
  <c r="Q20" i="29"/>
  <c r="Q19" i="29"/>
  <c r="Q18" i="29"/>
  <c r="Q17" i="29"/>
  <c r="Q16" i="29"/>
  <c r="Q15" i="29"/>
  <c r="Q14" i="29"/>
  <c r="Q13" i="29"/>
  <c r="Q12" i="29"/>
  <c r="Q11" i="29"/>
  <c r="Q10" i="29"/>
  <c r="Q9" i="29"/>
  <c r="D98" i="28"/>
  <c r="C98" i="28"/>
  <c r="Q69" i="28"/>
  <c r="Q9" i="28"/>
  <c r="AQ63" i="18"/>
  <c r="AF61" i="18"/>
  <c r="AG61" i="18"/>
  <c r="AH61" i="18"/>
  <c r="AI61" i="18"/>
  <c r="AJ61" i="18"/>
  <c r="AK61" i="18"/>
  <c r="AL61" i="18"/>
  <c r="AM61" i="18"/>
  <c r="AN61" i="18"/>
  <c r="AO61" i="18"/>
  <c r="AP61" i="18"/>
  <c r="AF62" i="18"/>
  <c r="AG62" i="18"/>
  <c r="AH62" i="18"/>
  <c r="AF63" i="18"/>
  <c r="AG63" i="18"/>
  <c r="AH63" i="18"/>
  <c r="AI63" i="18"/>
  <c r="AJ63" i="18"/>
  <c r="AK63" i="18"/>
  <c r="AL63" i="18"/>
  <c r="AM63" i="18"/>
  <c r="AN63" i="18"/>
  <c r="AO63" i="18"/>
  <c r="AP63" i="18"/>
  <c r="AF64" i="18"/>
  <c r="AG64" i="18"/>
  <c r="AH64" i="18"/>
  <c r="AI64" i="18"/>
  <c r="AJ64" i="18"/>
  <c r="AK64" i="18"/>
  <c r="AL64" i="18"/>
  <c r="AM64" i="18"/>
  <c r="AN64" i="18"/>
  <c r="AO64" i="18"/>
  <c r="AP64" i="18"/>
  <c r="AE62" i="18"/>
  <c r="AF39" i="18"/>
  <c r="AG39" i="18"/>
  <c r="AH39" i="18"/>
  <c r="AI39" i="18"/>
  <c r="AJ39" i="18"/>
  <c r="AK39" i="18"/>
  <c r="AL39" i="18"/>
  <c r="AM39" i="18"/>
  <c r="AN39" i="18"/>
  <c r="AO39" i="18"/>
  <c r="AP39" i="18"/>
  <c r="AE38" i="18"/>
  <c r="AE39" i="18"/>
  <c r="D95" i="18"/>
  <c r="H95" i="18"/>
  <c r="P95" i="18"/>
  <c r="C93" i="18"/>
  <c r="C95" i="18" s="1"/>
  <c r="E95" i="18"/>
  <c r="F95" i="18"/>
  <c r="G95" i="18"/>
  <c r="I95" i="18"/>
  <c r="J95" i="18"/>
  <c r="K95" i="18"/>
  <c r="L95" i="18"/>
  <c r="M95" i="18"/>
  <c r="N95" i="18"/>
  <c r="O95" i="18"/>
  <c r="R93" i="18"/>
  <c r="R95" i="18" s="1"/>
  <c r="S93" i="18"/>
  <c r="S95" i="18" s="1"/>
  <c r="T93" i="18"/>
  <c r="T95" i="18" s="1"/>
  <c r="U93" i="18"/>
  <c r="U95" i="18" s="1"/>
  <c r="V93" i="18"/>
  <c r="V95" i="18" s="1"/>
  <c r="W93" i="18"/>
  <c r="W95" i="18" s="1"/>
  <c r="X93" i="18"/>
  <c r="X95" i="18" s="1"/>
  <c r="Y93" i="18"/>
  <c r="Y95" i="18" s="1"/>
  <c r="Z93" i="18"/>
  <c r="Z95" i="18" s="1"/>
  <c r="AA93" i="18"/>
  <c r="AA95" i="18" s="1"/>
  <c r="AB93" i="18"/>
  <c r="AB95" i="18" s="1"/>
  <c r="AC93" i="18"/>
  <c r="AC95" i="18" s="1"/>
  <c r="AD93" i="18"/>
  <c r="AD95" i="18" s="1"/>
  <c r="Q10" i="18"/>
  <c r="Q11" i="18"/>
  <c r="Q12" i="18"/>
  <c r="Q13" i="18"/>
  <c r="Q14" i="18"/>
  <c r="Q15" i="18"/>
  <c r="Q16" i="18"/>
  <c r="Q17" i="18"/>
  <c r="Q18" i="18"/>
  <c r="Q19" i="18"/>
  <c r="Q20" i="18"/>
  <c r="Q21" i="18"/>
  <c r="Q22" i="18"/>
  <c r="Q23" i="18"/>
  <c r="Q24" i="18"/>
  <c r="Q25" i="18"/>
  <c r="Q26" i="18"/>
  <c r="Q27" i="18"/>
  <c r="Q28" i="18"/>
  <c r="Q29" i="18"/>
  <c r="Q30" i="18"/>
  <c r="Q31" i="18"/>
  <c r="Q32" i="18"/>
  <c r="AQ39" i="18"/>
  <c r="AQ61" i="18"/>
  <c r="AQ64" i="18"/>
  <c r="Q9" i="18"/>
  <c r="D66" i="27"/>
  <c r="C66" i="27"/>
  <c r="D90" i="27"/>
  <c r="E90" i="27"/>
  <c r="F90" i="27"/>
  <c r="G90" i="27"/>
  <c r="H90" i="27"/>
  <c r="I90" i="27"/>
  <c r="J90" i="27"/>
  <c r="J92" i="27" s="1"/>
  <c r="K90" i="27"/>
  <c r="L90" i="27"/>
  <c r="M90" i="27"/>
  <c r="N90" i="27"/>
  <c r="O90" i="27"/>
  <c r="P90" i="27"/>
  <c r="C90" i="27"/>
  <c r="Q69" i="27"/>
  <c r="Q9" i="27"/>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9" i="26"/>
  <c r="Q59" i="26"/>
  <c r="Q60" i="26"/>
  <c r="Q61" i="26"/>
  <c r="Q62" i="26"/>
  <c r="Q63" i="26"/>
  <c r="Q64" i="26"/>
  <c r="Q65" i="26"/>
  <c r="Q66" i="26"/>
  <c r="Q58" i="26"/>
  <c r="D67" i="26"/>
  <c r="E67" i="26"/>
  <c r="F67" i="26"/>
  <c r="G67" i="26"/>
  <c r="H67" i="26"/>
  <c r="I67" i="26"/>
  <c r="J67" i="26"/>
  <c r="K67" i="26"/>
  <c r="L67" i="26"/>
  <c r="M67" i="26"/>
  <c r="N67" i="26"/>
  <c r="O67" i="26"/>
  <c r="P67" i="26"/>
  <c r="C67" i="26"/>
  <c r="D55" i="26"/>
  <c r="E55" i="26"/>
  <c r="F55" i="26"/>
  <c r="G55" i="26"/>
  <c r="H55" i="26"/>
  <c r="I55" i="26"/>
  <c r="J55" i="26"/>
  <c r="K55" i="26"/>
  <c r="L55" i="26"/>
  <c r="M55" i="26"/>
  <c r="N55" i="26"/>
  <c r="O55" i="26"/>
  <c r="P55" i="26"/>
  <c r="C55" i="26"/>
  <c r="Q68" i="14"/>
  <c r="Q69" i="14"/>
  <c r="Q70" i="14"/>
  <c r="Q71" i="14"/>
  <c r="Q67"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9" i="14"/>
  <c r="D64" i="14"/>
  <c r="E64" i="14"/>
  <c r="F64" i="14"/>
  <c r="G64" i="14"/>
  <c r="H64" i="14"/>
  <c r="I64" i="14"/>
  <c r="J64" i="14"/>
  <c r="K64" i="14"/>
  <c r="L64" i="14"/>
  <c r="L74" i="14" s="1"/>
  <c r="M64" i="14"/>
  <c r="N64" i="14"/>
  <c r="O64" i="14"/>
  <c r="P64" i="14"/>
  <c r="C64" i="14"/>
  <c r="D72" i="14"/>
  <c r="E72" i="14"/>
  <c r="F72" i="14"/>
  <c r="G72" i="14"/>
  <c r="H72" i="14"/>
  <c r="I72" i="14"/>
  <c r="J72" i="14"/>
  <c r="K72" i="14"/>
  <c r="L72" i="14"/>
  <c r="M72" i="14"/>
  <c r="N72" i="14"/>
  <c r="O72" i="14"/>
  <c r="P72" i="14"/>
  <c r="C72" i="14"/>
  <c r="D74" i="14" l="1"/>
  <c r="I74" i="14"/>
  <c r="C100" i="28"/>
  <c r="N74" i="14"/>
  <c r="F74" i="14"/>
  <c r="Q69" i="18"/>
  <c r="Q95" i="18" s="1"/>
  <c r="D92" i="27"/>
  <c r="J100" i="28"/>
  <c r="C74" i="14"/>
  <c r="Q70" i="29"/>
  <c r="Q94" i="29"/>
  <c r="N100" i="28"/>
  <c r="Q66" i="28"/>
  <c r="AJ62" i="18"/>
  <c r="Q72" i="14"/>
  <c r="J74" i="14"/>
  <c r="Q64" i="14"/>
  <c r="M74" i="14"/>
  <c r="E74" i="14"/>
  <c r="P74" i="14"/>
  <c r="H74" i="14"/>
  <c r="O74" i="14"/>
  <c r="K74" i="14"/>
  <c r="G74" i="14"/>
  <c r="Q55" i="26"/>
  <c r="N69" i="26"/>
  <c r="J69" i="26"/>
  <c r="F69" i="26"/>
  <c r="Q67" i="26"/>
  <c r="L92" i="27"/>
  <c r="H92" i="27"/>
  <c r="P92" i="27"/>
  <c r="Q90" i="27"/>
  <c r="Q66" i="27"/>
  <c r="Q98" i="28"/>
  <c r="F96" i="29"/>
  <c r="J96" i="29"/>
  <c r="N96" i="29"/>
  <c r="G96" i="29"/>
  <c r="K96" i="29"/>
  <c r="D96" i="29"/>
  <c r="H96" i="29"/>
  <c r="L96" i="29"/>
  <c r="P96" i="29"/>
  <c r="C96" i="29"/>
  <c r="O96" i="29"/>
  <c r="E96" i="29"/>
  <c r="I96" i="29"/>
  <c r="M96" i="29"/>
  <c r="F100" i="28"/>
  <c r="G100" i="28"/>
  <c r="K100" i="28"/>
  <c r="H100" i="28"/>
  <c r="L100" i="28"/>
  <c r="P100" i="28"/>
  <c r="O100" i="28"/>
  <c r="D100" i="28"/>
  <c r="E100" i="28"/>
  <c r="I100" i="28"/>
  <c r="M100" i="28"/>
  <c r="N92" i="27"/>
  <c r="F92" i="27"/>
  <c r="E92" i="27"/>
  <c r="I92" i="27"/>
  <c r="M92" i="27"/>
  <c r="G92" i="27"/>
  <c r="K92" i="27"/>
  <c r="O92" i="27"/>
  <c r="C92" i="27"/>
  <c r="O69" i="26"/>
  <c r="K69" i="26"/>
  <c r="G69" i="26"/>
  <c r="L69" i="26"/>
  <c r="M69" i="26"/>
  <c r="I69" i="26"/>
  <c r="E69" i="26"/>
  <c r="P69" i="26"/>
  <c r="H69" i="26"/>
  <c r="D69" i="26"/>
  <c r="C69" i="26"/>
  <c r="Q74" i="14" l="1"/>
  <c r="Q100" i="28"/>
  <c r="Q96" i="29"/>
  <c r="AK62" i="18"/>
  <c r="AI62" i="18"/>
  <c r="AL62" i="18"/>
  <c r="Q92" i="27"/>
  <c r="Q69" i="26"/>
  <c r="AM62" i="18" l="1"/>
  <c r="AK42" i="18"/>
  <c r="AJ42" i="18"/>
  <c r="AI24" i="18"/>
  <c r="AH24" i="18"/>
  <c r="AG24" i="18"/>
  <c r="AF24" i="18"/>
  <c r="AE24" i="18"/>
  <c r="AN62" i="18" l="1"/>
  <c r="AQ24" i="18"/>
  <c r="AP24" i="18"/>
  <c r="AO24" i="18"/>
  <c r="AN24" i="18"/>
  <c r="AM24" i="18"/>
  <c r="AL24" i="18"/>
  <c r="AK24" i="18"/>
  <c r="AJ24" i="18"/>
  <c r="AI33" i="18"/>
  <c r="AI32" i="18"/>
  <c r="AE69" i="18"/>
  <c r="AH9" i="18"/>
  <c r="AH48" i="18"/>
  <c r="AH47" i="18"/>
  <c r="AH46" i="18"/>
  <c r="AH45" i="18"/>
  <c r="AH44" i="18"/>
  <c r="AH43" i="18"/>
  <c r="AH42" i="18"/>
  <c r="AH15" i="18"/>
  <c r="AQ10" i="18"/>
  <c r="AQ11" i="18"/>
  <c r="AQ12" i="18"/>
  <c r="AQ13" i="18"/>
  <c r="AQ14" i="18"/>
  <c r="AQ15" i="18"/>
  <c r="AQ16" i="18"/>
  <c r="AQ17" i="18"/>
  <c r="AQ18" i="18"/>
  <c r="AQ19" i="18"/>
  <c r="AQ20" i="18"/>
  <c r="AQ21" i="18"/>
  <c r="AQ22" i="18"/>
  <c r="AQ23" i="18"/>
  <c r="AQ25" i="18"/>
  <c r="AQ26" i="18"/>
  <c r="AQ27" i="18"/>
  <c r="AQ28" i="18"/>
  <c r="AQ29" i="18"/>
  <c r="AQ30" i="18"/>
  <c r="AQ31" i="18"/>
  <c r="AQ32" i="18"/>
  <c r="AQ33" i="18"/>
  <c r="AQ34" i="18"/>
  <c r="AQ35" i="18"/>
  <c r="AQ36" i="18"/>
  <c r="AQ37" i="18"/>
  <c r="AQ38" i="18"/>
  <c r="AQ40" i="18"/>
  <c r="AQ41" i="18"/>
  <c r="AQ42" i="18"/>
  <c r="AQ43" i="18"/>
  <c r="AQ44" i="18"/>
  <c r="AQ45" i="18"/>
  <c r="AQ46" i="18"/>
  <c r="AQ47" i="18"/>
  <c r="AQ48" i="18"/>
  <c r="AQ49" i="18"/>
  <c r="AQ50" i="18"/>
  <c r="AQ51" i="18"/>
  <c r="AQ52" i="18"/>
  <c r="AQ53" i="18"/>
  <c r="AQ54" i="18"/>
  <c r="AQ55" i="18"/>
  <c r="AQ56" i="18"/>
  <c r="AQ57" i="18"/>
  <c r="AQ58" i="18"/>
  <c r="AQ59" i="18"/>
  <c r="AQ60" i="18"/>
  <c r="AQ65" i="18"/>
  <c r="AQ66" i="18"/>
  <c r="AQ67" i="18"/>
  <c r="AQ68" i="18"/>
  <c r="AQ69" i="18"/>
  <c r="AP10" i="18"/>
  <c r="AP11" i="18"/>
  <c r="AP12" i="18"/>
  <c r="AP13" i="18"/>
  <c r="AP14" i="18"/>
  <c r="AP15" i="18"/>
  <c r="AP16" i="18"/>
  <c r="AP17" i="18"/>
  <c r="AP18" i="18"/>
  <c r="AP19" i="18"/>
  <c r="AP20" i="18"/>
  <c r="AP21" i="18"/>
  <c r="AP22" i="18"/>
  <c r="AP23" i="18"/>
  <c r="AP25" i="18"/>
  <c r="AP26" i="18"/>
  <c r="AP27" i="18"/>
  <c r="AP28" i="18"/>
  <c r="AP29" i="18"/>
  <c r="AP30" i="18"/>
  <c r="AP31" i="18"/>
  <c r="AP32" i="18"/>
  <c r="AP33" i="18"/>
  <c r="AP34" i="18"/>
  <c r="AP35" i="18"/>
  <c r="AP36" i="18"/>
  <c r="AP37" i="18"/>
  <c r="AP38" i="18"/>
  <c r="AP40" i="18"/>
  <c r="AP41" i="18"/>
  <c r="AP42" i="18"/>
  <c r="AP43" i="18"/>
  <c r="AP44" i="18"/>
  <c r="AP45" i="18"/>
  <c r="AP46" i="18"/>
  <c r="AP47" i="18"/>
  <c r="AP48" i="18"/>
  <c r="AP49" i="18"/>
  <c r="AP50" i="18"/>
  <c r="AP51" i="18"/>
  <c r="AP52" i="18"/>
  <c r="AP53" i="18"/>
  <c r="AP54" i="18"/>
  <c r="AP55" i="18"/>
  <c r="AP56" i="18"/>
  <c r="AP57" i="18"/>
  <c r="AP58" i="18"/>
  <c r="AP59" i="18"/>
  <c r="AP60" i="18"/>
  <c r="AP65" i="18"/>
  <c r="AP66" i="18"/>
  <c r="AP67" i="18"/>
  <c r="AP68" i="18"/>
  <c r="AP69" i="18"/>
  <c r="AO10" i="18"/>
  <c r="AO11" i="18"/>
  <c r="AO12" i="18"/>
  <c r="AO13" i="18"/>
  <c r="AO14" i="18"/>
  <c r="AO15" i="18"/>
  <c r="AO16" i="18"/>
  <c r="AO17" i="18"/>
  <c r="AO18" i="18"/>
  <c r="AO19" i="18"/>
  <c r="AO20" i="18"/>
  <c r="AO21" i="18"/>
  <c r="AO22" i="18"/>
  <c r="AO23" i="18"/>
  <c r="AO25" i="18"/>
  <c r="AO26" i="18"/>
  <c r="AO27" i="18"/>
  <c r="AO28" i="18"/>
  <c r="AO29" i="18"/>
  <c r="AO30" i="18"/>
  <c r="AO31" i="18"/>
  <c r="AO32" i="18"/>
  <c r="AO33" i="18"/>
  <c r="AO34" i="18"/>
  <c r="AO35" i="18"/>
  <c r="AO36" i="18"/>
  <c r="AO37" i="18"/>
  <c r="AO38" i="18"/>
  <c r="AO40" i="18"/>
  <c r="AO41" i="18"/>
  <c r="AO42" i="18"/>
  <c r="AO43" i="18"/>
  <c r="AO44" i="18"/>
  <c r="AO45" i="18"/>
  <c r="AO46" i="18"/>
  <c r="AO47" i="18"/>
  <c r="AO48" i="18"/>
  <c r="AO49" i="18"/>
  <c r="AO50" i="18"/>
  <c r="AO51" i="18"/>
  <c r="AO52" i="18"/>
  <c r="AO53" i="18"/>
  <c r="AO54" i="18"/>
  <c r="AO55" i="18"/>
  <c r="AO56" i="18"/>
  <c r="AO57" i="18"/>
  <c r="AO58" i="18"/>
  <c r="AO59" i="18"/>
  <c r="AO60" i="18"/>
  <c r="AO65" i="18"/>
  <c r="AO66" i="18"/>
  <c r="AO67" i="18"/>
  <c r="AO68" i="18"/>
  <c r="AO69" i="18"/>
  <c r="AN10" i="18"/>
  <c r="AN11" i="18"/>
  <c r="AN12" i="18"/>
  <c r="AN13" i="18"/>
  <c r="AN14" i="18"/>
  <c r="AN15" i="18"/>
  <c r="AN16" i="18"/>
  <c r="AN17" i="18"/>
  <c r="AN18" i="18"/>
  <c r="AN19" i="18"/>
  <c r="AN20" i="18"/>
  <c r="AN21" i="18"/>
  <c r="AN22" i="18"/>
  <c r="AN23" i="18"/>
  <c r="AN25" i="18"/>
  <c r="AN26" i="18"/>
  <c r="AN27" i="18"/>
  <c r="AN28" i="18"/>
  <c r="AN29" i="18"/>
  <c r="AN30" i="18"/>
  <c r="AN31" i="18"/>
  <c r="AN32" i="18"/>
  <c r="AN33" i="18"/>
  <c r="AN34" i="18"/>
  <c r="AN35" i="18"/>
  <c r="AN36" i="18"/>
  <c r="AN37" i="18"/>
  <c r="AN38" i="18"/>
  <c r="AN40" i="18"/>
  <c r="AN41" i="18"/>
  <c r="AN42" i="18"/>
  <c r="AN43" i="18"/>
  <c r="AN44" i="18"/>
  <c r="AN45" i="18"/>
  <c r="AN46" i="18"/>
  <c r="AN47" i="18"/>
  <c r="AN48" i="18"/>
  <c r="AN49" i="18"/>
  <c r="AN50" i="18"/>
  <c r="AN51" i="18"/>
  <c r="AN52" i="18"/>
  <c r="AN53" i="18"/>
  <c r="AN54" i="18"/>
  <c r="AN55" i="18"/>
  <c r="AN56" i="18"/>
  <c r="AN57" i="18"/>
  <c r="AN58" i="18"/>
  <c r="AN59" i="18"/>
  <c r="AN60" i="18"/>
  <c r="AN65" i="18"/>
  <c r="AN66" i="18"/>
  <c r="AN67" i="18"/>
  <c r="AN68" i="18"/>
  <c r="AN69" i="18"/>
  <c r="AM10" i="18"/>
  <c r="AM11" i="18"/>
  <c r="AM12" i="18"/>
  <c r="AM13" i="18"/>
  <c r="AM14" i="18"/>
  <c r="AM15" i="18"/>
  <c r="AM16" i="18"/>
  <c r="AM17" i="18"/>
  <c r="AM18" i="18"/>
  <c r="AM19" i="18"/>
  <c r="AM20" i="18"/>
  <c r="AM21" i="18"/>
  <c r="AM22" i="18"/>
  <c r="AM23" i="18"/>
  <c r="AM25" i="18"/>
  <c r="AM26" i="18"/>
  <c r="AM27" i="18"/>
  <c r="AM28" i="18"/>
  <c r="AM29" i="18"/>
  <c r="AM30" i="18"/>
  <c r="AM31" i="18"/>
  <c r="AM32" i="18"/>
  <c r="AM33" i="18"/>
  <c r="AM34" i="18"/>
  <c r="AM35" i="18"/>
  <c r="AM36" i="18"/>
  <c r="AM37" i="18"/>
  <c r="AM38" i="18"/>
  <c r="AM40" i="18"/>
  <c r="AM41" i="18"/>
  <c r="AM42" i="18"/>
  <c r="AM43" i="18"/>
  <c r="AM44" i="18"/>
  <c r="AM45" i="18"/>
  <c r="AM46" i="18"/>
  <c r="AM47" i="18"/>
  <c r="AM48" i="18"/>
  <c r="AM49" i="18"/>
  <c r="AM50" i="18"/>
  <c r="AM51" i="18"/>
  <c r="AM52" i="18"/>
  <c r="AM53" i="18"/>
  <c r="AM54" i="18"/>
  <c r="AM55" i="18"/>
  <c r="AM56" i="18"/>
  <c r="AM57" i="18"/>
  <c r="AM58" i="18"/>
  <c r="AM59" i="18"/>
  <c r="AM60" i="18"/>
  <c r="AM65" i="18"/>
  <c r="AM66" i="18"/>
  <c r="AM67" i="18"/>
  <c r="AM68" i="18"/>
  <c r="AM69" i="18"/>
  <c r="AL10" i="18"/>
  <c r="AL11" i="18"/>
  <c r="AL12" i="18"/>
  <c r="AL13" i="18"/>
  <c r="AL14" i="18"/>
  <c r="AL15" i="18"/>
  <c r="AL16" i="18"/>
  <c r="AL17" i="18"/>
  <c r="AL18" i="18"/>
  <c r="AL19" i="18"/>
  <c r="AL20" i="18"/>
  <c r="AL21" i="18"/>
  <c r="AL22" i="18"/>
  <c r="AL23" i="18"/>
  <c r="AL25" i="18"/>
  <c r="AL26" i="18"/>
  <c r="AL27" i="18"/>
  <c r="AL28" i="18"/>
  <c r="AL29" i="18"/>
  <c r="AL30" i="18"/>
  <c r="AL31" i="18"/>
  <c r="AL32" i="18"/>
  <c r="AL33" i="18"/>
  <c r="AL34" i="18"/>
  <c r="AL35" i="18"/>
  <c r="AL36" i="18"/>
  <c r="AL37" i="18"/>
  <c r="AL38" i="18"/>
  <c r="AL40" i="18"/>
  <c r="AL41" i="18"/>
  <c r="AL42" i="18"/>
  <c r="AL43" i="18"/>
  <c r="AL44" i="18"/>
  <c r="AL45" i="18"/>
  <c r="AL46" i="18"/>
  <c r="AL47" i="18"/>
  <c r="AL48" i="18"/>
  <c r="AL49" i="18"/>
  <c r="AL50" i="18"/>
  <c r="AL51" i="18"/>
  <c r="AL52" i="18"/>
  <c r="AL53" i="18"/>
  <c r="AL54" i="18"/>
  <c r="AL55" i="18"/>
  <c r="AL56" i="18"/>
  <c r="AL57" i="18"/>
  <c r="AL58" i="18"/>
  <c r="AL59" i="18"/>
  <c r="AL60" i="18"/>
  <c r="AL65" i="18"/>
  <c r="AL66" i="18"/>
  <c r="AL67" i="18"/>
  <c r="AL68" i="18"/>
  <c r="AL69" i="18"/>
  <c r="AK10" i="18"/>
  <c r="AK11" i="18"/>
  <c r="AK12" i="18"/>
  <c r="AK13" i="18"/>
  <c r="AK14" i="18"/>
  <c r="AK15" i="18"/>
  <c r="AK16" i="18"/>
  <c r="AK17" i="18"/>
  <c r="AK18" i="18"/>
  <c r="AK19" i="18"/>
  <c r="AK20" i="18"/>
  <c r="AK21" i="18"/>
  <c r="AK22" i="18"/>
  <c r="AK23" i="18"/>
  <c r="AK25" i="18"/>
  <c r="AK26" i="18"/>
  <c r="AK27" i="18"/>
  <c r="AK28" i="18"/>
  <c r="AK29" i="18"/>
  <c r="AK30" i="18"/>
  <c r="AK31" i="18"/>
  <c r="AK32" i="18"/>
  <c r="AK33" i="18"/>
  <c r="AK34" i="18"/>
  <c r="AK35" i="18"/>
  <c r="AK36" i="18"/>
  <c r="AK37" i="18"/>
  <c r="AK38" i="18"/>
  <c r="AK40" i="18"/>
  <c r="AK41" i="18"/>
  <c r="AK43" i="18"/>
  <c r="AK44" i="18"/>
  <c r="AK45" i="18"/>
  <c r="AK46" i="18"/>
  <c r="AK47" i="18"/>
  <c r="AK48" i="18"/>
  <c r="AK49" i="18"/>
  <c r="AK50" i="18"/>
  <c r="AK51" i="18"/>
  <c r="AK52" i="18"/>
  <c r="AK53" i="18"/>
  <c r="AK54" i="18"/>
  <c r="AK55" i="18"/>
  <c r="AK56" i="18"/>
  <c r="AK57" i="18"/>
  <c r="AK58" i="18"/>
  <c r="AK59" i="18"/>
  <c r="AK60" i="18"/>
  <c r="AK65" i="18"/>
  <c r="AK66" i="18"/>
  <c r="AK67" i="18"/>
  <c r="AK68" i="18"/>
  <c r="AK69" i="18"/>
  <c r="AJ10" i="18"/>
  <c r="AJ11" i="18"/>
  <c r="AJ12" i="18"/>
  <c r="AJ13" i="18"/>
  <c r="AJ14" i="18"/>
  <c r="AJ15" i="18"/>
  <c r="AJ16" i="18"/>
  <c r="AJ17" i="18"/>
  <c r="AJ18" i="18"/>
  <c r="AJ19" i="18"/>
  <c r="AJ20" i="18"/>
  <c r="AJ21" i="18"/>
  <c r="AJ22" i="18"/>
  <c r="AJ23" i="18"/>
  <c r="AJ25" i="18"/>
  <c r="AJ26" i="18"/>
  <c r="AJ27" i="18"/>
  <c r="AJ28" i="18"/>
  <c r="AJ29" i="18"/>
  <c r="AJ30" i="18"/>
  <c r="AJ31" i="18"/>
  <c r="AJ32" i="18"/>
  <c r="AJ33" i="18"/>
  <c r="AJ34" i="18"/>
  <c r="AJ35" i="18"/>
  <c r="AJ36" i="18"/>
  <c r="AJ37" i="18"/>
  <c r="AJ38" i="18"/>
  <c r="AJ40" i="18"/>
  <c r="AJ41" i="18"/>
  <c r="AJ43" i="18"/>
  <c r="AJ44" i="18"/>
  <c r="AJ45" i="18"/>
  <c r="AJ46" i="18"/>
  <c r="AJ47" i="18"/>
  <c r="AJ48" i="18"/>
  <c r="AJ49" i="18"/>
  <c r="AJ50" i="18"/>
  <c r="AJ51" i="18"/>
  <c r="AJ52" i="18"/>
  <c r="AJ53" i="18"/>
  <c r="AJ54" i="18"/>
  <c r="AJ55" i="18"/>
  <c r="AJ56" i="18"/>
  <c r="AJ57" i="18"/>
  <c r="AJ58" i="18"/>
  <c r="AJ59" i="18"/>
  <c r="AJ60" i="18"/>
  <c r="AJ65" i="18"/>
  <c r="AJ66" i="18"/>
  <c r="AJ67" i="18"/>
  <c r="AJ68" i="18"/>
  <c r="AJ69" i="18"/>
  <c r="AI10" i="18"/>
  <c r="AI11" i="18"/>
  <c r="AI12" i="18"/>
  <c r="AI13" i="18"/>
  <c r="AI14" i="18"/>
  <c r="AI15" i="18"/>
  <c r="AI16" i="18"/>
  <c r="AI17" i="18"/>
  <c r="AI18" i="18"/>
  <c r="AI19" i="18"/>
  <c r="AI20" i="18"/>
  <c r="AI21" i="18"/>
  <c r="AI22" i="18"/>
  <c r="AI23" i="18"/>
  <c r="AI25" i="18"/>
  <c r="AI26" i="18"/>
  <c r="AI27" i="18"/>
  <c r="AI28" i="18"/>
  <c r="AI29" i="18"/>
  <c r="AI30" i="18"/>
  <c r="AI31" i="18"/>
  <c r="AI34" i="18"/>
  <c r="AI35" i="18"/>
  <c r="AI36" i="18"/>
  <c r="AI37" i="18"/>
  <c r="AI38" i="18"/>
  <c r="AI40" i="18"/>
  <c r="AI41" i="18"/>
  <c r="AI42" i="18"/>
  <c r="AI43" i="18"/>
  <c r="AI44" i="18"/>
  <c r="AI45" i="18"/>
  <c r="AI46" i="18"/>
  <c r="AI47" i="18"/>
  <c r="AI48" i="18"/>
  <c r="AI49" i="18"/>
  <c r="AI50" i="18"/>
  <c r="AI51" i="18"/>
  <c r="AI52" i="18"/>
  <c r="AI53" i="18"/>
  <c r="AI54" i="18"/>
  <c r="AI55" i="18"/>
  <c r="AI56" i="18"/>
  <c r="AI57" i="18"/>
  <c r="AI58" i="18"/>
  <c r="AI59" i="18"/>
  <c r="AI60" i="18"/>
  <c r="AI65" i="18"/>
  <c r="AI66" i="18"/>
  <c r="AI67" i="18"/>
  <c r="AI68" i="18"/>
  <c r="AI69" i="18"/>
  <c r="AH10" i="18"/>
  <c r="AH11" i="18"/>
  <c r="AH12" i="18"/>
  <c r="AH13" i="18"/>
  <c r="AH14" i="18"/>
  <c r="AH16" i="18"/>
  <c r="AH17" i="18"/>
  <c r="AH18" i="18"/>
  <c r="AH19" i="18"/>
  <c r="AH20" i="18"/>
  <c r="AH21" i="18"/>
  <c r="AH22" i="18"/>
  <c r="AH23" i="18"/>
  <c r="AH25" i="18"/>
  <c r="AH26" i="18"/>
  <c r="AH27" i="18"/>
  <c r="AH28" i="18"/>
  <c r="AH29" i="18"/>
  <c r="AH30" i="18"/>
  <c r="AH31" i="18"/>
  <c r="AH32" i="18"/>
  <c r="AH33" i="18"/>
  <c r="AH34" i="18"/>
  <c r="AH35" i="18"/>
  <c r="AH36" i="18"/>
  <c r="AH37" i="18"/>
  <c r="AH38" i="18"/>
  <c r="AH40" i="18"/>
  <c r="AH41" i="18"/>
  <c r="AH49" i="18"/>
  <c r="AH50" i="18"/>
  <c r="AH51" i="18"/>
  <c r="AH52" i="18"/>
  <c r="AH53" i="18"/>
  <c r="AH54" i="18"/>
  <c r="AH55" i="18"/>
  <c r="AH56" i="18"/>
  <c r="AH57" i="18"/>
  <c r="AH58" i="18"/>
  <c r="AH59" i="18"/>
  <c r="AH60" i="18"/>
  <c r="AH65" i="18"/>
  <c r="AH66" i="18"/>
  <c r="AH67" i="18"/>
  <c r="AH68" i="18"/>
  <c r="AH69" i="18"/>
  <c r="AG10" i="18"/>
  <c r="AG11" i="18"/>
  <c r="AG12" i="18"/>
  <c r="AG13" i="18"/>
  <c r="AG14" i="18"/>
  <c r="AG15" i="18"/>
  <c r="AG16" i="18"/>
  <c r="AG17" i="18"/>
  <c r="AG18" i="18"/>
  <c r="AG19" i="18"/>
  <c r="AG20" i="18"/>
  <c r="AG21" i="18"/>
  <c r="AG22" i="18"/>
  <c r="AG23" i="18"/>
  <c r="AG25" i="18"/>
  <c r="AG26" i="18"/>
  <c r="AG27" i="18"/>
  <c r="AG28" i="18"/>
  <c r="AG29" i="18"/>
  <c r="AG30" i="18"/>
  <c r="AG31" i="18"/>
  <c r="AG32" i="18"/>
  <c r="AG33" i="18"/>
  <c r="AG34" i="18"/>
  <c r="AG35" i="18"/>
  <c r="AG36" i="18"/>
  <c r="AG37" i="18"/>
  <c r="AG38" i="18"/>
  <c r="AG40" i="18"/>
  <c r="AG41" i="18"/>
  <c r="AG42" i="18"/>
  <c r="AG43" i="18"/>
  <c r="AG44" i="18"/>
  <c r="AG45" i="18"/>
  <c r="AG46" i="18"/>
  <c r="AG47" i="18"/>
  <c r="AG48" i="18"/>
  <c r="AG49" i="18"/>
  <c r="AG50" i="18"/>
  <c r="AG51" i="18"/>
  <c r="AG52" i="18"/>
  <c r="AG53" i="18"/>
  <c r="AG54" i="18"/>
  <c r="AG55" i="18"/>
  <c r="AG56" i="18"/>
  <c r="AG57" i="18"/>
  <c r="AG58" i="18"/>
  <c r="AG59" i="18"/>
  <c r="AG60" i="18"/>
  <c r="AG65" i="18"/>
  <c r="AG66" i="18"/>
  <c r="AG67" i="18"/>
  <c r="AG68" i="18"/>
  <c r="AG69" i="18"/>
  <c r="AF10" i="18"/>
  <c r="AF11" i="18"/>
  <c r="AF12" i="18"/>
  <c r="AF13" i="18"/>
  <c r="AF14" i="18"/>
  <c r="AF15" i="18"/>
  <c r="AF16" i="18"/>
  <c r="AF17" i="18"/>
  <c r="AF18" i="18"/>
  <c r="AF19" i="18"/>
  <c r="AF20" i="18"/>
  <c r="AF21" i="18"/>
  <c r="AF22" i="18"/>
  <c r="AF23" i="18"/>
  <c r="AF25" i="18"/>
  <c r="AF26" i="18"/>
  <c r="AF27" i="18"/>
  <c r="AF28" i="18"/>
  <c r="AF29" i="18"/>
  <c r="AF30" i="18"/>
  <c r="AF31" i="18"/>
  <c r="AF32" i="18"/>
  <c r="AF33" i="18"/>
  <c r="AF34" i="18"/>
  <c r="AF35" i="18"/>
  <c r="AF36" i="18"/>
  <c r="AF37" i="18"/>
  <c r="AF38" i="18"/>
  <c r="AF40" i="18"/>
  <c r="AF41" i="18"/>
  <c r="AF42" i="18"/>
  <c r="AF43" i="18"/>
  <c r="AF44" i="18"/>
  <c r="AF45" i="18"/>
  <c r="AF46" i="18"/>
  <c r="AF47" i="18"/>
  <c r="AF48" i="18"/>
  <c r="AF49" i="18"/>
  <c r="AF50" i="18"/>
  <c r="AF51" i="18"/>
  <c r="AF52" i="18"/>
  <c r="AF53" i="18"/>
  <c r="AF54" i="18"/>
  <c r="AF55" i="18"/>
  <c r="AF56" i="18"/>
  <c r="AF57" i="18"/>
  <c r="AF58" i="18"/>
  <c r="AF59" i="18"/>
  <c r="AF60" i="18"/>
  <c r="AF65" i="18"/>
  <c r="AF66" i="18"/>
  <c r="AF67" i="18"/>
  <c r="AF68" i="18"/>
  <c r="AF69" i="18"/>
  <c r="AE10" i="18"/>
  <c r="AE11" i="18"/>
  <c r="AE12" i="18"/>
  <c r="AE13" i="18"/>
  <c r="AE14" i="18"/>
  <c r="AE15" i="18"/>
  <c r="AE16" i="18"/>
  <c r="AE17" i="18"/>
  <c r="AE18" i="18"/>
  <c r="AE19" i="18"/>
  <c r="AE20" i="18"/>
  <c r="AE21" i="18"/>
  <c r="AE22" i="18"/>
  <c r="AE23" i="18"/>
  <c r="AE25" i="18"/>
  <c r="AE26" i="18"/>
  <c r="AE27" i="18"/>
  <c r="AE28" i="18"/>
  <c r="AE29" i="18"/>
  <c r="AE30" i="18"/>
  <c r="AE31" i="18"/>
  <c r="AE32" i="18"/>
  <c r="AE33" i="18"/>
  <c r="AE34" i="18"/>
  <c r="AE35" i="18"/>
  <c r="AE36" i="18"/>
  <c r="AE37" i="18"/>
  <c r="AE40" i="18"/>
  <c r="AE41" i="18"/>
  <c r="AE42" i="18"/>
  <c r="AE43" i="18"/>
  <c r="AE44" i="18"/>
  <c r="AE45" i="18"/>
  <c r="AE46" i="18"/>
  <c r="AE47" i="18"/>
  <c r="AE48" i="18"/>
  <c r="AE49" i="18"/>
  <c r="AE50" i="18"/>
  <c r="AE51" i="18"/>
  <c r="AE52" i="18"/>
  <c r="AE53" i="18"/>
  <c r="AE54" i="18"/>
  <c r="AE55" i="18"/>
  <c r="AE56" i="18"/>
  <c r="AE57" i="18"/>
  <c r="AE58" i="18"/>
  <c r="AE59" i="18"/>
  <c r="AE60" i="18"/>
  <c r="AE61" i="18"/>
  <c r="AE65" i="18"/>
  <c r="AE66" i="18"/>
  <c r="AE67" i="18"/>
  <c r="AE68" i="18"/>
  <c r="AQ9" i="18"/>
  <c r="AP9" i="18"/>
  <c r="AO9" i="18"/>
  <c r="AN9" i="18"/>
  <c r="AM9" i="18"/>
  <c r="AL9" i="18"/>
  <c r="AK9" i="18"/>
  <c r="AJ9" i="18"/>
  <c r="AI9" i="18"/>
  <c r="AG9" i="18"/>
  <c r="AF9" i="18"/>
  <c r="AE9" i="18"/>
  <c r="AO62" i="18" l="1"/>
  <c r="AE83" i="18"/>
  <c r="AE77" i="18"/>
  <c r="AE72" i="18"/>
  <c r="AP62" i="18" l="1"/>
  <c r="AQ62" i="18"/>
  <c r="AQ73" i="18"/>
  <c r="AQ74" i="18"/>
  <c r="AQ75" i="18"/>
  <c r="AQ76" i="18"/>
  <c r="AQ77" i="18"/>
  <c r="AQ78" i="18"/>
  <c r="AQ79" i="18"/>
  <c r="AQ80" i="18"/>
  <c r="AQ81" i="18"/>
  <c r="AQ82" i="18"/>
  <c r="AQ83" i="18"/>
  <c r="AQ84" i="18"/>
  <c r="AQ85" i="18"/>
  <c r="AQ86" i="18"/>
  <c r="AQ87" i="18"/>
  <c r="AQ88" i="18"/>
  <c r="AQ89" i="18"/>
  <c r="AQ90" i="18"/>
  <c r="AQ91" i="18"/>
  <c r="AQ92" i="18"/>
  <c r="AP73" i="18"/>
  <c r="AP74" i="18"/>
  <c r="AP75" i="18"/>
  <c r="AP76" i="18"/>
  <c r="AP77" i="18"/>
  <c r="AP78" i="18"/>
  <c r="AP79" i="18"/>
  <c r="AP80" i="18"/>
  <c r="AP81" i="18"/>
  <c r="AP82" i="18"/>
  <c r="AP83" i="18"/>
  <c r="AP84" i="18"/>
  <c r="AP85" i="18"/>
  <c r="AP86" i="18"/>
  <c r="AP87" i="18"/>
  <c r="AP88" i="18"/>
  <c r="AP89" i="18"/>
  <c r="AP90" i="18"/>
  <c r="AP91" i="18"/>
  <c r="AP92" i="18"/>
  <c r="AO73" i="18"/>
  <c r="AO74" i="18"/>
  <c r="AO75" i="18"/>
  <c r="AO76" i="18"/>
  <c r="AO77" i="18"/>
  <c r="AO78" i="18"/>
  <c r="AO79" i="18"/>
  <c r="AO80" i="18"/>
  <c r="AO81" i="18"/>
  <c r="AO82" i="18"/>
  <c r="AO83" i="18"/>
  <c r="AO84" i="18"/>
  <c r="AO85" i="18"/>
  <c r="AO86" i="18"/>
  <c r="AO87" i="18"/>
  <c r="AO88" i="18"/>
  <c r="AO89" i="18"/>
  <c r="AO90" i="18"/>
  <c r="AO91" i="18"/>
  <c r="AO92" i="18"/>
  <c r="AN73" i="18"/>
  <c r="AN74" i="18"/>
  <c r="AN75" i="18"/>
  <c r="AN76" i="18"/>
  <c r="AN77" i="18"/>
  <c r="AN78" i="18"/>
  <c r="AN79" i="18"/>
  <c r="AN80" i="18"/>
  <c r="AN81" i="18"/>
  <c r="AN82" i="18"/>
  <c r="AN83" i="18"/>
  <c r="AN84" i="18"/>
  <c r="AN85" i="18"/>
  <c r="AN86" i="18"/>
  <c r="AN87" i="18"/>
  <c r="AN88" i="18"/>
  <c r="AN89" i="18"/>
  <c r="AN90" i="18"/>
  <c r="AN91" i="18"/>
  <c r="AN92" i="18"/>
  <c r="AM73" i="18"/>
  <c r="AM74" i="18"/>
  <c r="AM75" i="18"/>
  <c r="AM76" i="18"/>
  <c r="AM77" i="18"/>
  <c r="AM78" i="18"/>
  <c r="AM79" i="18"/>
  <c r="AM80" i="18"/>
  <c r="AM81" i="18"/>
  <c r="AM82" i="18"/>
  <c r="AM83" i="18"/>
  <c r="AM84" i="18"/>
  <c r="AM85" i="18"/>
  <c r="AM86" i="18"/>
  <c r="AM87" i="18"/>
  <c r="AM88" i="18"/>
  <c r="AM89" i="18"/>
  <c r="AM90" i="18"/>
  <c r="AM91" i="18"/>
  <c r="AM92" i="18"/>
  <c r="AL73" i="18"/>
  <c r="AL74" i="18"/>
  <c r="AL75" i="18"/>
  <c r="AL76" i="18"/>
  <c r="AL77" i="18"/>
  <c r="AL78" i="18"/>
  <c r="AL79" i="18"/>
  <c r="AL80" i="18"/>
  <c r="AL81" i="18"/>
  <c r="AL82" i="18"/>
  <c r="AL83" i="18"/>
  <c r="AL84" i="18"/>
  <c r="AL85" i="18"/>
  <c r="AL86" i="18"/>
  <c r="AL87" i="18"/>
  <c r="AL88" i="18"/>
  <c r="AL89" i="18"/>
  <c r="AL90" i="18"/>
  <c r="AL91" i="18"/>
  <c r="AL92" i="18"/>
  <c r="AK73" i="18"/>
  <c r="AK74" i="18"/>
  <c r="AK75" i="18"/>
  <c r="AK76" i="18"/>
  <c r="AK77" i="18"/>
  <c r="AK78" i="18"/>
  <c r="AK79" i="18"/>
  <c r="AK80" i="18"/>
  <c r="AK81" i="18"/>
  <c r="AK82" i="18"/>
  <c r="AK83" i="18"/>
  <c r="AK84" i="18"/>
  <c r="AK85" i="18"/>
  <c r="AK86" i="18"/>
  <c r="AK87" i="18"/>
  <c r="AK88" i="18"/>
  <c r="AK89" i="18"/>
  <c r="AK90" i="18"/>
  <c r="AK91" i="18"/>
  <c r="AK92" i="18"/>
  <c r="AJ73" i="18"/>
  <c r="AJ74" i="18"/>
  <c r="AJ75" i="18"/>
  <c r="AJ76" i="18"/>
  <c r="AJ77" i="18"/>
  <c r="AJ78" i="18"/>
  <c r="AJ79" i="18"/>
  <c r="AJ80" i="18"/>
  <c r="AJ81" i="18"/>
  <c r="AJ82" i="18"/>
  <c r="AJ83" i="18"/>
  <c r="AJ84" i="18"/>
  <c r="AJ85" i="18"/>
  <c r="AJ86" i="18"/>
  <c r="AJ87" i="18"/>
  <c r="AJ88" i="18"/>
  <c r="AJ89" i="18"/>
  <c r="AJ90" i="18"/>
  <c r="AJ91" i="18"/>
  <c r="AJ92" i="18"/>
  <c r="AI73" i="18"/>
  <c r="AI74" i="18"/>
  <c r="AI75" i="18"/>
  <c r="AI76" i="18"/>
  <c r="AI77" i="18"/>
  <c r="AI78" i="18"/>
  <c r="AI79" i="18"/>
  <c r="AI80" i="18"/>
  <c r="AI81" i="18"/>
  <c r="AI82" i="18"/>
  <c r="AI83" i="18"/>
  <c r="AI84" i="18"/>
  <c r="AI85" i="18"/>
  <c r="AI86" i="18"/>
  <c r="AI87" i="18"/>
  <c r="AI88" i="18"/>
  <c r="AI89" i="18"/>
  <c r="AI90" i="18"/>
  <c r="AI91" i="18"/>
  <c r="AI92" i="18"/>
  <c r="AH73" i="18"/>
  <c r="AH74" i="18"/>
  <c r="AH75" i="18"/>
  <c r="AH76" i="18"/>
  <c r="AH77" i="18"/>
  <c r="AH78" i="18"/>
  <c r="AH79" i="18"/>
  <c r="AH80" i="18"/>
  <c r="AH81" i="18"/>
  <c r="AH82" i="18"/>
  <c r="AH83" i="18"/>
  <c r="AH84" i="18"/>
  <c r="AH85" i="18"/>
  <c r="AH86" i="18"/>
  <c r="AH87" i="18"/>
  <c r="AH88" i="18"/>
  <c r="AH89" i="18"/>
  <c r="AH90" i="18"/>
  <c r="AH91" i="18"/>
  <c r="AH92" i="18"/>
  <c r="AG73" i="18"/>
  <c r="AG74" i="18"/>
  <c r="AG75" i="18"/>
  <c r="AG76" i="18"/>
  <c r="AG77" i="18"/>
  <c r="AG78" i="18"/>
  <c r="AG79" i="18"/>
  <c r="AG80" i="18"/>
  <c r="AG81" i="18"/>
  <c r="AG82" i="18"/>
  <c r="AG83" i="18"/>
  <c r="AG84" i="18"/>
  <c r="AG85" i="18"/>
  <c r="AG86" i="18"/>
  <c r="AG87" i="18"/>
  <c r="AG88" i="18"/>
  <c r="AG89" i="18"/>
  <c r="AG90" i="18"/>
  <c r="AG91" i="18"/>
  <c r="AG92" i="18"/>
  <c r="AF73" i="18"/>
  <c r="AF74" i="18"/>
  <c r="AF75" i="18"/>
  <c r="AF76" i="18"/>
  <c r="AF77" i="18"/>
  <c r="AF78" i="18"/>
  <c r="AF79" i="18"/>
  <c r="AF80" i="18"/>
  <c r="AF81" i="18"/>
  <c r="AF82" i="18"/>
  <c r="AF83" i="18"/>
  <c r="AF84" i="18"/>
  <c r="AF85" i="18"/>
  <c r="AF86" i="18"/>
  <c r="AF87" i="18"/>
  <c r="AF88" i="18"/>
  <c r="AF89" i="18"/>
  <c r="AF90" i="18"/>
  <c r="AF91" i="18"/>
  <c r="AF92" i="18"/>
  <c r="AE73" i="18"/>
  <c r="AE74" i="18"/>
  <c r="AE75" i="18"/>
  <c r="AE76" i="18"/>
  <c r="AE78" i="18"/>
  <c r="AE79" i="18"/>
  <c r="AE93" i="18" s="1"/>
  <c r="AE95" i="18" s="1"/>
  <c r="AE80" i="18"/>
  <c r="AE81" i="18"/>
  <c r="AE82" i="18"/>
  <c r="AE84" i="18"/>
  <c r="AE85" i="18"/>
  <c r="AE86" i="18"/>
  <c r="AE87" i="18"/>
  <c r="AE88" i="18"/>
  <c r="AE89" i="18"/>
  <c r="AE90" i="18"/>
  <c r="AE91" i="18"/>
  <c r="AE92" i="18"/>
  <c r="AF72" i="18"/>
  <c r="AG72" i="18"/>
  <c r="AH72" i="18"/>
  <c r="AI72" i="18"/>
  <c r="AJ72" i="18"/>
  <c r="AK72" i="18"/>
  <c r="AL72" i="18"/>
  <c r="AM72" i="18"/>
  <c r="AN72" i="18"/>
  <c r="AN93" i="18" s="1"/>
  <c r="AN95" i="18" s="1"/>
  <c r="AO72" i="18"/>
  <c r="AP72" i="18"/>
  <c r="AP93" i="18" s="1"/>
  <c r="AP95" i="18" s="1"/>
  <c r="AQ72" i="18"/>
  <c r="AJ93" i="18" l="1"/>
  <c r="AJ95" i="18" s="1"/>
  <c r="AF93" i="18"/>
  <c r="AF95" i="18" s="1"/>
  <c r="AQ93" i="18"/>
  <c r="AQ95" i="18" s="1"/>
  <c r="AM93" i="18"/>
  <c r="AM95" i="18" s="1"/>
  <c r="AI93" i="18"/>
  <c r="AI95" i="18" s="1"/>
  <c r="AL93" i="18"/>
  <c r="AL95" i="18" s="1"/>
  <c r="AH93" i="18"/>
  <c r="AH95" i="18" s="1"/>
  <c r="AO93" i="18"/>
  <c r="AO95" i="18" s="1"/>
  <c r="AK93" i="18"/>
  <c r="AK95" i="18" s="1"/>
  <c r="AG93" i="18"/>
  <c r="AG95" i="18" s="1"/>
</calcChain>
</file>

<file path=xl/sharedStrings.xml><?xml version="1.0" encoding="utf-8"?>
<sst xmlns="http://schemas.openxmlformats.org/spreadsheetml/2006/main" count="4645" uniqueCount="763">
  <si>
    <t>MINISTERIO DE HACIENDA</t>
  </si>
  <si>
    <t>DIRECCIÓN GENERAL DE PRESUPUESTO</t>
  </si>
  <si>
    <t>EJECUCIÓN PRESUPUESTARIA DE ORGANISMOS AUTÓNOMOS Y DESCENTRALIZADOS NO FINANCIEROS</t>
  </si>
  <si>
    <t>CLASIFICACIÓN OBJETAL</t>
  </si>
  <si>
    <t>ENERO - DICIEMBRE 2014</t>
  </si>
  <si>
    <t>En Millones RD$</t>
  </si>
  <si>
    <t>DETALLE</t>
  </si>
  <si>
    <t>PRESUPUESTO INICIAL</t>
  </si>
  <si>
    <t>PRESUPUESTO VIGENTE</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</si>
  <si>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</si>
  <si>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</si>
  <si>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</si>
  <si>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</si>
  <si>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</si>
  <si>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</si>
  <si>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</si>
  <si>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</si>
  <si>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</si>
  <si>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</si>
  <si>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</si>
  <si>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</si>
  <si>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</si>
  <si>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</si>
  <si>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</si>
  <si>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</si>
  <si>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</si>
  <si>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</si>
  <si>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</si>
  <si>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</si>
  <si>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</si>
  <si>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</si>
  <si>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</si>
  <si>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</si>
  <si>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</si>
  <si>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</si>
  <si>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</si>
  <si>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</si>
  <si>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</si>
  <si>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</si>
  <si>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</si>
  <si>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</si>
  <si>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</si>
  <si>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</si>
  <si>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</si>
  <si>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</si>
  <si>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</si>
  <si>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</si>
  <si>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</si>
  <si>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</si>
  <si>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</si>
  <si>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</si>
  <si>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</si>
  <si>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</si>
  <si>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</si>
  <si>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</si>
  <si>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</si>
  <si>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2.5.6 - TRANSFERENCIAS DE CAPITAL AL SECTOR EXTERNO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</si>
  <si>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</si>
  <si>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</si>
  <si>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</si>
  <si>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</si>
  <si>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</si>
  <si>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</si>
  <si>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</si>
  <si>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</si>
  <si>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</si>
  <si>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</si>
  <si>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</si>
  <si>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</si>
  <si>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</si>
  <si>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</si>
  <si>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</si>
  <si>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</si>
  <si>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</si>
  <si>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</si>
  <si>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</si>
  <si>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</si>
  <si>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</si>
  <si>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</si>
  <si>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</si>
  <si>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</si>
  <si>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</si>
  <si>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</si>
  <si>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</si>
  <si>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</si>
  <si>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</si>
  <si>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</si>
  <si>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</si>
  <si>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</si>
  <si>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</si>
  <si>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4.1.2.3 - Compra de acciones y participaciones de capital con fines de liquidez</t>
  </si>
  <si>
    <t>4.1.2.3.02 - Compra de acciones y participaciones de capital de instituciones públicas financieras</t>
  </si>
  <si>
    <t>4.2.1.1 - Disminución de cuentas por pagar de corto plazo</t>
  </si>
  <si>
    <t>4.2.1.1.01 - Disminución de cuentas por pagar internas de corto plazo</t>
  </si>
  <si>
    <t>4.2.1.1.03 - Disminución de ctas. por pagar internas de corto plazo deuda administrativa</t>
  </si>
  <si>
    <t>Fuente: Sistema de Información de la Gestión Financiera
Fecha de Imputación: 31 de Diciembre del 2015</t>
  </si>
  <si>
    <t>ENERO - DICIEMBRE 2016</t>
  </si>
  <si>
    <t>2.3.8 - GASTOS QUE SE ASIGNARÁN DURANTE EL EJERCICIO (ART. 32 Y 33 LEY 423-06)</t>
  </si>
  <si>
    <t>2.5.2 - TRANSFERENCIAS DE CAPITAL AL GOBIERNO GENERAL  NACIONAL</t>
  </si>
  <si>
    <t>2.5.3 - TRANSFERENCIAS DE CAPITAL A GOBIERNOS GENERALES LOCALES</t>
  </si>
  <si>
    <t>2.7.3 - CONSTRUCCIONES EN BIENES CONCESIONADOS</t>
  </si>
  <si>
    <t>4.1.1.1 - Incremento de disponibilidades</t>
  </si>
  <si>
    <t>4.1.1.1.01 - Incremento de disponibilidades internas</t>
  </si>
  <si>
    <t>4.2.1.3 - Disminución de préstamos de corto plazo</t>
  </si>
  <si>
    <t>4.2.1.3.01 - Disminución de préstamos internos de corto plazo</t>
  </si>
  <si>
    <t>4.2.2 - Disminución de pasivos no corrientes</t>
  </si>
  <si>
    <t>4.2.2.1 - Disminución de cuentas por pagar de largo plazo</t>
  </si>
  <si>
    <t>4.2.2.1.02 - Disminución de cuentas por pagar externas de largo plazo</t>
  </si>
  <si>
    <t>4.3 - Disminución de fondos de terceros</t>
  </si>
  <si>
    <t>4.3.5 - Disminución depósitos fondos de terceros</t>
  </si>
  <si>
    <t>4.3.5.1 - Disminución depósitos fondos de terceros</t>
  </si>
  <si>
    <t>4.3.5.1.99 - Disminución depósitos fondos de terceros por conceptos no identificados precedentemente (n.i.p.)</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</si>
  <si>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</si>
  <si>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</si>
  <si>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</si>
  <si>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</si>
  <si>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</si>
  <si>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</si>
  <si>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</si>
  <si>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2.4.6 - SUBVENCIONES</t>
  </si>
  <si>
    <t>2.5.1 - TRANSFERENCIAS DE CAPITAL AL SECTOR PRIVADO</t>
  </si>
  <si>
    <t>2.5.4 - TRANSFERENCIAS DE CAPITAL  A EMPRESAS PÚBLICAS NO FINANCIERAS</t>
  </si>
  <si>
    <t>2.8.4 - OBLIGACIONES NEGOCIALES</t>
  </si>
  <si>
    <t>4.2.1.1.02 - Disminución de cuentas por pagar externas de corto plazo</t>
  </si>
  <si>
    <t>4.2.2.1.01 - Disminución de cuentas por pagar internas de largo plazo</t>
  </si>
  <si>
    <t>4.2.2.9 - Disminución de otros pasivos de largo plazo</t>
  </si>
  <si>
    <t>4.2.2.9.01 - Disminución de otros pasivos internos de largo plazo</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</si>
  <si>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</si>
  <si>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</si>
  <si>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</si>
  <si>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</si>
  <si>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</si>
  <si>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</si>
  <si>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</si>
  <si>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4.1.2.2 - Incremento de documentos por cobrar de largo plazo</t>
  </si>
  <si>
    <t>4.1.2.2.02 - Incremento de documentos por cobrar externos de largo plazo</t>
  </si>
  <si>
    <t>4.2.1.1.05 - Disminución de ctas. por pagar internas de corto plazo sentencias condenatorias</t>
  </si>
  <si>
    <t>4.2.1.6 - Amortización de la porción de corto plazo de la deuda pública en préstamos de largo plazo</t>
  </si>
  <si>
    <t>4.2.1.6.01 - Amortización de la porción de corto plazo de la deuda pública interna en préstamos de largo plazo</t>
  </si>
  <si>
    <t>Fecha de Registro: 7 de febrero del 2019.</t>
  </si>
  <si>
    <t>ENERO - DICIEMBRE 2019</t>
  </si>
  <si>
    <t>2.2.9 - OTRAS CONTRATACIONES DE SERVICIOS</t>
  </si>
  <si>
    <t>2.5.9 - TRANSFERENCIAS DE CAPITAL A OTRAS INSTITUCIONES PÚBLICAS</t>
  </si>
  <si>
    <t>Fecha de Registro: 10 de febrero de 2020.</t>
  </si>
  <si>
    <t>ENERO-DICIEMBRE 2020</t>
  </si>
  <si>
    <t>PRESUPUESTO INICIAL*</t>
  </si>
  <si>
    <t>PRESUPUESTO VIGENTE**</t>
  </si>
  <si>
    <t>2.6.7 - ACTIVOS BIOLÓGICOS</t>
  </si>
  <si>
    <t>2.8.5 - APORTES DE CAPITAL AL SECTOR PÚBLICO</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</si>
  <si>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</si>
  <si>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</si>
  <si>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</si>
  <si>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</si>
  <si>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</si>
  <si>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</si>
  <si>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</si>
  <si>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</si>
  <si>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Ley No. 237-20</t>
  </si>
  <si>
    <t>2.1.1.1 - Remuneraciones al personal fijo</t>
  </si>
  <si>
    <t>2.1.1.1.01 - Sueldos empleados fijos</t>
  </si>
  <si>
    <t>2.1.1.1.02 - Sueldos a médicos</t>
  </si>
  <si>
    <t>2.1.1.1.03 - Ascensos a militares</t>
  </si>
  <si>
    <t>2.1.1.1.05 - Incentivos y escalafón</t>
  </si>
  <si>
    <t>2.1.1.1.06 - Nuevas plazas a médicos</t>
  </si>
  <si>
    <t>2.1.1.1.10 - Sueldos fijos a personal docente en proceso de habilitación</t>
  </si>
  <si>
    <t>2.1.1.2 - Remuneraciones al personal de carácter temporal</t>
  </si>
  <si>
    <t>2.1.1.2.01 - Personal igualado</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</si>
  <si>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</si>
  <si>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</si>
  <si>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</si>
  <si>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</si>
  <si>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</si>
  <si>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</si>
  <si>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</si>
  <si>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</si>
  <si>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</si>
  <si>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</si>
  <si>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</si>
  <si>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</si>
  <si>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</si>
  <si>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</si>
  <si>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</si>
  <si>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</si>
  <si>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</si>
  <si>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</si>
  <si>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</si>
  <si>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</si>
  <si>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</si>
  <si>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</si>
  <si>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</si>
  <si>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2.1.2.2.02 - Compensación por horas extraordinarias</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</si>
  <si>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</si>
  <si>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</si>
  <si>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</si>
  <si>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</si>
  <si>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</si>
  <si>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</si>
  <si>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</si>
  <si>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</si>
  <si>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</si>
  <si>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</si>
  <si>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</si>
  <si>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2.1.2.2.15 - Compensación extraordinaria anual</t>
  </si>
  <si>
    <t>2.1.2.2.16 - Incentivo por labor humanitaria</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</si>
  <si>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</si>
  <si>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</si>
  <si>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</si>
  <si>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</si>
  <si>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</si>
  <si>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</si>
  <si>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</si>
  <si>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</si>
  <si>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</si>
  <si>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</si>
  <si>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</si>
  <si>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</si>
  <si>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</si>
  <si>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</si>
  <si>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</si>
  <si>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</si>
  <si>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</si>
  <si>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</si>
  <si>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</si>
  <si>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</si>
  <si>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</si>
  <si>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</si>
  <si>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</si>
  <si>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</si>
  <si>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</si>
  <si>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</si>
  <si>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</si>
  <si>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</si>
  <si>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</si>
  <si>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</si>
  <si>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</si>
  <si>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</si>
  <si>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</si>
  <si>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</si>
  <si>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</si>
  <si>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</si>
  <si>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</si>
  <si>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</si>
  <si>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</si>
  <si>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</si>
  <si>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</si>
  <si>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</si>
  <si>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</si>
  <si>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</si>
  <si>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</si>
  <si>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</si>
  <si>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</si>
  <si>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</si>
  <si>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</si>
  <si>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</si>
  <si>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</si>
  <si>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</si>
  <si>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</si>
  <si>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</si>
  <si>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</si>
  <si>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</si>
  <si>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</si>
  <si>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</si>
  <si>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</si>
  <si>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</si>
  <si>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</si>
  <si>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</si>
  <si>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</si>
  <si>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</si>
  <si>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</si>
  <si>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</si>
  <si>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</si>
  <si>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</si>
  <si>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</si>
  <si>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</si>
  <si>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</si>
  <si>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</si>
  <si>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</si>
  <si>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</si>
  <si>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</si>
  <si>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</si>
  <si>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</si>
  <si>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</si>
  <si>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</si>
  <si>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</si>
  <si>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</si>
  <si>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</si>
  <si>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</si>
  <si>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</si>
  <si>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</si>
  <si>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</si>
  <si>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</si>
  <si>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</si>
  <si>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</si>
  <si>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2.2.6.8 - Seguro sobre inventarios de bienes de consumo</t>
  </si>
  <si>
    <t>2.2.6.8.01 - Seguro sobre inventarios de bienes de consumo</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</si>
  <si>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</si>
  <si>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</si>
  <si>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</si>
  <si>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</si>
  <si>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</si>
  <si>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</si>
  <si>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</si>
  <si>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</si>
  <si>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</si>
  <si>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</si>
  <si>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</si>
  <si>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</si>
  <si>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</si>
  <si>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</si>
  <si>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</si>
  <si>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</si>
  <si>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</si>
  <si>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</si>
  <si>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</si>
  <si>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</si>
  <si>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</si>
  <si>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</si>
  <si>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</si>
  <si>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</si>
  <si>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</si>
  <si>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</si>
  <si>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</si>
  <si>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</si>
  <si>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</si>
  <si>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</si>
  <si>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</si>
  <si>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</si>
  <si>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</si>
  <si>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</si>
  <si>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</si>
  <si>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</si>
  <si>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</si>
  <si>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</si>
  <si>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</si>
  <si>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</si>
  <si>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</si>
  <si>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</si>
  <si>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</si>
  <si>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</si>
  <si>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</si>
  <si>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</si>
  <si>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</si>
  <si>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</si>
  <si>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</si>
  <si>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</si>
  <si>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</si>
  <si>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</si>
  <si>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2.2.8.9.01 - Intereses devengados internos por instituciones financieras</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</si>
  <si>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</si>
  <si>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</si>
  <si>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</si>
  <si>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</si>
  <si>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</si>
  <si>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2.2.9.2 - Servicios de alimentación</t>
  </si>
  <si>
    <t>2.2.9.2.01 - Servicios de alimentación</t>
  </si>
  <si>
    <t>2.2.9.2.03 - Servicios de Catering</t>
  </si>
  <si>
    <t>2.3.1.1 - Alimentos y bebidas para personas</t>
  </si>
  <si>
    <t>2.3.1.1.01 - Alimentos y bebidas para personas</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</si>
  <si>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</si>
  <si>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</si>
  <si>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</si>
  <si>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</si>
  <si>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</si>
  <si>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</si>
  <si>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</si>
  <si>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</si>
  <si>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</si>
  <si>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</si>
  <si>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</si>
  <si>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</si>
  <si>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</si>
  <si>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</si>
  <si>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</si>
  <si>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</si>
  <si>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</si>
  <si>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</si>
  <si>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</si>
  <si>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</si>
  <si>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</si>
  <si>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</si>
  <si>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</si>
  <si>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</si>
  <si>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</si>
  <si>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</si>
  <si>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</si>
  <si>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</si>
  <si>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</si>
  <si>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</si>
  <si>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</si>
  <si>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</si>
  <si>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</si>
  <si>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</si>
  <si>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</si>
  <si>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</si>
  <si>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</si>
  <si>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</si>
  <si>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</si>
  <si>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</si>
  <si>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</si>
  <si>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</si>
  <si>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</si>
  <si>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</si>
  <si>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</si>
  <si>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</si>
  <si>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</si>
  <si>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</si>
  <si>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</si>
  <si>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</si>
  <si>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</si>
  <si>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</si>
  <si>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</si>
  <si>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</si>
  <si>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</si>
  <si>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</si>
  <si>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</si>
  <si>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</si>
  <si>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</si>
  <si>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</si>
  <si>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</si>
  <si>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</si>
  <si>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</si>
  <si>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</si>
  <si>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</si>
  <si>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</si>
  <si>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</si>
  <si>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</si>
  <si>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</si>
  <si>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</si>
  <si>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</si>
  <si>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</si>
  <si>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</si>
  <si>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</si>
  <si>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</si>
  <si>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</si>
  <si>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</si>
  <si>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</si>
  <si>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</si>
  <si>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</si>
  <si>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</si>
  <si>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</si>
  <si>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</si>
  <si>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</si>
  <si>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</si>
  <si>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</si>
  <si>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</si>
  <si>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</si>
  <si>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</si>
  <si>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</si>
  <si>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</si>
  <si>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</si>
  <si>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</si>
  <si>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</si>
  <si>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</si>
  <si>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</si>
  <si>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</si>
  <si>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</si>
  <si>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</si>
  <si>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</si>
  <si>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</si>
  <si>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</si>
  <si>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</si>
  <si>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</si>
  <si>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</si>
  <si>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</si>
  <si>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</si>
  <si>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</si>
  <si>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</si>
  <si>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</si>
  <si>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</si>
  <si>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</si>
  <si>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</si>
  <si>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</si>
  <si>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</si>
  <si>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</si>
  <si>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</si>
  <si>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</si>
  <si>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</si>
  <si>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</si>
  <si>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</si>
  <si>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</si>
  <si>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</si>
  <si>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</si>
  <si>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</si>
  <si>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</si>
  <si>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</si>
  <si>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</si>
  <si>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</si>
  <si>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2.4.1.6.04 - Transferencias para investigación, innovación, fomento y desarrollo</t>
  </si>
  <si>
    <t>2.4.1.6.05 - Transferencias corrientes ocasionales a asociaciones sin fines de lucro</t>
  </si>
  <si>
    <t>2.4.2.1 - Aportaciones a instituciones del gobierno central</t>
  </si>
  <si>
    <t>2.4.2.1.01 - Aportaciones corrientes al Poder Legislativo</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</si>
  <si>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</si>
  <si>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</si>
  <si>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</si>
  <si>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2.4.3.1 - Transferencias corrientes a gobiernos centrales municipales</t>
  </si>
  <si>
    <t>2.4.3.1.01 - Transferencias corrientes a gobiernos centrales municipales para servicios personales</t>
  </si>
  <si>
    <t>2.4.3.1.02 - Otras transferencias corrientes a gobiernos centrales municipales</t>
  </si>
  <si>
    <t>2.4.5.2 - Transferencias corrientes a instituciones públicas financieras monetarias</t>
  </si>
  <si>
    <t>2.4.5.2.02 - Otras transferencias corrientes a instituciones públicas financieras monetarias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</si>
  <si>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</si>
  <si>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</si>
  <si>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</si>
  <si>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</si>
  <si>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públicas[1]</t>
  </si>
  <si>
    <t>2.4.9.1.03 - Transferencias corrientes a otras instituciones públicas destinadas a gastos en bienes y servicios</t>
  </si>
  <si>
    <t>2.5.1.2 - Transferencias de capital a asociaciones  privadas sin fines de lucro</t>
  </si>
  <si>
    <t>2.5.1.2.01 - Transferencias de capital  a Asociaciones  Privadas sin Fines de Lucro</t>
  </si>
  <si>
    <t>2.5.2.1 - Aportaciones de capital a instituciones del gobierno central</t>
  </si>
  <si>
    <t>2.5.2.1.02 - Aportaciones de capital al Poder Ejecutivo</t>
  </si>
  <si>
    <t>2.5.2.2 - Transferencias de capital a las instituciones descentralizadas y autónomas no financieras</t>
  </si>
  <si>
    <t>2.5.2.2.01 - Transferencias de capital a instituciones descentralizadas y autónomas no financieras para proyectos de inversión</t>
  </si>
  <si>
    <t>2.5.3.1 - Transferencias de capital a gobiernos centrales municipales</t>
  </si>
  <si>
    <t>2.5.3.1.01 - Transferencias de capital a gobiernos centrales municipales para proyectos de inversión</t>
  </si>
  <si>
    <t>2.5.3.1.02 - Otras transferencias de capital a gobiernos centrales municipales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</si>
  <si>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</si>
  <si>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</si>
  <si>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</si>
  <si>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</si>
  <si>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</si>
  <si>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</si>
  <si>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</si>
  <si>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</si>
  <si>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</si>
  <si>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</si>
  <si>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</si>
  <si>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</si>
  <si>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</si>
  <si>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</si>
  <si>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</si>
  <si>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</si>
  <si>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</si>
  <si>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</si>
  <si>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</si>
  <si>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</si>
  <si>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</si>
  <si>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</si>
  <si>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</si>
  <si>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</si>
  <si>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</si>
  <si>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</si>
  <si>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</si>
  <si>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</si>
  <si>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</si>
  <si>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</si>
  <si>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</si>
  <si>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</si>
  <si>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</si>
  <si>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</si>
  <si>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</si>
  <si>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</si>
  <si>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</si>
  <si>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</si>
  <si>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</si>
  <si>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</si>
  <si>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</si>
  <si>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</si>
  <si>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</si>
  <si>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</si>
  <si>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</si>
  <si>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</si>
  <si>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</si>
  <si>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</si>
  <si>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</si>
  <si>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</si>
  <si>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</si>
  <si>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</si>
  <si>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</si>
  <si>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</si>
  <si>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</si>
  <si>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</si>
  <si>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</si>
  <si>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</si>
  <si>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</si>
  <si>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</si>
  <si>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</si>
  <si>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</si>
  <si>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</si>
  <si>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</si>
  <si>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</si>
  <si>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</si>
  <si>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</si>
  <si>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</si>
  <si>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</si>
  <si>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</si>
  <si>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</si>
  <si>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</si>
  <si>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</si>
  <si>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</si>
  <si>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</si>
  <si>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</si>
  <si>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</si>
  <si>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</si>
  <si>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</si>
  <si>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</si>
  <si>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2.6.8.3 - Programas de informática y base de datos</t>
  </si>
  <si>
    <t>2.6.8.3.01 - Programas de informática</t>
  </si>
  <si>
    <t>2.6.8.3.02 - Base de datos</t>
  </si>
  <si>
    <t>2.6.8.5 - Estudios de preinversión</t>
  </si>
  <si>
    <t>2.6.8.5.01 - Estudios de preinversión</t>
  </si>
  <si>
    <t>2.6.8.6 - Marcas y patentes</t>
  </si>
  <si>
    <t>2.6.8.6.01 - Marcas y patentes</t>
  </si>
  <si>
    <t>2.6.8.7 - Concesiones</t>
  </si>
  <si>
    <t>2.6.8.7.01 - Concesiones</t>
  </si>
  <si>
    <t>2.6.8.8 - Licencias informáticas e intelectuales, industriales y comerciales</t>
  </si>
  <si>
    <t>2.6.8.8.01 - Licencias Informáticas</t>
  </si>
  <si>
    <t>2.6.8.8.03 - Licencias Industriales</t>
  </si>
  <si>
    <t>2.6.8.8.04 - Licencias Comerciales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</si>
  <si>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</si>
  <si>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</si>
  <si>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</si>
  <si>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</si>
  <si>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</si>
  <si>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</si>
  <si>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2.6.9.2.02 - Adquisición de mejoras para la ejecución de proyecto</t>
  </si>
  <si>
    <t>2.6.9.3 - Terrenos urbanos</t>
  </si>
  <si>
    <t>2.6.9.3.02 - Terrenos urbanos con mejoras</t>
  </si>
  <si>
    <t>2.6.9.3.03 - Terrenos urbanos con edificaciones</t>
  </si>
  <si>
    <t>2.6.9.4 - Tierras rurales</t>
  </si>
  <si>
    <t>2.6.9.4.01 - Tierras rurales sin mejoras</t>
  </si>
  <si>
    <t>2.6.9.5 - Objetos de valor</t>
  </si>
  <si>
    <t>2.6.9.5.02 - Antigüedades, bienes artísticos y otros objetos de arte</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</si>
  <si>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</si>
  <si>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</si>
  <si>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</si>
  <si>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</si>
  <si>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</si>
  <si>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</si>
  <si>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</si>
  <si>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</si>
  <si>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</si>
  <si>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</si>
  <si>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2.7.1.5 - Supervisión e inspección de obras en edificaciones</t>
  </si>
  <si>
    <t>2.7.1.5.01 - Supervisión e inspección de obras en edificaciones</t>
  </si>
  <si>
    <t>2.7.2.1 - Obras hidráulicas y sanitarias</t>
  </si>
  <si>
    <t>2.7.2.1.01 - Obras hidraúlicas y sanitarias</t>
  </si>
  <si>
    <t>2.7.2.1.02 - Supervisión de obras hidráulicas y sanitarias</t>
  </si>
  <si>
    <t>2.7.2.2 - Obras de energía</t>
  </si>
  <si>
    <t>2.7.2.2.01 - Obras de energía</t>
  </si>
  <si>
    <t>2.7.2.4 - Infraestructura terrestre y obras anexas</t>
  </si>
  <si>
    <t>2.7.2.4.01 -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</si>
  <si>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</si>
  <si>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</si>
  <si>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</si>
  <si>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</si>
  <si>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</si>
  <si>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</si>
  <si>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2.7.3.1 - Construcciones en bienes de uso público concesionados</t>
  </si>
  <si>
    <t>2.7.3.1.01 - Construcciones en bienes de uso público concesionados</t>
  </si>
  <si>
    <t>2.8.1.1 - Concesión de préstamos al sector privado</t>
  </si>
  <si>
    <t>2.8.1.1.01 - Concesión de préstamos de empresas privadas internas</t>
  </si>
  <si>
    <t>2.8.2.1 - Títulos y valores de deuda del sector privado</t>
  </si>
  <si>
    <t>2.8.2.1.01 - Adquisición de valores representativos de deuda de empresas privadas internas</t>
  </si>
  <si>
    <t>2.9.1.1 - Intereses de la deuda pública interna de corto plazo</t>
  </si>
  <si>
    <t>2.9.1.1.01 - Intereses de la deuda pública interna de corto plazo</t>
  </si>
  <si>
    <t>2.9.2.2 - Intereses de la deuda pública externa de largo plazo</t>
  </si>
  <si>
    <t>2.9.2.2.01 - Intereses de la deuda pública externa de largo plazo</t>
  </si>
  <si>
    <t>Notas:</t>
  </si>
  <si>
    <t>Fecha de registro: 08 de febrero de 2022</t>
  </si>
  <si>
    <t>Diciemrbe 2022*</t>
  </si>
  <si>
    <t>Ley No. 345-21</t>
  </si>
  <si>
    <t>2.1.1.1.12 - Sueldo fijo por cargo a personal militar y policial</t>
  </si>
  <si>
    <t>2.1.1.2 - Remuneraciones al personal con carácter transitorio</t>
  </si>
  <si>
    <t>2.2.2.1.02 - Promoción y patrocinio</t>
  </si>
  <si>
    <t>2.2.2.1.03 - Publicaciones de avisos oficiales</t>
  </si>
  <si>
    <t>2.2.3.3 - Otros viáticos</t>
  </si>
  <si>
    <t>2.2.3.3.01 - Otros viáticos</t>
  </si>
  <si>
    <t>2.2.5.1.02 - Hospedaje</t>
  </si>
  <si>
    <t>2.2.8.2.02 - Gastos por cancelación de certificados de inversión</t>
  </si>
  <si>
    <t>2.2.9.1.02 - Servicios de grabación y transmisión de jornadas académicas</t>
  </si>
  <si>
    <t>2.3.1.1.02 - Alimentación escolar</t>
  </si>
  <si>
    <t>2.3.3.2 - Productos de papel y cartón</t>
  </si>
  <si>
    <t>2.3.3.2.01 - Productos de papel y cartón</t>
  </si>
  <si>
    <t>2.3.5.1 - Productos de Cueros y pieles</t>
  </si>
  <si>
    <t>2.3.5.1.01 - Productos de cueros y pieles</t>
  </si>
  <si>
    <t>2.3.5.5 - Artículos de plástico</t>
  </si>
  <si>
    <t>2.3.5.5.01 - Artículos de plástico</t>
  </si>
  <si>
    <t>2.3.7.1.07-Gas natural</t>
  </si>
  <si>
    <t>2.3.9.1 - Material para limpieza</t>
  </si>
  <si>
    <t>2.3.9.1.01 - Material para limpieza</t>
  </si>
  <si>
    <t>2.3.9.1.02 - Materiales de limpieza e higiene personal</t>
  </si>
  <si>
    <t>2.3.9.3 - Útiles menores médico - quirúrgicos y de laboratorio</t>
  </si>
  <si>
    <t>2.3.9.3.01 - Utiles menores médico quirurgicos y de laboratorio</t>
  </si>
  <si>
    <t>2.4.2 - TRANSFERENCIAS CORRIENTES AL GOBIERNO GENERAL NACIONAL</t>
  </si>
  <si>
    <t>2.4.2.1.02 - Aportaciones corrientes al Poder Ejecutivo</t>
  </si>
  <si>
    <t>2.4.2.3 - Transferencias corrientes a instituciones públicas de la seguridad social</t>
  </si>
  <si>
    <t>2.4.2.3.02 - Otras transferencias corrientes a instituciones públicas de la seguridad social</t>
  </si>
  <si>
    <t>2.5.4.1 - Transferencias de capital a empresas públicas no financieras nacionales</t>
  </si>
  <si>
    <t>2.5.4.1.03 - Transferencias de capital a empresas públicas no financieras nacionales para fideicomiso</t>
  </si>
  <si>
    <t>2.6.2 - MOBILIARIO Y EQUIPO AUDIOVISUAL, RECREATIVO Y EDUCACIONAL</t>
  </si>
  <si>
    <t>2.6.5.4.02 - Equipos de climatización</t>
  </si>
  <si>
    <t>2.6.5.6 - Equipo de generación eléctrica</t>
  </si>
  <si>
    <t>2.6.5.6.01 - Equipo de generación eléctrica</t>
  </si>
  <si>
    <t>2.6.5.7 - Máquinas - herramientas</t>
  </si>
  <si>
    <t>2.6.5.7.01 - Máquinas - herramientas</t>
  </si>
  <si>
    <t>2.6.8.8.02 - Licencias Intelectuales</t>
  </si>
  <si>
    <t>2.6.9.1.02 - Adquisición de mejoras para la ejecución de proyecto</t>
  </si>
  <si>
    <t xml:space="preserve">2.6.9.2 - Edificios no residenciales </t>
  </si>
  <si>
    <t>2.7.2.3 - Obras de telecomunicaciones</t>
  </si>
  <si>
    <t>2.7.2.3.01 - Obras de telecomunicaciones</t>
  </si>
  <si>
    <t>2.9.5 - GASTOS DE INTERESES, RECARGOS MULTAS Y SANCIONES DE IMPUESTOS Y CONTRIBUCIONES SOCIALES</t>
  </si>
  <si>
    <t>2.9.5.1 - Gastos de intereses, recargos, multas y sanciones de impuestos</t>
  </si>
  <si>
    <t>2.9.5.1.02 - Gastos de recargos, multas y sanciones de los impuestos</t>
  </si>
  <si>
    <t>Fecha de registro: 20 de febrero del 2023.</t>
  </si>
  <si>
    <t>Diciembre 2023*</t>
  </si>
  <si>
    <t>Ley No. 366-22</t>
  </si>
  <si>
    <t>2.1.2.2.14 - Compensación especial al personal militar</t>
  </si>
  <si>
    <t>2.2.8.1.02 - Gastos por sentencias condenatorias</t>
  </si>
  <si>
    <t>2.2.9.2.02 - Servicios de alimentación escolar</t>
  </si>
  <si>
    <t>2.3.6.4.02 - Petróleo crudo</t>
  </si>
  <si>
    <t>2.4.1.6.06 - Transferencias corrientes a federaciones deportivas</t>
  </si>
  <si>
    <t>2.4.2.1.03 - Aportaciones corrientes al Poder Judicial</t>
  </si>
  <si>
    <t>2.4.9.1.01 - Transferencias corrientes destinadas a otras instituciones públicas</t>
  </si>
  <si>
    <t>2.5.9.1 - Transferencias de capital a otras instituciones públicas</t>
  </si>
  <si>
    <t>2.5.9.1.01 - Transferencias de Capital destinada a otras Instituciones Públicas</t>
  </si>
  <si>
    <t>2.6.9.3.01 - Terrenos urbanos sin mejoras</t>
  </si>
  <si>
    <t>2.6.9.4.03 - Tierras con edificaciones</t>
  </si>
  <si>
    <t>2.6.9.5.01 - Metales y piedras preciosas</t>
  </si>
  <si>
    <t>Fecha de registro: 06/02/2024.</t>
  </si>
  <si>
    <t>Diciembre 2024</t>
  </si>
  <si>
    <t>PRESUPUESTO</t>
  </si>
  <si>
    <t>Ley No. 80-23</t>
  </si>
  <si>
    <t>VIGENTE</t>
  </si>
  <si>
    <t/>
  </si>
  <si>
    <t>2.2.7.2.05 - Mantenimiento y reparación de equipo de comunicación y audiovisuales</t>
  </si>
  <si>
    <t>2.2.8.1 - Gastos y representación judiciales</t>
  </si>
  <si>
    <t>2.3.2.1 - Hilados, fibras, telas y útiles de costura</t>
  </si>
  <si>
    <t>2.3.2.1.01 - Hilados, fibras, telas y útiles de costura</t>
  </si>
  <si>
    <t>2.4.1.2.06 - Ayudas y donaciones a productores</t>
  </si>
  <si>
    <t>2.4.7.1 - Transferencias corrientes a gobiernos extranjeros</t>
  </si>
  <si>
    <t>2.4.7.1.01 - Transferencias corrientes a Gobiernos Extranjeros</t>
  </si>
  <si>
    <t>2.5.2.2.02 - Otras transferencias de capital a instituciones descentralizadas y autónomas no financieras</t>
  </si>
  <si>
    <t>2.5.4.1.02 - Otras transferencias de capital a empresas públicas no financieras nacionales</t>
  </si>
  <si>
    <t>2.6.9.5.03 - Objetos del patrimonio cultural</t>
  </si>
  <si>
    <t>2.9.2.1 - Intereses de la deuda pública externa de corto plazo</t>
  </si>
  <si>
    <t>2.9.2.1.01 - Intereses de la deuda pública externa de corto plazo</t>
  </si>
  <si>
    <t>2.9.5.2 - Gastos de intereses, recargos, multas y sanciones contribuciones sociales</t>
  </si>
  <si>
    <t>2.9.5.2.02 - Gastos de recargos, multas y sanciones de las contribuciones sociales</t>
  </si>
  <si>
    <t>Fecha de registro: 07/02/2025.</t>
  </si>
  <si>
    <t>Diciembre 2025</t>
  </si>
  <si>
    <t>Ley No. 80-24</t>
  </si>
  <si>
    <t>2.4.1.2.05 - Subsidios para viviendas económicas</t>
  </si>
  <si>
    <t>2.4.1.6.07 - Transferencias corrientes por acuerdos de gestión a asociaciones sin fines de lucro</t>
  </si>
  <si>
    <t>2.4.4 - TRANSFERENCIAS CORRIENTES A SOCIEDADES PÚBLICAS NO FINANCIERAS</t>
  </si>
  <si>
    <t>2.4.4.2 - Transferencias corrientes a empresas públicas no financieras municipales</t>
  </si>
  <si>
    <t>2.4.4.2.02 - Otras transferencias corrientes a empresas públicas no financieras municipales</t>
  </si>
  <si>
    <t>2.5.4 - TRANSFERENCIAS DE CAPITAL A SOCIEDADES PÚBLICAS NO FINANCIERAS</t>
  </si>
  <si>
    <t>2.5.9.3 - Transferencia de capital para inversión en proyectos</t>
  </si>
  <si>
    <t>2.5.9.3.01 - Transferencia de Capital para Inversión en proyectos</t>
  </si>
  <si>
    <t>2.7.2.4.02 - Supervisión de infraestructura terrestre y obras anexas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</si>
  <si>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</si>
  <si>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</si>
  <si>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</si>
  <si>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2.3.8.2 - 1 % que se asignará durante el ejercicio para gastos corrientes por calamidad pública</t>
  </si>
  <si>
    <t>2.3.8.2.01 - Del 1% a ser asignados durante el ej. para gastos corrientes por calamidad pública</t>
  </si>
  <si>
    <t>2.4.4.1 - Transferencias corrientes a empresas públicas no financieras nacionales</t>
  </si>
  <si>
    <t>2.4.4.1.02 - Otras transferencias corrientes a empresas públicas no financieras nacionales</t>
  </si>
  <si>
    <t>2.5.1.3 - Transferencias de capital a empresas del sector privado interno</t>
  </si>
  <si>
    <t>2.5.1.3.01 - Transferencias de capital a empresas del sector privado interno</t>
  </si>
  <si>
    <t>*Cifras Preliminares.</t>
  </si>
  <si>
    <t>2.4.6.1 - Subvenciones a empresas del sector privado</t>
  </si>
  <si>
    <t>2.4.6.1.01 - Subvenciones a empresas del sector privado</t>
  </si>
  <si>
    <t>Mayo 2026*</t>
  </si>
  <si>
    <t>Fecha de registro: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</si>
</sst>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 #,##0.0_-;\-* #,##0.0_-;_-* &quot;-&quot;?_-;_-@_-"/>
    <numFmt numFmtId="170" formatCode="_(#,##0.0,,_);_(* \(#,##0.000000\);_(* &quot;-&quot;??_);_(@_)"/>
    <numFmt numFmtId="171" formatCode="_-* #,##0_-;\-* #,##0_-;_-* &quot;-&quot;??_-;_-@_-"/>
    <numFmt numFmtId="172" formatCode="#,##0.00000000000_);\(#,##0.00000000000\)"/>
    <numFmt numFmtId="173" formatCode="_(* #,##0.0_);_(* \(#,##0.0\);_(* &quot;-&quot;?_);_(@_)"/>
    <numFmt numFmtId="174" formatCode="_(#,##0.000000000,,_);_(* \(#,##0.00000000000000\);_(* &quot;-&quot;??_);_(@_)"/>
    <numFmt numFmtId="175" formatCode="_(#,##0,,_);_(* \(#,##0.0\);_(* &quot;-&quot;??_);_(@_)"/>
    <numFmt numFmtId="176" formatCode="#,##0.0,,"/>
    <numFmt numFmtId="177" formatCode="#,##0.0_);\(#,##0.0\)"/>
    <numFmt numFmtId="178" formatCode="#,##0.00000000_);\(#,##0.00000000\)"/>
    <numFmt numFmtId="179" formatCode="#,##0.0000000_);\(#,##0.0000000\)"/>
    <numFmt numFmtId="180" formatCode="#,##0.0"/>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theme="0"/>
      <name val="Calibri"/>
      <family val="2"/>
    </font>
    <font>
      <b/>
      <sz val="11"/>
      <name val="Calibri"/>
      <family val="2"/>
      <scheme val="minor"/>
    </font>
    <font>
      <b/>
      <sz val="10"/>
      <color theme="1"/>
      <name val="Calibri"/>
      <family val="2"/>
      <scheme val="minor"/>
    </font>
    <font>
      <b/>
      <sz val="11"/>
      <color rgb="FF000000"/>
      <name val="Calibri"/>
      <family val="2"/>
    </font>
    <font>
      <sz val="11"/>
      <color rgb="FF000000"/>
      <name val="Calibri"/>
      <family val="2"/>
    </font>
    <font>
      <sz val="11"/>
      <name val="Calibri"/>
      <family val="2"/>
    </font>
    <font>
      <sz val="11"/>
      <color indexed="8"/>
      <name val="Calibri"/>
      <family val="2"/>
      <scheme val="minor"/>
    </font>
    <font>
      <b/>
      <sz val="9"/>
      <name val="Calibri"/>
      <family val="2"/>
      <scheme val="minor"/>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s>
  <borders count="1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s>
  <cellStyleXfs count="9">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3" fillId="0" borderId="0"/>
    <xf numFmtId="0" fontId="1" fillId="0" borderId="0"/>
  </cellStyleXfs>
  <cellXfs count="329">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5" fontId="0" fillId="0" borderId="0" xfId="0" applyNumberFormat="1"/>
    <xf numFmtId="164" fontId="5" fillId="0" borderId="0" xfId="1" applyFont="1" applyFill="1" applyBorder="1" applyAlignment="1">
      <alignment horizontal="center" vertical="top" wrapText="1" readingOrder="1"/>
    </xf>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164" fontId="0" fillId="0" borderId="0" xfId="1" applyFont="1" applyAlignment="1">
      <alignment horizontal="right"/>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5" xfId="1" applyNumberFormat="1" applyFont="1" applyBorder="1" applyAlignment="1">
      <alignment horizontal="right" vertical="center"/>
    </xf>
    <xf numFmtId="0" fontId="8" fillId="5" borderId="6" xfId="0" applyFont="1" applyFill="1" applyBorder="1" applyAlignment="1">
      <alignment vertical="top"/>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7" fontId="0" fillId="0" borderId="0" xfId="1" applyNumberFormat="1" applyFont="1" applyBorder="1" applyAlignment="1">
      <alignment horizontal="right" vertical="center"/>
    </xf>
    <xf numFmtId="165" fontId="2" fillId="4" borderId="2"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8"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0" fillId="0" borderId="0" xfId="0" applyAlignment="1">
      <alignment horizontal="left" indent="1"/>
    </xf>
    <xf numFmtId="0" fontId="3" fillId="0" borderId="0" xfId="0" applyFont="1"/>
    <xf numFmtId="0" fontId="11" fillId="0" borderId="0" xfId="0" applyFont="1" applyAlignment="1">
      <alignment vertical="top" wrapText="1" readingOrder="1"/>
    </xf>
    <xf numFmtId="0" fontId="12" fillId="0" borderId="0" xfId="0" applyFont="1" applyAlignment="1">
      <alignment vertical="center" wrapText="1" readingOrder="1"/>
    </xf>
    <xf numFmtId="0" fontId="13"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4" fillId="0" borderId="0" xfId="0" applyFont="1" applyAlignment="1">
      <alignment vertical="top" wrapText="1" readingOrder="1"/>
    </xf>
    <xf numFmtId="0" fontId="15" fillId="0" borderId="0" xfId="0" applyFont="1" applyAlignment="1">
      <alignment vertical="center" wrapText="1" readingOrder="1"/>
    </xf>
    <xf numFmtId="0" fontId="16" fillId="0" borderId="0" xfId="0" applyFont="1" applyAlignment="1">
      <alignment vertical="top" wrapText="1"/>
    </xf>
    <xf numFmtId="0" fontId="2" fillId="6" borderId="4" xfId="0"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2" fillId="7" borderId="4" xfId="1" applyNumberFormat="1" applyFont="1" applyFill="1" applyBorder="1" applyAlignment="1">
      <alignment horizontal="center" vertical="center"/>
    </xf>
    <xf numFmtId="167" fontId="0" fillId="0" borderId="0" xfId="1" applyNumberFormat="1" applyFont="1"/>
    <xf numFmtId="0" fontId="3" fillId="5" borderId="0" xfId="0" applyFont="1" applyFill="1" applyAlignment="1">
      <alignment horizontal="left" vertical="center" wrapText="1"/>
    </xf>
    <xf numFmtId="0" fontId="0" fillId="5" borderId="0" xfId="0" applyFill="1" applyAlignment="1">
      <alignment horizontal="left" vertical="center" wrapText="1"/>
    </xf>
    <xf numFmtId="167" fontId="9" fillId="0" borderId="0" xfId="1" applyNumberFormat="1" applyFont="1" applyAlignment="1">
      <alignment vertical="top" wrapText="1"/>
    </xf>
    <xf numFmtId="167" fontId="3" fillId="0" borderId="5" xfId="1" applyNumberFormat="1" applyFont="1" applyFill="1" applyBorder="1" applyAlignment="1">
      <alignment horizontal="right" vertical="center"/>
    </xf>
    <xf numFmtId="169" fontId="0" fillId="0" borderId="0" xfId="0" applyNumberFormat="1"/>
    <xf numFmtId="164" fontId="0" fillId="0" borderId="0" xfId="0" applyNumberFormat="1"/>
    <xf numFmtId="0" fontId="0" fillId="0" borderId="0" xfId="0" applyAlignment="1">
      <alignment horizontal="left"/>
    </xf>
    <xf numFmtId="0" fontId="10" fillId="0" borderId="5" xfId="0" applyFont="1" applyBorder="1" applyAlignment="1">
      <alignment horizontal="left"/>
    </xf>
    <xf numFmtId="164" fontId="8" fillId="0" borderId="0" xfId="1" applyFont="1" applyAlignment="1">
      <alignment vertical="top" wrapText="1"/>
    </xf>
    <xf numFmtId="0" fontId="0" fillId="0" borderId="0" xfId="0" applyAlignment="1">
      <alignment horizontal="left" indent="2"/>
    </xf>
    <xf numFmtId="0" fontId="3" fillId="0" borderId="0" xfId="0" applyFont="1" applyAlignment="1">
      <alignment horizontal="left" indent="1"/>
    </xf>
    <xf numFmtId="0" fontId="3" fillId="0" borderId="0" xfId="0" applyFont="1" applyAlignment="1">
      <alignment horizontal="left"/>
    </xf>
    <xf numFmtId="0" fontId="2" fillId="4" borderId="4" xfId="0" applyFont="1" applyFill="1" applyBorder="1" applyAlignment="1">
      <alignment horizontal="center" vertical="center"/>
    </xf>
    <xf numFmtId="170" fontId="0" fillId="0" borderId="0" xfId="1" applyNumberFormat="1" applyFont="1" applyAlignment="1">
      <alignment horizontal="right" vertical="center"/>
    </xf>
    <xf numFmtId="170" fontId="3" fillId="0" borderId="5" xfId="2" applyNumberFormat="1" applyFont="1" applyBorder="1"/>
    <xf numFmtId="170" fontId="0" fillId="0" borderId="0" xfId="2" applyNumberFormat="1" applyFont="1"/>
    <xf numFmtId="170" fontId="1" fillId="0" borderId="0" xfId="2" applyNumberFormat="1" applyFont="1" applyBorder="1"/>
    <xf numFmtId="170" fontId="2" fillId="4" borderId="4" xfId="1" applyNumberFormat="1" applyFont="1" applyFill="1" applyBorder="1" applyAlignment="1">
      <alignment vertical="center"/>
    </xf>
    <xf numFmtId="170" fontId="2" fillId="4" borderId="4" xfId="1" applyNumberFormat="1" applyFont="1" applyFill="1" applyBorder="1" applyAlignment="1">
      <alignment horizontal="right" vertical="center"/>
    </xf>
    <xf numFmtId="170" fontId="18" fillId="0" borderId="5" xfId="2" applyNumberFormat="1" applyFont="1" applyBorder="1"/>
    <xf numFmtId="170" fontId="10" fillId="0" borderId="0" xfId="2" applyNumberFormat="1" applyFont="1"/>
    <xf numFmtId="170" fontId="18" fillId="0" borderId="0" xfId="2" applyNumberFormat="1" applyFont="1"/>
    <xf numFmtId="170" fontId="3" fillId="0" borderId="0" xfId="2" applyNumberFormat="1" applyFont="1"/>
    <xf numFmtId="170" fontId="10" fillId="0" borderId="0" xfId="2" applyNumberFormat="1" applyFont="1" applyBorder="1"/>
    <xf numFmtId="170" fontId="18" fillId="0" borderId="0" xfId="2" applyNumberFormat="1" applyFont="1" applyBorder="1"/>
    <xf numFmtId="170" fontId="3" fillId="0" borderId="0" xfId="2" applyNumberFormat="1" applyFont="1" applyBorder="1"/>
    <xf numFmtId="170" fontId="2" fillId="3" borderId="2" xfId="3" applyNumberFormat="1" applyFont="1" applyFill="1" applyBorder="1" applyAlignment="1">
      <alignment horizontal="right" vertical="center"/>
    </xf>
    <xf numFmtId="170" fontId="3" fillId="0" borderId="0" xfId="1" applyNumberFormat="1" applyFont="1" applyAlignment="1">
      <alignment horizontal="right" vertical="center"/>
    </xf>
    <xf numFmtId="0" fontId="19" fillId="5" borderId="6" xfId="0" applyFont="1" applyFill="1" applyBorder="1" applyAlignment="1">
      <alignment vertical="top" wrapText="1"/>
    </xf>
    <xf numFmtId="0" fontId="19" fillId="0" borderId="0" xfId="0" applyFont="1" applyAlignment="1">
      <alignment vertical="top" wrapText="1"/>
    </xf>
    <xf numFmtId="0" fontId="5" fillId="0" borderId="0" xfId="0" applyFont="1" applyAlignment="1">
      <alignment horizontal="center" vertical="top" wrapText="1" readingOrder="1"/>
    </xf>
    <xf numFmtId="43" fontId="2" fillId="4" borderId="4" xfId="3" applyFont="1" applyFill="1" applyBorder="1" applyAlignment="1">
      <alignment horizontal="center" vertical="center"/>
    </xf>
    <xf numFmtId="0" fontId="10" fillId="0" borderId="0" xfId="0" applyFont="1" applyAlignment="1">
      <alignment horizontal="left" indent="2"/>
    </xf>
    <xf numFmtId="170" fontId="0" fillId="0" borderId="0" xfId="0" applyNumberFormat="1"/>
    <xf numFmtId="0" fontId="19" fillId="5" borderId="0" xfId="0" applyFont="1" applyFill="1" applyAlignment="1">
      <alignment vertical="top" wrapText="1"/>
    </xf>
    <xf numFmtId="0" fontId="8" fillId="5" borderId="0" xfId="0" applyFont="1" applyFill="1" applyAlignment="1">
      <alignment vertical="top"/>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70" fontId="0" fillId="0" borderId="0" xfId="2" applyNumberFormat="1" applyFont="1" applyFill="1" applyBorder="1"/>
    <xf numFmtId="170" fontId="2" fillId="3" borderId="3" xfId="3" applyNumberFormat="1" applyFont="1" applyFill="1" applyBorder="1" applyAlignment="1">
      <alignment horizontal="right" vertical="center"/>
    </xf>
    <xf numFmtId="170" fontId="2" fillId="4" borderId="13" xfId="1" applyNumberFormat="1" applyFont="1" applyFill="1" applyBorder="1" applyAlignment="1">
      <alignment vertical="center"/>
    </xf>
    <xf numFmtId="171" fontId="2" fillId="8" borderId="12" xfId="1" applyNumberFormat="1" applyFont="1" applyFill="1" applyBorder="1" applyAlignment="1">
      <alignment horizontal="center" vertical="center" wrapText="1"/>
    </xf>
    <xf numFmtId="167" fontId="2" fillId="4" borderId="8" xfId="1" applyNumberFormat="1" applyFont="1" applyFill="1" applyBorder="1" applyAlignment="1">
      <alignment horizontal="center" vertical="center"/>
    </xf>
    <xf numFmtId="170" fontId="2" fillId="4" borderId="8" xfId="1" applyNumberFormat="1" applyFont="1" applyFill="1" applyBorder="1" applyAlignment="1">
      <alignment vertical="center"/>
    </xf>
    <xf numFmtId="170" fontId="2" fillId="4" borderId="14" xfId="1" applyNumberFormat="1" applyFont="1" applyFill="1" applyBorder="1" applyAlignment="1">
      <alignment vertical="center"/>
    </xf>
    <xf numFmtId="170" fontId="2" fillId="4" borderId="2" xfId="1" applyNumberFormat="1" applyFont="1" applyFill="1" applyBorder="1" applyAlignment="1">
      <alignment vertical="center"/>
    </xf>
    <xf numFmtId="170" fontId="2" fillId="4" borderId="11" xfId="1" applyNumberFormat="1" applyFont="1" applyFill="1" applyBorder="1" applyAlignment="1">
      <alignment vertical="center"/>
    </xf>
    <xf numFmtId="167" fontId="2" fillId="4" borderId="2" xfId="1" applyNumberFormat="1" applyFont="1" applyFill="1" applyBorder="1" applyAlignment="1">
      <alignment horizontal="center" vertical="center"/>
    </xf>
    <xf numFmtId="170" fontId="0" fillId="0" borderId="15" xfId="2" applyNumberFormat="1" applyFont="1" applyFill="1" applyBorder="1"/>
    <xf numFmtId="170" fontId="0" fillId="0" borderId="11" xfId="2" applyNumberFormat="1" applyFont="1" applyFill="1" applyBorder="1"/>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3" xfId="0" applyFont="1" applyFill="1" applyBorder="1" applyAlignment="1">
      <alignment horizontal="left" vertical="center"/>
    </xf>
    <xf numFmtId="172" fontId="0" fillId="0" borderId="0" xfId="0" applyNumberFormat="1"/>
    <xf numFmtId="167" fontId="2" fillId="4" borderId="14" xfId="1" applyNumberFormat="1" applyFont="1" applyFill="1" applyBorder="1" applyAlignment="1">
      <alignment horizontal="center" vertical="center"/>
    </xf>
    <xf numFmtId="167" fontId="2" fillId="4" borderId="13" xfId="1" applyNumberFormat="1" applyFont="1" applyFill="1" applyBorder="1" applyAlignment="1">
      <alignment horizontal="center"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167" fontId="2" fillId="4" borderId="3" xfId="1" applyNumberFormat="1" applyFont="1" applyFill="1" applyBorder="1" applyAlignment="1">
      <alignment horizontal="center" vertical="center"/>
    </xf>
    <xf numFmtId="173" fontId="0" fillId="0" borderId="0" xfId="2" applyNumberFormat="1" applyFont="1"/>
    <xf numFmtId="0" fontId="20" fillId="0" borderId="0" xfId="0" applyFont="1"/>
    <xf numFmtId="170" fontId="3" fillId="0" borderId="0" xfId="2" applyNumberFormat="1" applyFont="1" applyFill="1" applyBorder="1"/>
    <xf numFmtId="174" fontId="3" fillId="0" borderId="0" xfId="0" applyNumberFormat="1" applyFont="1"/>
    <xf numFmtId="0" fontId="21" fillId="0" borderId="0" xfId="0" applyFont="1"/>
    <xf numFmtId="170" fontId="0" fillId="0" borderId="0" xfId="1" applyNumberFormat="1" applyFont="1" applyFill="1" applyBorder="1" applyAlignment="1">
      <alignment horizontal="right" vertical="center"/>
    </xf>
    <xf numFmtId="174" fontId="0" fillId="0" borderId="0" xfId="0" applyNumberFormat="1"/>
    <xf numFmtId="170" fontId="3" fillId="0" borderId="0" xfId="1" applyNumberFormat="1" applyFont="1" applyFill="1" applyBorder="1" applyAlignment="1">
      <alignment horizontal="right" vertical="center"/>
    </xf>
    <xf numFmtId="175" fontId="0" fillId="0" borderId="0" xfId="2" applyNumberFormat="1" applyFont="1" applyFill="1" applyBorder="1"/>
    <xf numFmtId="175" fontId="3" fillId="0" borderId="0" xfId="2" applyNumberFormat="1" applyFont="1" applyFill="1" applyBorder="1"/>
    <xf numFmtId="176" fontId="0" fillId="0" borderId="0" xfId="0" applyNumberFormat="1"/>
    <xf numFmtId="177" fontId="0" fillId="0" borderId="0" xfId="0" applyNumberFormat="1"/>
    <xf numFmtId="0" fontId="3" fillId="5" borderId="0" xfId="0" applyFont="1" applyFill="1"/>
    <xf numFmtId="170" fontId="3" fillId="5" borderId="0" xfId="2" applyNumberFormat="1" applyFont="1" applyFill="1"/>
    <xf numFmtId="0" fontId="5" fillId="5" borderId="0" xfId="0" applyFont="1" applyFill="1" applyAlignment="1">
      <alignment horizontal="center" vertical="top" wrapText="1" readingOrder="1"/>
    </xf>
    <xf numFmtId="0" fontId="3" fillId="5" borderId="0" xfId="0" applyFont="1" applyFill="1" applyAlignment="1">
      <alignment horizontal="left" indent="1"/>
    </xf>
    <xf numFmtId="0" fontId="3" fillId="0" borderId="0" xfId="0" applyFont="1" applyAlignment="1">
      <alignment horizontal="left" indent="2"/>
    </xf>
    <xf numFmtId="0" fontId="22" fillId="0" borderId="0" xfId="0" applyFont="1"/>
    <xf numFmtId="170" fontId="3" fillId="0" borderId="5" xfId="2" applyNumberFormat="1" applyFont="1" applyFill="1" applyBorder="1"/>
    <xf numFmtId="170" fontId="3" fillId="0" borderId="0" xfId="1" applyNumberFormat="1" applyFont="1" applyFill="1" applyAlignment="1">
      <alignment horizontal="right" vertical="center"/>
    </xf>
    <xf numFmtId="170" fontId="0" fillId="0" borderId="0" xfId="1" applyNumberFormat="1" applyFont="1" applyFill="1" applyAlignment="1">
      <alignment horizontal="right" vertical="center"/>
    </xf>
    <xf numFmtId="170" fontId="0" fillId="0" borderId="0" xfId="2" applyNumberFormat="1" applyFont="1" applyFill="1"/>
    <xf numFmtId="170" fontId="18" fillId="0" borderId="5" xfId="2" applyNumberFormat="1" applyFont="1" applyFill="1" applyBorder="1"/>
    <xf numFmtId="176" fontId="3" fillId="0" borderId="0" xfId="1" applyNumberFormat="1" applyFont="1"/>
    <xf numFmtId="176" fontId="3" fillId="0" borderId="0" xfId="1" applyNumberFormat="1" applyFont="1" applyFill="1"/>
    <xf numFmtId="176" fontId="0" fillId="0" borderId="0" xfId="1" applyNumberFormat="1" applyFont="1" applyAlignment="1">
      <alignment horizontal="right" vertical="center"/>
    </xf>
    <xf numFmtId="176" fontId="0" fillId="0" borderId="0" xfId="1" applyNumberFormat="1" applyFont="1" applyFill="1" applyAlignment="1">
      <alignment horizontal="right" vertical="center"/>
    </xf>
    <xf numFmtId="176" fontId="0" fillId="0" borderId="0" xfId="1" applyNumberFormat="1" applyFont="1" applyFill="1"/>
    <xf numFmtId="176" fontId="0" fillId="0" borderId="0" xfId="1" applyNumberFormat="1" applyFont="1"/>
    <xf numFmtId="176" fontId="3" fillId="0" borderId="0" xfId="2" applyNumberFormat="1" applyFont="1"/>
    <xf numFmtId="176" fontId="3" fillId="0" borderId="0" xfId="1" applyNumberFormat="1" applyFont="1" applyFill="1" applyAlignment="1">
      <alignment horizontal="right" vertical="center"/>
    </xf>
    <xf numFmtId="176" fontId="0" fillId="0" borderId="0" xfId="2" applyNumberFormat="1" applyFont="1"/>
    <xf numFmtId="170" fontId="1" fillId="0" borderId="0" xfId="2" applyNumberFormat="1" applyFont="1" applyFill="1"/>
    <xf numFmtId="170" fontId="1" fillId="0" borderId="0" xfId="2" applyNumberFormat="1" applyFont="1"/>
    <xf numFmtId="170" fontId="3" fillId="0" borderId="0" xfId="2" applyNumberFormat="1" applyFont="1" applyFill="1"/>
    <xf numFmtId="170" fontId="1" fillId="0" borderId="0" xfId="2" applyNumberFormat="1" applyFont="1" applyFill="1" applyBorder="1"/>
    <xf numFmtId="170" fontId="0" fillId="0" borderId="0" xfId="2" applyNumberFormat="1" applyFont="1" applyBorder="1"/>
    <xf numFmtId="177" fontId="8" fillId="0" borderId="0" xfId="0" applyNumberFormat="1" applyFont="1" applyAlignment="1">
      <alignment vertical="top" wrapText="1"/>
    </xf>
    <xf numFmtId="164" fontId="3" fillId="0" borderId="0" xfId="1" applyFont="1"/>
    <xf numFmtId="170" fontId="1" fillId="0" borderId="0" xfId="1" applyNumberFormat="1" applyFont="1" applyAlignment="1">
      <alignment horizontal="right" vertical="center"/>
    </xf>
    <xf numFmtId="170" fontId="1" fillId="0" borderId="0" xfId="1" applyNumberFormat="1" applyFont="1" applyFill="1" applyAlignment="1">
      <alignment horizontal="right" vertical="center"/>
    </xf>
    <xf numFmtId="0" fontId="7" fillId="0" borderId="0" xfId="0" applyFont="1" applyAlignment="1">
      <alignment horizontal="right" vertical="center" wrapText="1" readingOrder="1"/>
    </xf>
    <xf numFmtId="0" fontId="5" fillId="5" borderId="0" xfId="0" applyFont="1" applyFill="1" applyAlignment="1">
      <alignment horizontal="right" vertical="center" wrapText="1" readingOrder="1"/>
    </xf>
    <xf numFmtId="0" fontId="0" fillId="0" borderId="0" xfId="0" applyAlignment="1">
      <alignment horizontal="right" vertical="center"/>
    </xf>
    <xf numFmtId="167" fontId="2" fillId="4" borderId="13" xfId="1" applyNumberFormat="1" applyFont="1" applyFill="1" applyBorder="1" applyAlignment="1">
      <alignment horizontal="right" vertical="center"/>
    </xf>
    <xf numFmtId="170" fontId="3" fillId="0" borderId="5" xfId="2" applyNumberFormat="1" applyFont="1" applyFill="1" applyBorder="1" applyAlignment="1">
      <alignment horizontal="right" vertical="center"/>
    </xf>
    <xf numFmtId="170" fontId="3" fillId="0" borderId="5" xfId="2" applyNumberFormat="1" applyFont="1" applyBorder="1" applyAlignment="1">
      <alignment horizontal="right" vertical="center"/>
    </xf>
    <xf numFmtId="170" fontId="3" fillId="0" borderId="0" xfId="2" applyNumberFormat="1" applyFont="1" applyAlignment="1">
      <alignment horizontal="right" vertical="center"/>
    </xf>
    <xf numFmtId="170" fontId="0" fillId="0" borderId="0" xfId="2" applyNumberFormat="1" applyFont="1" applyAlignment="1">
      <alignment horizontal="right" vertical="center"/>
    </xf>
    <xf numFmtId="170" fontId="18" fillId="0" borderId="5" xfId="2" applyNumberFormat="1" applyFont="1" applyFill="1" applyBorder="1" applyAlignment="1">
      <alignment horizontal="right" vertical="center"/>
    </xf>
    <xf numFmtId="170" fontId="18" fillId="0" borderId="5" xfId="2" applyNumberFormat="1" applyFont="1" applyBorder="1" applyAlignment="1">
      <alignment horizontal="right" vertical="center"/>
    </xf>
    <xf numFmtId="170" fontId="3" fillId="5" borderId="0" xfId="2" applyNumberFormat="1" applyFont="1" applyFill="1" applyAlignment="1">
      <alignment horizontal="right" vertical="center"/>
    </xf>
    <xf numFmtId="170" fontId="0" fillId="0" borderId="0" xfId="2" applyNumberFormat="1" applyFont="1" applyFill="1" applyAlignment="1">
      <alignment horizontal="right" vertical="center"/>
    </xf>
    <xf numFmtId="170" fontId="3" fillId="0" borderId="0" xfId="2" applyNumberFormat="1" applyFont="1" applyFill="1" applyAlignment="1">
      <alignment horizontal="right" vertical="center"/>
    </xf>
    <xf numFmtId="170" fontId="3" fillId="0" borderId="0" xfId="2" applyNumberFormat="1" applyFont="1" applyFill="1" applyBorder="1" applyAlignment="1">
      <alignment horizontal="right" vertical="center"/>
    </xf>
    <xf numFmtId="170" fontId="1" fillId="0" borderId="0" xfId="2" applyNumberFormat="1" applyFont="1" applyFill="1" applyBorder="1" applyAlignment="1">
      <alignment horizontal="right" vertical="center"/>
    </xf>
    <xf numFmtId="170" fontId="1" fillId="0" borderId="0" xfId="2" applyNumberFormat="1" applyFont="1" applyAlignment="1">
      <alignment horizontal="right" vertical="center"/>
    </xf>
    <xf numFmtId="170" fontId="0" fillId="0" borderId="0" xfId="2" applyNumberFormat="1" applyFont="1" applyFill="1" applyBorder="1" applyAlignment="1">
      <alignment horizontal="right" vertical="center"/>
    </xf>
    <xf numFmtId="170" fontId="1" fillId="0" borderId="0" xfId="2" applyNumberFormat="1" applyFont="1" applyFill="1" applyAlignment="1">
      <alignment horizontal="right" vertical="center"/>
    </xf>
    <xf numFmtId="170" fontId="0" fillId="0" borderId="15" xfId="2" applyNumberFormat="1" applyFont="1" applyBorder="1" applyAlignment="1">
      <alignment horizontal="right" vertical="center"/>
    </xf>
    <xf numFmtId="167" fontId="2" fillId="4" borderId="2" xfId="1" applyNumberFormat="1" applyFont="1" applyFill="1" applyBorder="1" applyAlignment="1">
      <alignment horizontal="right" vertical="center"/>
    </xf>
    <xf numFmtId="167" fontId="2" fillId="4" borderId="8" xfId="1" applyNumberFormat="1" applyFont="1" applyFill="1" applyBorder="1" applyAlignment="1">
      <alignment horizontal="right" vertical="center"/>
    </xf>
    <xf numFmtId="0" fontId="2" fillId="4" borderId="4" xfId="0" applyFont="1" applyFill="1" applyBorder="1" applyAlignment="1">
      <alignment horizontal="right" vertical="center"/>
    </xf>
    <xf numFmtId="170" fontId="10" fillId="0" borderId="0" xfId="2" applyNumberFormat="1" applyFont="1" applyAlignment="1">
      <alignment horizontal="right" vertical="center"/>
    </xf>
    <xf numFmtId="170" fontId="18" fillId="0" borderId="0" xfId="2" applyNumberFormat="1" applyFont="1" applyAlignment="1">
      <alignment horizontal="right" vertical="center"/>
    </xf>
    <xf numFmtId="170" fontId="10" fillId="0" borderId="0" xfId="2" applyNumberFormat="1" applyFont="1" applyBorder="1" applyAlignment="1">
      <alignment horizontal="right" vertical="center"/>
    </xf>
    <xf numFmtId="170" fontId="18" fillId="0" borderId="0" xfId="2" applyNumberFormat="1" applyFont="1" applyBorder="1" applyAlignment="1">
      <alignment horizontal="right" vertical="center"/>
    </xf>
    <xf numFmtId="170" fontId="2" fillId="4" borderId="2" xfId="1" applyNumberFormat="1" applyFont="1" applyFill="1" applyBorder="1" applyAlignment="1">
      <alignment horizontal="right" vertical="center"/>
    </xf>
    <xf numFmtId="170" fontId="2" fillId="4" borderId="11" xfId="1" applyNumberFormat="1" applyFont="1" applyFill="1" applyBorder="1" applyAlignment="1">
      <alignment horizontal="right" vertical="center"/>
    </xf>
    <xf numFmtId="170" fontId="2" fillId="4" borderId="8" xfId="1" applyNumberFormat="1" applyFont="1" applyFill="1" applyBorder="1" applyAlignment="1">
      <alignment horizontal="right" vertical="center"/>
    </xf>
    <xf numFmtId="170" fontId="0" fillId="0" borderId="0" xfId="0" applyNumberFormat="1" applyAlignment="1">
      <alignment horizontal="right" vertical="center"/>
    </xf>
    <xf numFmtId="170" fontId="2" fillId="4" borderId="13" xfId="1" applyNumberFormat="1" applyFont="1" applyFill="1" applyBorder="1" applyAlignment="1">
      <alignment horizontal="right" vertical="center"/>
    </xf>
    <xf numFmtId="170" fontId="2" fillId="4" borderId="14" xfId="1" applyNumberFormat="1" applyFont="1" applyFill="1" applyBorder="1" applyAlignment="1">
      <alignment horizontal="right" vertical="center"/>
    </xf>
    <xf numFmtId="164" fontId="0" fillId="0" borderId="0" xfId="1" applyFont="1" applyFill="1"/>
    <xf numFmtId="164" fontId="0" fillId="0" borderId="0" xfId="1" applyFont="1" applyAlignment="1">
      <alignment horizontal="left"/>
    </xf>
    <xf numFmtId="164" fontId="3" fillId="0" borderId="0" xfId="1" applyFont="1" applyAlignment="1">
      <alignment horizontal="left"/>
    </xf>
    <xf numFmtId="164" fontId="0" fillId="0" borderId="0" xfId="1" applyFont="1" applyAlignment="1">
      <alignment horizontal="left" vertical="center"/>
    </xf>
    <xf numFmtId="164" fontId="3" fillId="5" borderId="0" xfId="1" applyFont="1" applyFill="1" applyAlignment="1">
      <alignment horizontal="left"/>
    </xf>
    <xf numFmtId="164" fontId="3" fillId="0" borderId="0" xfId="1" applyFont="1" applyFill="1" applyAlignment="1">
      <alignment horizontal="left"/>
    </xf>
    <xf numFmtId="176" fontId="3" fillId="0" borderId="5" xfId="2" applyNumberFormat="1" applyFont="1" applyBorder="1" applyAlignment="1">
      <alignment horizontal="right"/>
    </xf>
    <xf numFmtId="176"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6" fontId="1" fillId="0" borderId="0" xfId="2" applyNumberFormat="1" applyFont="1" applyBorder="1" applyAlignment="1">
      <alignment horizontal="right"/>
    </xf>
    <xf numFmtId="168" fontId="1" fillId="0" borderId="0" xfId="2" applyNumberFormat="1" applyFont="1" applyBorder="1" applyAlignment="1">
      <alignment horizontal="right"/>
    </xf>
    <xf numFmtId="176" fontId="2" fillId="3" borderId="2" xfId="3" applyNumberFormat="1" applyFont="1" applyFill="1" applyBorder="1" applyAlignment="1">
      <alignment horizontal="right" vertical="center"/>
    </xf>
    <xf numFmtId="176" fontId="2" fillId="4" borderId="4" xfId="3" applyNumberFormat="1" applyFont="1" applyFill="1" applyBorder="1" applyAlignment="1">
      <alignment horizontal="right" vertical="center"/>
    </xf>
    <xf numFmtId="176" fontId="2" fillId="4" borderId="8" xfId="3" applyNumberFormat="1" applyFont="1" applyFill="1" applyBorder="1" applyAlignment="1">
      <alignment horizontal="right" vertical="center"/>
    </xf>
    <xf numFmtId="176" fontId="2" fillId="4" borderId="7" xfId="3" applyNumberFormat="1" applyFont="1" applyFill="1" applyBorder="1" applyAlignment="1">
      <alignment horizontal="right" vertical="center"/>
    </xf>
    <xf numFmtId="176"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6" fontId="10" fillId="0" borderId="5" xfId="2" applyNumberFormat="1" applyFont="1" applyBorder="1" applyAlignment="1">
      <alignment horizontal="right"/>
    </xf>
    <xf numFmtId="168" fontId="10" fillId="0" borderId="5" xfId="2" applyNumberFormat="1" applyFont="1" applyBorder="1" applyAlignment="1">
      <alignment horizontal="right"/>
    </xf>
    <xf numFmtId="176" fontId="10" fillId="0" borderId="0" xfId="2" applyNumberFormat="1" applyFont="1" applyBorder="1" applyAlignment="1">
      <alignment horizontal="right"/>
    </xf>
    <xf numFmtId="176" fontId="2" fillId="3" borderId="4" xfId="3" applyNumberFormat="1" applyFont="1" applyFill="1" applyBorder="1" applyAlignment="1">
      <alignment horizontal="right" vertical="center"/>
    </xf>
    <xf numFmtId="176" fontId="2" fillId="3" borderId="2" xfId="3" applyNumberFormat="1" applyFont="1" applyFill="1" applyBorder="1" applyAlignment="1">
      <alignment horizontal="right"/>
    </xf>
    <xf numFmtId="176" fontId="2" fillId="4" borderId="4" xfId="3" applyNumberFormat="1" applyFont="1" applyFill="1" applyBorder="1" applyAlignment="1">
      <alignment horizontal="right"/>
    </xf>
    <xf numFmtId="176" fontId="2" fillId="4" borderId="8" xfId="3" applyNumberFormat="1" applyFont="1" applyFill="1" applyBorder="1" applyAlignment="1">
      <alignment horizontal="right"/>
    </xf>
    <xf numFmtId="176" fontId="2" fillId="4" borderId="7" xfId="3" applyNumberFormat="1" applyFont="1" applyFill="1" applyBorder="1" applyAlignment="1">
      <alignment horizontal="right"/>
    </xf>
    <xf numFmtId="176" fontId="2" fillId="4" borderId="2" xfId="3" applyNumberFormat="1" applyFont="1" applyFill="1" applyBorder="1" applyAlignment="1">
      <alignment horizontal="right"/>
    </xf>
    <xf numFmtId="165" fontId="2" fillId="3" borderId="2" xfId="3" applyNumberFormat="1" applyFont="1" applyFill="1" applyBorder="1" applyAlignment="1">
      <alignment horizontal="right"/>
    </xf>
    <xf numFmtId="165" fontId="2" fillId="3" borderId="4" xfId="3" applyNumberFormat="1" applyFont="1" applyFill="1" applyBorder="1" applyAlignment="1">
      <alignment horizontal="right"/>
    </xf>
    <xf numFmtId="165" fontId="2" fillId="4" borderId="4" xfId="3" applyNumberFormat="1" applyFont="1" applyFill="1" applyBorder="1" applyAlignment="1">
      <alignment horizontal="right"/>
    </xf>
    <xf numFmtId="165" fontId="2" fillId="4" borderId="8" xfId="3" applyNumberFormat="1" applyFont="1" applyFill="1" applyBorder="1" applyAlignment="1">
      <alignment horizontal="right"/>
    </xf>
    <xf numFmtId="165" fontId="2" fillId="4" borderId="7" xfId="3" applyNumberFormat="1" applyFont="1" applyFill="1" applyBorder="1" applyAlignment="1">
      <alignment horizontal="right"/>
    </xf>
    <xf numFmtId="165" fontId="2" fillId="4" borderId="2" xfId="3" applyNumberFormat="1" applyFont="1" applyFill="1" applyBorder="1" applyAlignment="1">
      <alignment horizontal="right"/>
    </xf>
    <xf numFmtId="176" fontId="2" fillId="3" borderId="4" xfId="3" applyNumberFormat="1" applyFont="1" applyFill="1" applyBorder="1" applyAlignment="1">
      <alignment horizontal="right"/>
    </xf>
    <xf numFmtId="176" fontId="3" fillId="0" borderId="5" xfId="2" applyNumberFormat="1" applyFont="1" applyBorder="1" applyAlignment="1"/>
    <xf numFmtId="176" fontId="0" fillId="0" borderId="0" xfId="2" applyNumberFormat="1" applyFont="1" applyAlignment="1"/>
    <xf numFmtId="168" fontId="0" fillId="0" borderId="0" xfId="2" applyNumberFormat="1" applyFont="1" applyAlignment="1"/>
    <xf numFmtId="168" fontId="3" fillId="0" borderId="5" xfId="2" applyNumberFormat="1" applyFont="1" applyBorder="1" applyAlignment="1"/>
    <xf numFmtId="176" fontId="3" fillId="0" borderId="5" xfId="1" applyNumberFormat="1" applyFont="1" applyBorder="1" applyAlignment="1">
      <alignment horizontal="right"/>
    </xf>
    <xf numFmtId="176" fontId="0" fillId="0" borderId="0" xfId="1" applyNumberFormat="1" applyFont="1" applyAlignment="1">
      <alignment horizontal="right"/>
    </xf>
    <xf numFmtId="167" fontId="0" fillId="0" borderId="0" xfId="1" applyNumberFormat="1" applyFont="1" applyAlignment="1">
      <alignment horizontal="right"/>
    </xf>
    <xf numFmtId="167" fontId="3" fillId="0" borderId="5" xfId="1" applyNumberFormat="1" applyFont="1" applyBorder="1" applyAlignment="1">
      <alignment horizontal="right"/>
    </xf>
    <xf numFmtId="176" fontId="1" fillId="0" borderId="0" xfId="1" applyNumberFormat="1" applyFont="1" applyBorder="1" applyAlignment="1">
      <alignment horizontal="right"/>
    </xf>
    <xf numFmtId="167" fontId="3" fillId="0" borderId="0" xfId="1" applyNumberFormat="1" applyFont="1" applyBorder="1" applyAlignment="1">
      <alignment horizontal="right"/>
    </xf>
    <xf numFmtId="167" fontId="0" fillId="0" borderId="0" xfId="0" applyNumberFormat="1" applyAlignment="1">
      <alignment horizontal="right"/>
    </xf>
    <xf numFmtId="167" fontId="2" fillId="3" borderId="2" xfId="3" applyNumberFormat="1" applyFont="1" applyFill="1" applyBorder="1" applyAlignment="1">
      <alignment horizontal="right" vertical="center"/>
    </xf>
    <xf numFmtId="167" fontId="2" fillId="3" borderId="4" xfId="3" applyNumberFormat="1" applyFont="1" applyFill="1" applyBorder="1" applyAlignment="1">
      <alignment horizontal="right" vertical="center"/>
    </xf>
    <xf numFmtId="167" fontId="2" fillId="4" borderId="4" xfId="3" applyNumberFormat="1" applyFont="1" applyFill="1" applyBorder="1" applyAlignment="1">
      <alignment horizontal="right" vertical="center"/>
    </xf>
    <xf numFmtId="167" fontId="2" fillId="4" borderId="8" xfId="3" applyNumberFormat="1" applyFont="1" applyFill="1" applyBorder="1" applyAlignment="1">
      <alignment horizontal="right" vertical="center"/>
    </xf>
    <xf numFmtId="167" fontId="2" fillId="4" borderId="7" xfId="3" applyNumberFormat="1" applyFont="1" applyFill="1" applyBorder="1" applyAlignment="1">
      <alignment horizontal="right" vertical="center"/>
    </xf>
    <xf numFmtId="167" fontId="2" fillId="4" borderId="2" xfId="3" applyNumberFormat="1" applyFont="1" applyFill="1" applyBorder="1" applyAlignment="1">
      <alignment horizontal="right" vertical="center"/>
    </xf>
    <xf numFmtId="167" fontId="3" fillId="0" borderId="5" xfId="2" applyNumberFormat="1" applyFont="1" applyBorder="1" applyAlignment="1">
      <alignment horizontal="right"/>
    </xf>
    <xf numFmtId="167" fontId="0" fillId="0" borderId="0" xfId="2" applyNumberFormat="1" applyFont="1" applyAlignment="1">
      <alignment horizontal="right"/>
    </xf>
    <xf numFmtId="167" fontId="1" fillId="0" borderId="0" xfId="2" applyNumberFormat="1" applyFont="1" applyBorder="1" applyAlignment="1">
      <alignment horizontal="right"/>
    </xf>
    <xf numFmtId="176" fontId="1" fillId="0" borderId="0" xfId="2" applyNumberFormat="1" applyFont="1" applyAlignment="1">
      <alignment horizontal="right"/>
    </xf>
    <xf numFmtId="167" fontId="1" fillId="0" borderId="0" xfId="2" applyNumberFormat="1" applyFont="1" applyAlignment="1">
      <alignment horizontal="right"/>
    </xf>
    <xf numFmtId="176" fontId="2" fillId="3" borderId="2" xfId="3" applyNumberFormat="1" applyFont="1" applyFill="1" applyBorder="1" applyAlignment="1">
      <alignment vertical="center"/>
    </xf>
    <xf numFmtId="176" fontId="2" fillId="4" borderId="4" xfId="3" applyNumberFormat="1" applyFont="1" applyFill="1" applyBorder="1" applyAlignment="1">
      <alignment vertical="center"/>
    </xf>
    <xf numFmtId="176" fontId="2" fillId="4" borderId="8" xfId="3" applyNumberFormat="1" applyFont="1" applyFill="1" applyBorder="1" applyAlignment="1">
      <alignment vertical="center"/>
    </xf>
    <xf numFmtId="176" fontId="2" fillId="4" borderId="7" xfId="3" applyNumberFormat="1" applyFont="1" applyFill="1" applyBorder="1" applyAlignment="1">
      <alignment vertical="center"/>
    </xf>
    <xf numFmtId="176" fontId="2" fillId="3" borderId="4" xfId="3" applyNumberFormat="1" applyFont="1" applyFill="1" applyBorder="1" applyAlignment="1">
      <alignment vertical="center"/>
    </xf>
    <xf numFmtId="176" fontId="2" fillId="4" borderId="2" xfId="3" applyNumberFormat="1" applyFont="1" applyFill="1" applyBorder="1" applyAlignment="1">
      <alignment vertical="center"/>
    </xf>
    <xf numFmtId="176" fontId="3" fillId="0" borderId="5" xfId="1" applyNumberFormat="1" applyFont="1" applyBorder="1" applyAlignment="1">
      <alignment horizontal="right" vertical="center"/>
    </xf>
    <xf numFmtId="176" fontId="0" fillId="0" borderId="0" xfId="1" applyNumberFormat="1" applyFont="1" applyBorder="1" applyAlignment="1">
      <alignment horizontal="right" vertical="center"/>
    </xf>
    <xf numFmtId="164" fontId="0" fillId="0" borderId="0" xfId="0" applyNumberFormat="1" applyAlignment="1">
      <alignment horizontal="right"/>
    </xf>
    <xf numFmtId="167" fontId="1" fillId="0" borderId="0" xfId="1" applyNumberFormat="1" applyFont="1" applyAlignment="1">
      <alignment horizontal="right"/>
    </xf>
    <xf numFmtId="167" fontId="3" fillId="5" borderId="0" xfId="1" applyNumberFormat="1" applyFont="1" applyFill="1" applyAlignment="1">
      <alignment horizontal="right"/>
    </xf>
    <xf numFmtId="167" fontId="0" fillId="5" borderId="0" xfId="1" applyNumberFormat="1" applyFont="1" applyFill="1" applyAlignment="1">
      <alignment horizontal="right"/>
    </xf>
    <xf numFmtId="176" fontId="1" fillId="0" borderId="0" xfId="1" applyNumberFormat="1" applyFont="1" applyAlignment="1">
      <alignment horizontal="right"/>
    </xf>
    <xf numFmtId="167" fontId="3" fillId="0" borderId="0" xfId="1" applyNumberFormat="1" applyFont="1" applyAlignment="1">
      <alignment horizontal="right"/>
    </xf>
    <xf numFmtId="176" fontId="3" fillId="0" borderId="0" xfId="1" applyNumberFormat="1" applyFont="1" applyAlignment="1">
      <alignment horizontal="right"/>
    </xf>
    <xf numFmtId="176" fontId="0" fillId="0" borderId="0" xfId="1" applyNumberFormat="1" applyFont="1" applyBorder="1" applyAlignment="1">
      <alignment horizontal="right"/>
    </xf>
    <xf numFmtId="167" fontId="0" fillId="0" borderId="0"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67" fontId="2" fillId="6" borderId="4" xfId="1" applyNumberFormat="1" applyFont="1" applyFill="1" applyBorder="1" applyAlignment="1">
      <alignment horizontal="right"/>
    </xf>
    <xf numFmtId="176" fontId="2" fillId="6" borderId="4" xfId="1" applyNumberFormat="1" applyFont="1" applyFill="1" applyBorder="1" applyAlignment="1">
      <alignment horizontal="right"/>
    </xf>
    <xf numFmtId="176" fontId="2" fillId="7" borderId="4"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167" fontId="2" fillId="6" borderId="4" xfId="0" applyNumberFormat="1" applyFont="1" applyFill="1" applyBorder="1" applyAlignment="1">
      <alignment horizontal="right"/>
    </xf>
    <xf numFmtId="167" fontId="2" fillId="7" borderId="4" xfId="1" applyNumberFormat="1" applyFont="1" applyFill="1" applyBorder="1" applyAlignment="1">
      <alignment horizontal="right"/>
    </xf>
    <xf numFmtId="167" fontId="1" fillId="0" borderId="0" xfId="1" applyNumberFormat="1" applyFont="1" applyFill="1" applyBorder="1" applyAlignment="1">
      <alignment horizontal="right"/>
    </xf>
    <xf numFmtId="176" fontId="3" fillId="5" borderId="0" xfId="1" applyNumberFormat="1" applyFont="1" applyFill="1" applyAlignment="1">
      <alignment horizontal="right"/>
    </xf>
    <xf numFmtId="167" fontId="3" fillId="5" borderId="0" xfId="1" applyNumberFormat="1" applyFont="1" applyFill="1" applyBorder="1" applyAlignment="1">
      <alignment horizontal="right"/>
    </xf>
    <xf numFmtId="176" fontId="0" fillId="5" borderId="0" xfId="1" applyNumberFormat="1" applyFont="1" applyFill="1" applyAlignment="1">
      <alignment horizontal="right"/>
    </xf>
    <xf numFmtId="167" fontId="3" fillId="0" borderId="0" xfId="1" applyNumberFormat="1" applyFont="1" applyFill="1" applyBorder="1" applyAlignment="1">
      <alignment horizontal="right"/>
    </xf>
    <xf numFmtId="176" fontId="3" fillId="0" borderId="0" xfId="1" applyNumberFormat="1" applyFont="1" applyBorder="1" applyAlignment="1">
      <alignment horizontal="right"/>
    </xf>
    <xf numFmtId="176" fontId="2" fillId="6" borderId="4" xfId="0" applyNumberFormat="1" applyFont="1" applyFill="1" applyBorder="1" applyAlignment="1">
      <alignment horizontal="right"/>
    </xf>
    <xf numFmtId="165" fontId="2" fillId="3" borderId="2" xfId="3" applyNumberFormat="1" applyFont="1" applyFill="1" applyBorder="1" applyAlignment="1">
      <alignment vertical="center"/>
    </xf>
    <xf numFmtId="165" fontId="2" fillId="3" borderId="4"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8"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2" xfId="3" applyNumberFormat="1" applyFont="1" applyFill="1" applyBorder="1" applyAlignment="1">
      <alignment vertical="center"/>
    </xf>
    <xf numFmtId="176" fontId="3" fillId="0" borderId="0" xfId="2" applyNumberFormat="1" applyFont="1" applyBorder="1" applyAlignment="1"/>
    <xf numFmtId="168" fontId="3" fillId="0" borderId="0" xfId="2" applyNumberFormat="1" applyFont="1" applyBorder="1" applyAlignment="1"/>
    <xf numFmtId="39" fontId="0" fillId="0" borderId="0" xfId="0" applyNumberFormat="1"/>
    <xf numFmtId="178" fontId="0" fillId="0" borderId="0" xfId="0" applyNumberFormat="1"/>
    <xf numFmtId="39" fontId="3" fillId="0" borderId="0" xfId="0" applyNumberFormat="1" applyFont="1"/>
    <xf numFmtId="170" fontId="3" fillId="0" borderId="0" xfId="0" applyNumberFormat="1" applyFont="1"/>
    <xf numFmtId="43" fontId="3" fillId="0" borderId="0" xfId="1" applyNumberFormat="1" applyFont="1"/>
    <xf numFmtId="179" fontId="0" fillId="0" borderId="0" xfId="0" applyNumberFormat="1" applyAlignment="1">
      <alignment horizontal="right" vertical="center"/>
    </xf>
    <xf numFmtId="43" fontId="0" fillId="0" borderId="0" xfId="0" applyNumberFormat="1" applyAlignment="1">
      <alignment horizontal="right" vertical="center"/>
    </xf>
    <xf numFmtId="164" fontId="0" fillId="0" borderId="0" xfId="1" applyFont="1" applyAlignment="1">
      <alignment horizontal="left" indent="2"/>
    </xf>
    <xf numFmtId="170" fontId="0" fillId="0" borderId="0" xfId="5" applyNumberFormat="1" applyFont="1"/>
    <xf numFmtId="170" fontId="0" fillId="0" borderId="0" xfId="5" applyNumberFormat="1" applyFont="1" applyAlignment="1">
      <alignment horizontal="right" vertical="center"/>
    </xf>
    <xf numFmtId="170" fontId="3" fillId="0" borderId="0" xfId="5" applyNumberFormat="1" applyFont="1" applyAlignment="1">
      <alignment horizontal="right" vertical="center"/>
    </xf>
    <xf numFmtId="164" fontId="13" fillId="0" borderId="0" xfId="1" applyFont="1"/>
    <xf numFmtId="170" fontId="2" fillId="3" borderId="4" xfId="3" applyNumberFormat="1" applyFont="1" applyFill="1" applyBorder="1" applyAlignment="1">
      <alignment horizontal="right" vertical="center"/>
    </xf>
    <xf numFmtId="170" fontId="2" fillId="3" borderId="13" xfId="3" applyNumberFormat="1" applyFont="1" applyFill="1" applyBorder="1" applyAlignment="1">
      <alignment horizontal="right" vertical="center"/>
    </xf>
    <xf numFmtId="164" fontId="0" fillId="0" borderId="0" xfId="1" applyFont="1" applyFill="1" applyAlignment="1">
      <alignment horizontal="left"/>
    </xf>
    <xf numFmtId="171" fontId="2" fillId="8" borderId="1" xfId="1" applyNumberFormat="1" applyFont="1" applyFill="1" applyBorder="1" applyAlignment="1">
      <alignment horizontal="center" vertical="center" wrapText="1"/>
    </xf>
    <xf numFmtId="180" fontId="24" fillId="0" borderId="0" xfId="0" applyNumberFormat="1" applyFont="1" applyAlignment="1">
      <alignment horizontal="center" vertical="center"/>
    </xf>
    <xf numFmtId="170" fontId="3" fillId="0" borderId="0" xfId="2" applyNumberFormat="1" applyFont="1" applyBorder="1" applyAlignment="1">
      <alignment horizontal="right" vertical="center"/>
    </xf>
    <xf numFmtId="0" fontId="8" fillId="0" borderId="0" xfId="8" applyFont="1" applyAlignment="1">
      <alignment vertical="top" wrapText="1"/>
    </xf>
    <xf numFmtId="164" fontId="24" fillId="0" borderId="0" xfId="1" applyFont="1" applyAlignment="1">
      <alignment horizontal="center" vertical="center"/>
    </xf>
    <xf numFmtId="0" fontId="25" fillId="0" borderId="0" xfId="8" applyFont="1" applyAlignment="1">
      <alignment vertical="top" wrapText="1"/>
    </xf>
    <xf numFmtId="0" fontId="0" fillId="0" borderId="0" xfId="0" applyAlignment="1">
      <alignment horizontal="left" indent="3"/>
    </xf>
    <xf numFmtId="0" fontId="4" fillId="0" borderId="1" xfId="0" applyFont="1" applyBorder="1" applyAlignment="1">
      <alignment horizontal="center" vertical="center" wrapText="1" readingOrder="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2" fillId="2" borderId="11" xfId="0" applyFont="1" applyFill="1" applyBorder="1" applyAlignment="1">
      <alignment horizontal="left" vertical="center"/>
    </xf>
    <xf numFmtId="0" fontId="2" fillId="4" borderId="9" xfId="0" applyFont="1" applyFill="1" applyBorder="1" applyAlignment="1">
      <alignment horizontal="center" vertical="center"/>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0" borderId="0" xfId="0" applyFont="1" applyAlignment="1">
      <alignment horizontal="center" vertical="center" wrapText="1" readingOrder="1"/>
    </xf>
    <xf numFmtId="0" fontId="7" fillId="0" borderId="0" xfId="0" applyFont="1" applyAlignment="1">
      <alignment horizontal="center" vertical="top" wrapText="1" readingOrder="1"/>
    </xf>
    <xf numFmtId="0" fontId="6" fillId="0" borderId="0" xfId="0" applyFont="1" applyAlignment="1">
      <alignment horizontal="center" vertical="top" wrapText="1" readingOrder="1"/>
    </xf>
    <xf numFmtId="0" fontId="8" fillId="0" borderId="6" xfId="0" applyFont="1" applyBorder="1" applyAlignment="1">
      <alignment horizontal="left" vertical="top" wrapText="1"/>
    </xf>
    <xf numFmtId="0" fontId="2" fillId="2" borderId="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7" fontId="2" fillId="7" borderId="3" xfId="1" applyNumberFormat="1" applyFont="1" applyFill="1" applyBorder="1" applyAlignment="1">
      <alignment horizontal="center" vertical="center"/>
    </xf>
    <xf numFmtId="167" fontId="2" fillId="7"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164" fontId="2" fillId="3" borderId="2" xfId="6" applyFont="1" applyFill="1" applyBorder="1" applyAlignment="1">
      <alignment horizontal="center" vertical="center" wrapText="1"/>
    </xf>
    <xf numFmtId="43" fontId="2" fillId="4" borderId="2" xfId="3" applyFont="1" applyFill="1" applyBorder="1" applyAlignment="1">
      <alignment horizontal="center" vertical="center"/>
    </xf>
    <xf numFmtId="0" fontId="2" fillId="2" borderId="12" xfId="0" applyFont="1" applyFill="1" applyBorder="1" applyAlignment="1">
      <alignment horizontal="left" vertical="center"/>
    </xf>
    <xf numFmtId="171" fontId="2" fillId="8" borderId="3" xfId="1" applyNumberFormat="1" applyFont="1" applyFill="1" applyBorder="1" applyAlignment="1">
      <alignment horizontal="center" vertical="center" wrapText="1"/>
    </xf>
    <xf numFmtId="171" fontId="2" fillId="8" borderId="11" xfId="1" applyNumberFormat="1" applyFont="1" applyFill="1" applyBorder="1" applyAlignment="1">
      <alignment horizontal="center" vertical="center" wrapText="1"/>
    </xf>
    <xf numFmtId="0" fontId="2" fillId="4" borderId="10" xfId="0" applyFont="1" applyFill="1" applyBorder="1" applyAlignment="1">
      <alignment horizontal="center" vertical="center"/>
    </xf>
  </cellXfs>
  <cellStyles count="9">
    <cellStyle name="Comma" xfId="1" builtinId="3"/>
    <cellStyle name="Millares 2" xfId="2" xr:uid="{00000000-0005-0000-0000-000001000000}"/>
    <cellStyle name="Millares 2 2" xfId="5" xr:uid="{00000000-0005-0000-0000-000002000000}"/>
    <cellStyle name="Millares 3" xfId="3" xr:uid="{00000000-0005-0000-0000-000003000000}"/>
    <cellStyle name="Millares 3 2" xfId="4" xr:uid="{00000000-0005-0000-0000-000004000000}"/>
    <cellStyle name="Millares 4" xfId="6" xr:uid="{C1590721-F524-7546-B5FF-8A0F52C0D6D4}"/>
    <cellStyle name="Normal" xfId="0" builtinId="0"/>
    <cellStyle name="Normal 2" xfId="7" xr:uid="{A97FDA94-AEFD-4F44-8AD2-2531DDF598A2}"/>
    <cellStyle name="Normal 56" xfId="8" xr:uid="{3A65FF6E-1727-4348-975C-754241213DD2}"/>
  </cellStyles>
  <dxfs count="9">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
      <font>
        <color rgb="FFFF0000"/>
      </font>
      <fill>
        <patternFill>
          <bgColor rgb="FFFFD9F7"/>
        </patternFill>
      </fill>
    </dxf>
    <dxf>
      <font>
        <color rgb="FFFF0000"/>
      </font>
      <fill>
        <patternFill>
          <bgColor rgb="FFFFD9FF"/>
        </patternFill>
      </fill>
    </dxf>
    <dxf>
      <font>
        <color rgb="FFFF0000"/>
      </font>
      <fill>
        <patternFill>
          <bgColor rgb="FFFFEBFF"/>
        </patternFill>
      </fill>
    </dxf>
  </dxfs>
  <tableStyles count="0" defaultTableStyle="TableStyleMedium2" defaultPivotStyle="PivotStyleLight16"/>
  <colors>
    <mruColors>
      <color rgb="FFFFEBFF"/>
      <color rgb="FFFFD9FF"/>
      <color rgb="FFFFD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E7B1B1B-9FBC-4EBE-806A-ECB9B6891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ADB0EBD3-2C37-4BC7-82B8-AA5DFD780FC3}"/>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2048038</xdr:colOff>
      <xdr:row>5</xdr:row>
      <xdr:rowOff>10947</xdr:rowOff>
    </xdr:to>
    <xdr:pic>
      <xdr:nvPicPr>
        <xdr:cNvPr id="4" name="Imagen 4">
          <a:extLst>
            <a:ext uri="{FF2B5EF4-FFF2-40B4-BE49-F238E27FC236}">
              <a16:creationId xmlns:a16="http://schemas.microsoft.com/office/drawing/2014/main" id="{5B5BC2D2-4491-49C1-9BCB-80F62A6A74A8}"/>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45879</xdr:colOff>
      <xdr:row>4</xdr:row>
      <xdr:rowOff>162743</xdr:rowOff>
    </xdr:to>
    <xdr:pic>
      <xdr:nvPicPr>
        <xdr:cNvPr id="5" name="Imagen 3">
          <a:extLst>
            <a:ext uri="{FF2B5EF4-FFF2-40B4-BE49-F238E27FC236}">
              <a16:creationId xmlns:a16="http://schemas.microsoft.com/office/drawing/2014/main" id="{C0E7FDB0-FFF3-4C8B-84D0-F670243A0B82}"/>
            </a:ext>
          </a:extLst>
        </xdr:cNvPr>
        <xdr:cNvPicPr>
          <a:picLocks noChangeAspect="1"/>
        </xdr:cNvPicPr>
      </xdr:nvPicPr>
      <xdr:blipFill>
        <a:blip xmlns:r="http://schemas.openxmlformats.org/officeDocument/2006/relationships" r:embed="rId4"/>
        <a:stretch>
          <a:fillRect/>
        </a:stretch>
      </xdr:blipFill>
      <xdr:spPr>
        <a:xfrm>
          <a:off x="16242769" y="119063"/>
          <a:ext cx="1970460" cy="1062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7AC11846-8376-4773-9F7B-9DF4B22E1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6"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7246BD1A-1451-4AFC-9420-E3DCC6BB3159}"/>
            </a:ext>
          </a:extLst>
        </xdr:cNvPr>
        <xdr:cNvPicPr/>
      </xdr:nvPicPr>
      <xdr:blipFill>
        <a:blip xmlns:r="http://schemas.openxmlformats.org/officeDocument/2006/relationships" r:embed="rId2" cstate="print"/>
        <a:stretch>
          <a:fillRect/>
        </a:stretch>
      </xdr:blipFill>
      <xdr:spPr>
        <a:xfrm>
          <a:off x="0" y="0"/>
          <a:ext cx="224818" cy="2250701"/>
        </a:xfrm>
        <a:prstGeom prst="rect">
          <a:avLst/>
        </a:prstGeom>
      </xdr:spPr>
    </xdr:pic>
    <xdr:clientData/>
  </xdr:twoCellAnchor>
  <xdr:twoCellAnchor editAs="oneCell">
    <xdr:from>
      <xdr:col>0</xdr:col>
      <xdr:colOff>409637</xdr:colOff>
      <xdr:row>0</xdr:row>
      <xdr:rowOff>184689</xdr:rowOff>
    </xdr:from>
    <xdr:to>
      <xdr:col>1</xdr:col>
      <xdr:colOff>2040418</xdr:colOff>
      <xdr:row>5</xdr:row>
      <xdr:rowOff>20472</xdr:rowOff>
    </xdr:to>
    <xdr:pic>
      <xdr:nvPicPr>
        <xdr:cNvPr id="4" name="Imagen 4">
          <a:extLst>
            <a:ext uri="{FF2B5EF4-FFF2-40B4-BE49-F238E27FC236}">
              <a16:creationId xmlns:a16="http://schemas.microsoft.com/office/drawing/2014/main" id="{0C40052B-E55C-44C2-A9AA-EEF8318F3C2F}"/>
            </a:ext>
          </a:extLst>
        </xdr:cNvPr>
        <xdr:cNvPicPr>
          <a:picLocks noChangeAspect="1"/>
        </xdr:cNvPicPr>
      </xdr:nvPicPr>
      <xdr:blipFill>
        <a:blip xmlns:r="http://schemas.openxmlformats.org/officeDocument/2006/relationships" r:embed="rId3"/>
        <a:stretch>
          <a:fillRect/>
        </a:stretch>
      </xdr:blipFill>
      <xdr:spPr>
        <a:xfrm>
          <a:off x="228662" y="184689"/>
          <a:ext cx="2047976" cy="1045458"/>
        </a:xfrm>
        <a:prstGeom prst="rect">
          <a:avLst/>
        </a:prstGeom>
      </xdr:spPr>
    </xdr:pic>
    <xdr:clientData/>
  </xdr:twoCellAnchor>
  <xdr:twoCellAnchor editAs="oneCell">
    <xdr:from>
      <xdr:col>13</xdr:col>
      <xdr:colOff>612244</xdr:colOff>
      <xdr:row>0</xdr:row>
      <xdr:rowOff>119063</xdr:rowOff>
    </xdr:from>
    <xdr:to>
      <xdr:col>15</xdr:col>
      <xdr:colOff>247405</xdr:colOff>
      <xdr:row>4</xdr:row>
      <xdr:rowOff>172268</xdr:rowOff>
    </xdr:to>
    <xdr:pic>
      <xdr:nvPicPr>
        <xdr:cNvPr id="5" name="Imagen 3">
          <a:extLst>
            <a:ext uri="{FF2B5EF4-FFF2-40B4-BE49-F238E27FC236}">
              <a16:creationId xmlns:a16="http://schemas.microsoft.com/office/drawing/2014/main" id="{6C226448-F8A2-43DF-81D3-7003370FEE32}"/>
            </a:ext>
          </a:extLst>
        </xdr:cNvPr>
        <xdr:cNvPicPr>
          <a:picLocks noChangeAspect="1"/>
        </xdr:cNvPicPr>
      </xdr:nvPicPr>
      <xdr:blipFill>
        <a:blip xmlns:r="http://schemas.openxmlformats.org/officeDocument/2006/relationships" r:embed="rId4"/>
        <a:stretch>
          <a:fillRect/>
        </a:stretch>
      </xdr:blipFill>
      <xdr:spPr>
        <a:xfrm>
          <a:off x="17423869" y="119063"/>
          <a:ext cx="1970459" cy="10628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8BA7F233-068A-4636-BA67-7A179A5C7A37}"/>
            </a:ext>
          </a:extLst>
        </xdr:cNvPr>
        <xdr:cNvPicPr/>
      </xdr:nvPicPr>
      <xdr:blipFill>
        <a:blip xmlns:r="http://schemas.openxmlformats.org/officeDocument/2006/relationships" r:embed="rId1" cstate="print"/>
        <a:stretch>
          <a:fillRect/>
        </a:stretch>
      </xdr:blipFill>
      <xdr:spPr>
        <a:xfrm>
          <a:off x="0" y="0"/>
          <a:ext cx="253393" cy="1717301"/>
        </a:xfrm>
        <a:prstGeom prst="rect">
          <a:avLst/>
        </a:prstGeom>
      </xdr:spPr>
    </xdr:pic>
    <xdr:clientData/>
  </xdr:twoCellAnchor>
  <xdr:oneCellAnchor>
    <xdr:from>
      <xdr:col>0</xdr:col>
      <xdr:colOff>138631</xdr:colOff>
      <xdr:row>0</xdr:row>
      <xdr:rowOff>62225</xdr:rowOff>
    </xdr:from>
    <xdr:ext cx="1950995" cy="1074033"/>
    <xdr:pic>
      <xdr:nvPicPr>
        <xdr:cNvPr id="4" name="Imagen 4">
          <a:extLst>
            <a:ext uri="{FF2B5EF4-FFF2-40B4-BE49-F238E27FC236}">
              <a16:creationId xmlns:a16="http://schemas.microsoft.com/office/drawing/2014/main" id="{185C82A7-7C95-4732-B469-099854BB4D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5" name="Imagen 3">
          <a:extLst>
            <a:ext uri="{FF2B5EF4-FFF2-40B4-BE49-F238E27FC236}">
              <a16:creationId xmlns:a16="http://schemas.microsoft.com/office/drawing/2014/main" id="{95B90AD5-20A7-443D-B15F-C19FC71417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76179" y="0"/>
          <a:ext cx="1961982" cy="102987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253393</xdr:colOff>
      <xdr:row>8</xdr:row>
      <xdr:rowOff>288551</xdr:rowOff>
    </xdr:to>
    <xdr:pic>
      <xdr:nvPicPr>
        <xdr:cNvPr id="2" name="Picture 10">
          <a:extLst>
            <a:ext uri="{FF2B5EF4-FFF2-40B4-BE49-F238E27FC236}">
              <a16:creationId xmlns:a16="http://schemas.microsoft.com/office/drawing/2014/main" id="{3E9499D4-9168-4E86-9BEE-F35124FAA07F}"/>
            </a:ext>
          </a:extLst>
        </xdr:cNvPr>
        <xdr:cNvPicPr/>
      </xdr:nvPicPr>
      <xdr:blipFill>
        <a:blip xmlns:r="http://schemas.openxmlformats.org/officeDocument/2006/relationships" r:embed="rId1" cstate="print"/>
        <a:stretch>
          <a:fillRect/>
        </a:stretch>
      </xdr:blipFill>
      <xdr:spPr>
        <a:xfrm>
          <a:off x="0" y="0"/>
          <a:ext cx="224818" cy="2088776"/>
        </a:xfrm>
        <a:prstGeom prst="rect">
          <a:avLst/>
        </a:prstGeom>
      </xdr:spPr>
    </xdr:pic>
    <xdr:clientData/>
  </xdr:twoCellAnchor>
  <xdr:oneCellAnchor>
    <xdr:from>
      <xdr:col>0</xdr:col>
      <xdr:colOff>138631</xdr:colOff>
      <xdr:row>0</xdr:row>
      <xdr:rowOff>62225</xdr:rowOff>
    </xdr:from>
    <xdr:ext cx="1950995" cy="1074033"/>
    <xdr:pic>
      <xdr:nvPicPr>
        <xdr:cNvPr id="3" name="Imagen 4">
          <a:extLst>
            <a:ext uri="{FF2B5EF4-FFF2-40B4-BE49-F238E27FC236}">
              <a16:creationId xmlns:a16="http://schemas.microsoft.com/office/drawing/2014/main" id="{E653F47D-BA92-49E1-9ACB-CC2B491A2FB4}"/>
            </a:ext>
            <a:ext uri="{147F2762-F138-4A5C-976F-8EAC2B608ADB}">
              <a16:predDERef xmlns:a16="http://schemas.microsoft.com/office/drawing/2014/main" pred="{3E9499D4-9168-4E86-9BEE-F35124FAA0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631" y="62225"/>
          <a:ext cx="1950995" cy="1074033"/>
        </a:xfrm>
        <a:prstGeom prst="rect">
          <a:avLst/>
        </a:prstGeom>
      </xdr:spPr>
    </xdr:pic>
    <xdr:clientData/>
  </xdr:oneCellAnchor>
  <xdr:oneCellAnchor>
    <xdr:from>
      <xdr:col>14</xdr:col>
      <xdr:colOff>176893</xdr:colOff>
      <xdr:row>0</xdr:row>
      <xdr:rowOff>0</xdr:rowOff>
    </xdr:from>
    <xdr:ext cx="1961982" cy="1029877"/>
    <xdr:pic>
      <xdr:nvPicPr>
        <xdr:cNvPr id="4" name="Imagen 3">
          <a:extLst>
            <a:ext uri="{FF2B5EF4-FFF2-40B4-BE49-F238E27FC236}">
              <a16:creationId xmlns:a16="http://schemas.microsoft.com/office/drawing/2014/main" id="{7873B523-F1AC-49A4-A94E-AA7E1B487BD1}"/>
            </a:ext>
            <a:ext uri="{147F2762-F138-4A5C-976F-8EAC2B608ADB}">
              <a16:predDERef xmlns:a16="http://schemas.microsoft.com/office/drawing/2014/main" pred="{E653F47D-BA92-49E1-9ACB-CC2B491A2F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1627193" y="0"/>
          <a:ext cx="1961982" cy="102987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0122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970116F-9CF7-7646-AAC9-02662FB10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276" y="342901"/>
          <a:ext cx="1568" cy="571500"/>
        </a:xfrm>
        <a:prstGeom prst="rect">
          <a:avLst/>
        </a:prstGeom>
      </xdr:spPr>
    </xdr:pic>
    <xdr:clientData/>
  </xdr:oneCellAnchor>
  <xdr:twoCellAnchor>
    <xdr:from>
      <xdr:col>0</xdr:col>
      <xdr:colOff>0</xdr:colOff>
      <xdr:row>0</xdr:row>
      <xdr:rowOff>0</xdr:rowOff>
    </xdr:from>
    <xdr:to>
      <xdr:col>0</xdr:col>
      <xdr:colOff>246529</xdr:colOff>
      <xdr:row>6</xdr:row>
      <xdr:rowOff>112059</xdr:rowOff>
    </xdr:to>
    <xdr:pic>
      <xdr:nvPicPr>
        <xdr:cNvPr id="3" name="Picture 10">
          <a:extLst>
            <a:ext uri="{FF2B5EF4-FFF2-40B4-BE49-F238E27FC236}">
              <a16:creationId xmlns:a16="http://schemas.microsoft.com/office/drawing/2014/main" id="{3B1C428A-BEB5-624D-9E86-61A78B5A1AEF}"/>
            </a:ext>
          </a:extLst>
        </xdr:cNvPr>
        <xdr:cNvPicPr/>
      </xdr:nvPicPr>
      <xdr:blipFill>
        <a:blip xmlns:r="http://schemas.openxmlformats.org/officeDocument/2006/relationships" r:embed="rId2" cstate="print"/>
        <a:stretch>
          <a:fillRect/>
        </a:stretch>
      </xdr:blipFill>
      <xdr:spPr>
        <a:xfrm>
          <a:off x="0" y="0"/>
          <a:ext cx="246529" cy="1547159"/>
        </a:xfrm>
        <a:prstGeom prst="rect">
          <a:avLst/>
        </a:prstGeom>
      </xdr:spPr>
    </xdr:pic>
    <xdr:clientData/>
  </xdr:twoCellAnchor>
  <xdr:twoCellAnchor editAs="oneCell">
    <xdr:from>
      <xdr:col>0</xdr:col>
      <xdr:colOff>324970</xdr:colOff>
      <xdr:row>0</xdr:row>
      <xdr:rowOff>22412</xdr:rowOff>
    </xdr:from>
    <xdr:to>
      <xdr:col>1</xdr:col>
      <xdr:colOff>2116230</xdr:colOff>
      <xdr:row>4</xdr:row>
      <xdr:rowOff>16098</xdr:rowOff>
    </xdr:to>
    <xdr:pic>
      <xdr:nvPicPr>
        <xdr:cNvPr id="4" name="Imagen 4">
          <a:extLst>
            <a:ext uri="{FF2B5EF4-FFF2-40B4-BE49-F238E27FC236}">
              <a16:creationId xmlns:a16="http://schemas.microsoft.com/office/drawing/2014/main" id="{4CEBE2B9-DD43-544B-AE9B-08082E1C1765}"/>
            </a:ext>
          </a:extLst>
        </xdr:cNvPr>
        <xdr:cNvPicPr>
          <a:picLocks noChangeAspect="1"/>
        </xdr:cNvPicPr>
      </xdr:nvPicPr>
      <xdr:blipFill>
        <a:blip xmlns:r="http://schemas.openxmlformats.org/officeDocument/2006/relationships" r:embed="rId3"/>
        <a:stretch>
          <a:fillRect/>
        </a:stretch>
      </xdr:blipFill>
      <xdr:spPr>
        <a:xfrm>
          <a:off x="324970" y="22412"/>
          <a:ext cx="2200835" cy="1026196"/>
        </a:xfrm>
        <a:prstGeom prst="rect">
          <a:avLst/>
        </a:prstGeom>
      </xdr:spPr>
    </xdr:pic>
    <xdr:clientData/>
  </xdr:twoCellAnchor>
  <xdr:twoCellAnchor editAs="oneCell">
    <xdr:from>
      <xdr:col>15</xdr:col>
      <xdr:colOff>653677</xdr:colOff>
      <xdr:row>0</xdr:row>
      <xdr:rowOff>0</xdr:rowOff>
    </xdr:from>
    <xdr:to>
      <xdr:col>17</xdr:col>
      <xdr:colOff>512517</xdr:colOff>
      <xdr:row>3</xdr:row>
      <xdr:rowOff>169769</xdr:rowOff>
    </xdr:to>
    <xdr:pic>
      <xdr:nvPicPr>
        <xdr:cNvPr id="5" name="Imagen 3">
          <a:extLst>
            <a:ext uri="{FF2B5EF4-FFF2-40B4-BE49-F238E27FC236}">
              <a16:creationId xmlns:a16="http://schemas.microsoft.com/office/drawing/2014/main" id="{9865E6A6-A4CB-EA4E-9D41-8B5A21A3B36E}"/>
            </a:ext>
          </a:extLst>
        </xdr:cNvPr>
        <xdr:cNvPicPr>
          <a:picLocks noChangeAspect="1"/>
        </xdr:cNvPicPr>
      </xdr:nvPicPr>
      <xdr:blipFill>
        <a:blip xmlns:r="http://schemas.openxmlformats.org/officeDocument/2006/relationships" r:embed="rId4"/>
        <a:stretch>
          <a:fillRect/>
        </a:stretch>
      </xdr:blipFill>
      <xdr:spPr>
        <a:xfrm>
          <a:off x="21913477" y="0"/>
          <a:ext cx="2103565" cy="10047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5B4CF59-6D3B-4FC9-8BD1-443CA0D03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D0693411-B6EA-4514-8D78-4D4D21C697F6}"/>
            </a:ext>
          </a:extLst>
        </xdr:cNvPr>
        <xdr:cNvPicPr/>
      </xdr:nvPicPr>
      <xdr:blipFill>
        <a:blip xmlns:r="http://schemas.openxmlformats.org/officeDocument/2006/relationships" r:embed="rId2" cstate="print"/>
        <a:stretch>
          <a:fillRect/>
        </a:stretch>
      </xdr:blipFill>
      <xdr:spPr>
        <a:xfrm>
          <a:off x="0" y="0"/>
          <a:ext cx="253393" cy="2184026"/>
        </a:xfrm>
        <a:prstGeom prst="rect">
          <a:avLst/>
        </a:prstGeom>
      </xdr:spPr>
    </xdr:pic>
    <xdr:clientData/>
  </xdr:twoCellAnchor>
  <xdr:twoCellAnchor editAs="oneCell">
    <xdr:from>
      <xdr:col>1</xdr:col>
      <xdr:colOff>81554</xdr:colOff>
      <xdr:row>0</xdr:row>
      <xdr:rowOff>121189</xdr:rowOff>
    </xdr:from>
    <xdr:to>
      <xdr:col>1</xdr:col>
      <xdr:colOff>2108575</xdr:colOff>
      <xdr:row>4</xdr:row>
      <xdr:rowOff>131385</xdr:rowOff>
    </xdr:to>
    <xdr:pic>
      <xdr:nvPicPr>
        <xdr:cNvPr id="4" name="Imagen 4">
          <a:extLst>
            <a:ext uri="{FF2B5EF4-FFF2-40B4-BE49-F238E27FC236}">
              <a16:creationId xmlns:a16="http://schemas.microsoft.com/office/drawing/2014/main" id="{B34D6548-ED0F-401E-8881-C2CD1CE15AD6}"/>
            </a:ext>
          </a:extLst>
        </xdr:cNvPr>
        <xdr:cNvPicPr>
          <a:picLocks noChangeAspect="1"/>
        </xdr:cNvPicPr>
      </xdr:nvPicPr>
      <xdr:blipFill>
        <a:blip xmlns:r="http://schemas.openxmlformats.org/officeDocument/2006/relationships" r:embed="rId3"/>
        <a:stretch>
          <a:fillRect/>
        </a:stretch>
      </xdr:blipFill>
      <xdr:spPr>
        <a:xfrm>
          <a:off x="586379" y="121189"/>
          <a:ext cx="2027021" cy="1029371"/>
        </a:xfrm>
        <a:prstGeom prst="rect">
          <a:avLst/>
        </a:prstGeom>
      </xdr:spPr>
    </xdr:pic>
    <xdr:clientData/>
  </xdr:twoCellAnchor>
  <xdr:twoCellAnchor editAs="oneCell">
    <xdr:from>
      <xdr:col>11</xdr:col>
      <xdr:colOff>42334</xdr:colOff>
      <xdr:row>0</xdr:row>
      <xdr:rowOff>42334</xdr:rowOff>
    </xdr:from>
    <xdr:to>
      <xdr:col>12</xdr:col>
      <xdr:colOff>802218</xdr:colOff>
      <xdr:row>4</xdr:row>
      <xdr:rowOff>66964</xdr:rowOff>
    </xdr:to>
    <xdr:pic>
      <xdr:nvPicPr>
        <xdr:cNvPr id="5" name="Imagen 3">
          <a:extLst>
            <a:ext uri="{FF2B5EF4-FFF2-40B4-BE49-F238E27FC236}">
              <a16:creationId xmlns:a16="http://schemas.microsoft.com/office/drawing/2014/main" id="{B05496FD-89C8-438F-99B4-34EB1E1D4FD9}"/>
            </a:ext>
          </a:extLst>
        </xdr:cNvPr>
        <xdr:cNvPicPr>
          <a:picLocks noChangeAspect="1"/>
        </xdr:cNvPicPr>
      </xdr:nvPicPr>
      <xdr:blipFill>
        <a:blip xmlns:r="http://schemas.openxmlformats.org/officeDocument/2006/relationships" r:embed="rId4"/>
        <a:stretch>
          <a:fillRect/>
        </a:stretch>
      </xdr:blipFill>
      <xdr:spPr>
        <a:xfrm>
          <a:off x="17053984" y="42334"/>
          <a:ext cx="1950509" cy="10438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FED01BC-CCDC-48C0-92D2-2F933AEEA8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8</xdr:row>
      <xdr:rowOff>288551</xdr:rowOff>
    </xdr:to>
    <xdr:pic>
      <xdr:nvPicPr>
        <xdr:cNvPr id="3" name="Picture 10">
          <a:extLst>
            <a:ext uri="{FF2B5EF4-FFF2-40B4-BE49-F238E27FC236}">
              <a16:creationId xmlns:a16="http://schemas.microsoft.com/office/drawing/2014/main" id="{984E227F-3EE8-4C09-B9FE-D8297DC6240C}"/>
            </a:ext>
          </a:extLst>
        </xdr:cNvPr>
        <xdr:cNvPicPr/>
      </xdr:nvPicPr>
      <xdr:blipFill>
        <a:blip xmlns:r="http://schemas.openxmlformats.org/officeDocument/2006/relationships" r:embed="rId2" cstate="print"/>
        <a:stretch>
          <a:fillRect/>
        </a:stretch>
      </xdr:blipFill>
      <xdr:spPr>
        <a:xfrm>
          <a:off x="0" y="0"/>
          <a:ext cx="253393" cy="2250701"/>
        </a:xfrm>
        <a:prstGeom prst="rect">
          <a:avLst/>
        </a:prstGeom>
      </xdr:spPr>
    </xdr:pic>
    <xdr:clientData/>
  </xdr:twoCellAnchor>
  <xdr:twoCellAnchor editAs="oneCell">
    <xdr:from>
      <xdr:col>0</xdr:col>
      <xdr:colOff>409637</xdr:colOff>
      <xdr:row>0</xdr:row>
      <xdr:rowOff>184689</xdr:rowOff>
    </xdr:from>
    <xdr:to>
      <xdr:col>1</xdr:col>
      <xdr:colOff>1949613</xdr:colOff>
      <xdr:row>5</xdr:row>
      <xdr:rowOff>10947</xdr:rowOff>
    </xdr:to>
    <xdr:pic>
      <xdr:nvPicPr>
        <xdr:cNvPr id="4" name="Imagen 4">
          <a:extLst>
            <a:ext uri="{FF2B5EF4-FFF2-40B4-BE49-F238E27FC236}">
              <a16:creationId xmlns:a16="http://schemas.microsoft.com/office/drawing/2014/main" id="{751A888C-F136-4765-AC85-BF75A252C1C4}"/>
            </a:ext>
          </a:extLst>
        </xdr:cNvPr>
        <xdr:cNvPicPr>
          <a:picLocks noChangeAspect="1"/>
        </xdr:cNvPicPr>
      </xdr:nvPicPr>
      <xdr:blipFill>
        <a:blip xmlns:r="http://schemas.openxmlformats.org/officeDocument/2006/relationships" r:embed="rId3"/>
        <a:stretch>
          <a:fillRect/>
        </a:stretch>
      </xdr:blipFill>
      <xdr:spPr>
        <a:xfrm>
          <a:off x="409637" y="184689"/>
          <a:ext cx="2044801" cy="1045458"/>
        </a:xfrm>
        <a:prstGeom prst="rect">
          <a:avLst/>
        </a:prstGeom>
      </xdr:spPr>
    </xdr:pic>
    <xdr:clientData/>
  </xdr:twoCellAnchor>
  <xdr:twoCellAnchor editAs="oneCell">
    <xdr:from>
      <xdr:col>13</xdr:col>
      <xdr:colOff>612244</xdr:colOff>
      <xdr:row>0</xdr:row>
      <xdr:rowOff>119063</xdr:rowOff>
    </xdr:from>
    <xdr:to>
      <xdr:col>15</xdr:col>
      <xdr:colOff>217857</xdr:colOff>
      <xdr:row>4</xdr:row>
      <xdr:rowOff>162743</xdr:rowOff>
    </xdr:to>
    <xdr:pic>
      <xdr:nvPicPr>
        <xdr:cNvPr id="5" name="Imagen 3">
          <a:extLst>
            <a:ext uri="{FF2B5EF4-FFF2-40B4-BE49-F238E27FC236}">
              <a16:creationId xmlns:a16="http://schemas.microsoft.com/office/drawing/2014/main" id="{4A9754E9-F269-49C5-8322-AAF40476420A}"/>
            </a:ext>
          </a:extLst>
        </xdr:cNvPr>
        <xdr:cNvPicPr>
          <a:picLocks noChangeAspect="1"/>
        </xdr:cNvPicPr>
      </xdr:nvPicPr>
      <xdr:blipFill>
        <a:blip xmlns:r="http://schemas.openxmlformats.org/officeDocument/2006/relationships" r:embed="rId4"/>
        <a:stretch>
          <a:fillRect/>
        </a:stretch>
      </xdr:blipFill>
      <xdr:spPr>
        <a:xfrm>
          <a:off x="17433394" y="119063"/>
          <a:ext cx="2005913" cy="10628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76"/>
  <sheetViews>
    <sheetView showGridLines="0" topLeftCell="B1" zoomScale="89" zoomScaleNormal="89" workbookViewId="0">
      <selection activeCell="B7" sqref="B7:B8"/>
    </sheetView>
  </sheetViews>
  <sheetFormatPr defaultColWidth="11.42578125" defaultRowHeight="15" x14ac:dyDescent="0.25"/>
  <cols>
    <col min="1" max="1" width="7.42578125" customWidth="1"/>
    <col min="2" max="2" width="73.7109375" customWidth="1"/>
    <col min="3" max="3" width="14.7109375" customWidth="1"/>
    <col min="4" max="4" width="16" customWidth="1"/>
    <col min="5" max="16" width="14.42578125" customWidth="1"/>
    <col min="17" max="17" width="18.42578125" customWidth="1"/>
  </cols>
  <sheetData>
    <row r="2" spans="2:18" s="31" customFormat="1" ht="28.5" x14ac:dyDescent="0.25">
      <c r="B2" s="297" t="s">
        <v>0</v>
      </c>
      <c r="C2" s="305"/>
      <c r="D2" s="305"/>
      <c r="E2" s="305"/>
      <c r="F2" s="305"/>
      <c r="G2" s="305"/>
      <c r="H2" s="305"/>
      <c r="I2" s="305"/>
      <c r="J2" s="305"/>
      <c r="K2" s="305"/>
      <c r="L2" s="305"/>
      <c r="M2" s="305"/>
      <c r="N2" s="305"/>
      <c r="O2" s="305"/>
      <c r="P2" s="305"/>
      <c r="Q2" s="305"/>
      <c r="R2" s="35"/>
    </row>
    <row r="3" spans="2:18" s="31" customFormat="1" ht="21" x14ac:dyDescent="0.25">
      <c r="B3" s="298" t="s">
        <v>1</v>
      </c>
      <c r="C3" s="307"/>
      <c r="D3" s="307"/>
      <c r="E3" s="307"/>
      <c r="F3" s="307"/>
      <c r="G3" s="307"/>
      <c r="H3" s="307"/>
      <c r="I3" s="307"/>
      <c r="J3" s="307"/>
      <c r="K3" s="307"/>
      <c r="L3" s="307"/>
      <c r="M3" s="307"/>
      <c r="N3" s="307"/>
      <c r="O3" s="307"/>
      <c r="P3" s="307"/>
      <c r="Q3" s="307"/>
    </row>
    <row r="4" spans="2:18" s="31" customFormat="1" ht="16.5" x14ac:dyDescent="0.25">
      <c r="B4" s="299" t="s">
        <v>2</v>
      </c>
      <c r="C4" s="306"/>
      <c r="D4" s="306"/>
      <c r="E4" s="306"/>
      <c r="F4" s="306"/>
      <c r="G4" s="306"/>
      <c r="H4" s="306"/>
      <c r="I4" s="306"/>
      <c r="J4" s="306"/>
      <c r="K4" s="306"/>
      <c r="L4" s="306"/>
      <c r="M4" s="306"/>
      <c r="N4" s="306"/>
      <c r="O4" s="306"/>
      <c r="P4" s="306"/>
      <c r="Q4" s="306"/>
      <c r="R4" s="34"/>
    </row>
    <row r="5" spans="2:18" s="31" customFormat="1" ht="15.75" x14ac:dyDescent="0.25">
      <c r="B5" s="299" t="s">
        <v>3</v>
      </c>
      <c r="C5" s="306"/>
      <c r="D5" s="306"/>
      <c r="E5" s="306"/>
      <c r="F5" s="306"/>
      <c r="G5" s="306"/>
      <c r="H5" s="306"/>
      <c r="I5" s="306"/>
      <c r="J5" s="306"/>
      <c r="K5" s="306"/>
      <c r="L5" s="306"/>
      <c r="M5" s="306"/>
      <c r="N5" s="306"/>
      <c r="O5" s="306"/>
      <c r="P5" s="306"/>
      <c r="Q5" s="306"/>
    </row>
    <row r="6" spans="2:18" s="31" customFormat="1" x14ac:dyDescent="0.25">
      <c r="B6" s="2" t="s">
        <v>4</v>
      </c>
      <c r="C6" s="71"/>
      <c r="D6" s="71"/>
      <c r="E6" s="33"/>
      <c r="F6" s="33"/>
      <c r="G6" s="33"/>
      <c r="H6" s="33"/>
      <c r="I6"/>
      <c r="J6"/>
      <c r="K6"/>
      <c r="L6"/>
      <c r="M6"/>
      <c r="N6"/>
      <c r="O6"/>
      <c r="P6"/>
      <c r="Q6" s="32" t="s">
        <v>5</v>
      </c>
      <c r="R6" s="29"/>
    </row>
    <row r="7" spans="2:18" s="31" customFormat="1" ht="24" customHeight="1" x14ac:dyDescent="0.25">
      <c r="B7" s="302" t="s">
        <v>6</v>
      </c>
      <c r="C7" s="303" t="s">
        <v>7</v>
      </c>
      <c r="D7" s="303" t="s">
        <v>8</v>
      </c>
      <c r="E7" s="304" t="s">
        <v>9</v>
      </c>
      <c r="F7" s="304"/>
      <c r="G7" s="304"/>
      <c r="H7" s="304"/>
      <c r="I7" s="304"/>
      <c r="J7" s="304"/>
      <c r="K7" s="304"/>
      <c r="L7" s="304"/>
      <c r="M7" s="304"/>
      <c r="N7" s="304"/>
      <c r="O7" s="304"/>
      <c r="P7" s="304"/>
      <c r="Q7" s="304"/>
    </row>
    <row r="8" spans="2:18" s="31" customFormat="1" ht="25.5" customHeight="1" x14ac:dyDescent="0.25">
      <c r="B8" s="302"/>
      <c r="C8" s="303"/>
      <c r="D8" s="303"/>
      <c r="E8" s="23" t="s">
        <v>10</v>
      </c>
      <c r="F8" s="22" t="s">
        <v>11</v>
      </c>
      <c r="G8" s="22" t="s">
        <v>12</v>
      </c>
      <c r="H8" s="22" t="s">
        <v>13</v>
      </c>
      <c r="I8" s="22" t="s">
        <v>14</v>
      </c>
      <c r="J8" s="22" t="s">
        <v>15</v>
      </c>
      <c r="K8" s="22" t="s">
        <v>16</v>
      </c>
      <c r="L8" s="22" t="s">
        <v>17</v>
      </c>
      <c r="M8" s="22" t="s">
        <v>18</v>
      </c>
      <c r="N8" s="22" t="s">
        <v>19</v>
      </c>
      <c r="O8" s="22" t="s">
        <v>20</v>
      </c>
      <c r="P8" s="22" t="s">
        <v>21</v>
      </c>
      <c r="Q8" s="21" t="s">
        <v>22</v>
      </c>
    </row>
    <row r="9" spans="2:18" x14ac:dyDescent="0.25">
      <c r="B9" s="26" t="s">
        <v>23</v>
      </c>
      <c r="C9" s="179">
        <v>19799721291</v>
      </c>
      <c r="D9" s="179">
        <v>20533003136.879997</v>
      </c>
      <c r="E9" s="179">
        <v>153488251.56</v>
      </c>
      <c r="F9" s="179">
        <v>402169289.33000004</v>
      </c>
      <c r="G9" s="179">
        <v>386231640.11000007</v>
      </c>
      <c r="H9" s="179">
        <v>417023537.21999997</v>
      </c>
      <c r="I9" s="179">
        <v>455153465.63999999</v>
      </c>
      <c r="J9" s="179">
        <v>1025758513.9699999</v>
      </c>
      <c r="K9" s="179">
        <v>569051022.49000001</v>
      </c>
      <c r="L9" s="179">
        <v>598519138.51999998</v>
      </c>
      <c r="M9" s="179">
        <v>675812293.24000001</v>
      </c>
      <c r="N9" s="179">
        <v>643504113.88</v>
      </c>
      <c r="O9" s="179">
        <v>852986924.22000003</v>
      </c>
      <c r="P9" s="179">
        <v>1453199003.9100001</v>
      </c>
      <c r="Q9" s="179">
        <f>SUM(E9:P9)</f>
        <v>7632897194.0900002</v>
      </c>
    </row>
    <row r="10" spans="2:18" x14ac:dyDescent="0.25">
      <c r="B10" s="27" t="s">
        <v>24</v>
      </c>
      <c r="C10" s="180">
        <v>14588670322</v>
      </c>
      <c r="D10" s="180">
        <v>15273122583.800001</v>
      </c>
      <c r="E10" s="180">
        <v>148795747.16000003</v>
      </c>
      <c r="F10" s="180">
        <v>335437404.45000005</v>
      </c>
      <c r="G10" s="180">
        <v>315966355.24000007</v>
      </c>
      <c r="H10" s="180">
        <v>349855350.91999996</v>
      </c>
      <c r="I10" s="180">
        <v>370081531.77999997</v>
      </c>
      <c r="J10" s="180">
        <v>839025411.38999999</v>
      </c>
      <c r="K10" s="180">
        <v>461809583.05000007</v>
      </c>
      <c r="L10" s="180">
        <v>478075773.98000002</v>
      </c>
      <c r="M10" s="180">
        <v>538098545.15999997</v>
      </c>
      <c r="N10" s="180">
        <v>523425462.32000005</v>
      </c>
      <c r="O10" s="180">
        <v>668256281.6500001</v>
      </c>
      <c r="P10" s="180">
        <v>1091143630.1800001</v>
      </c>
      <c r="Q10" s="180">
        <f t="shared" ref="Q10:Q64" si="0">SUM(E10:P10)</f>
        <v>6119971077.2800007</v>
      </c>
    </row>
    <row r="11" spans="2:18" x14ac:dyDescent="0.25">
      <c r="B11" s="27" t="s">
        <v>25</v>
      </c>
      <c r="C11" s="180">
        <v>1791332328</v>
      </c>
      <c r="D11" s="180">
        <v>1887851429.1899998</v>
      </c>
      <c r="E11" s="180">
        <v>1236234.07</v>
      </c>
      <c r="F11" s="180">
        <v>12334003.350000001</v>
      </c>
      <c r="G11" s="180">
        <v>16203276.970000001</v>
      </c>
      <c r="H11" s="180">
        <v>16087135.810000002</v>
      </c>
      <c r="I11" s="180">
        <v>27668039.869999997</v>
      </c>
      <c r="J11" s="180">
        <v>49440166.020000003</v>
      </c>
      <c r="K11" s="180">
        <v>31896345.910000004</v>
      </c>
      <c r="L11" s="180">
        <v>34552403.119999997</v>
      </c>
      <c r="M11" s="180">
        <v>44010290.079999998</v>
      </c>
      <c r="N11" s="180">
        <v>41576960.760000005</v>
      </c>
      <c r="O11" s="180">
        <v>43444595.880000003</v>
      </c>
      <c r="P11" s="180">
        <v>130903019.02000001</v>
      </c>
      <c r="Q11" s="180">
        <f t="shared" si="0"/>
        <v>449352470.86000001</v>
      </c>
    </row>
    <row r="12" spans="2:18" x14ac:dyDescent="0.25">
      <c r="B12" s="27" t="s">
        <v>26</v>
      </c>
      <c r="C12" s="180">
        <v>245255685</v>
      </c>
      <c r="D12" s="180">
        <v>191550925.12</v>
      </c>
      <c r="E12" s="180">
        <v>22500</v>
      </c>
      <c r="F12" s="180">
        <v>4597220.96</v>
      </c>
      <c r="G12" s="180">
        <v>789700.2</v>
      </c>
      <c r="H12" s="180">
        <v>847561.8</v>
      </c>
      <c r="I12" s="180">
        <v>1265478.8199999998</v>
      </c>
      <c r="J12" s="180">
        <v>35551549.609999999</v>
      </c>
      <c r="K12" s="180">
        <v>9782348.4699999988</v>
      </c>
      <c r="L12" s="180">
        <v>9875600.1099999994</v>
      </c>
      <c r="M12" s="180">
        <v>9729897.8599999994</v>
      </c>
      <c r="N12" s="180">
        <v>11191843.550000001</v>
      </c>
      <c r="O12" s="180">
        <v>11273757.52</v>
      </c>
      <c r="P12" s="180">
        <v>27654344.750000007</v>
      </c>
      <c r="Q12" s="180">
        <f t="shared" si="0"/>
        <v>122581803.65000001</v>
      </c>
    </row>
    <row r="13" spans="2:18" x14ac:dyDescent="0.25">
      <c r="B13" s="27" t="s">
        <v>27</v>
      </c>
      <c r="C13" s="180">
        <v>718281005</v>
      </c>
      <c r="D13" s="180">
        <v>653169327.58999991</v>
      </c>
      <c r="E13" s="180">
        <v>699283.03999999992</v>
      </c>
      <c r="F13" s="180">
        <v>1449863.43</v>
      </c>
      <c r="G13" s="180">
        <v>702576.86</v>
      </c>
      <c r="H13" s="180">
        <v>743695</v>
      </c>
      <c r="I13" s="180">
        <v>2456132.25</v>
      </c>
      <c r="J13" s="180">
        <v>1359408.06</v>
      </c>
      <c r="K13" s="180">
        <v>3124062.01</v>
      </c>
      <c r="L13" s="180">
        <v>12676550.02</v>
      </c>
      <c r="M13" s="180">
        <v>7432201.669999999</v>
      </c>
      <c r="N13" s="180">
        <v>2628904.41</v>
      </c>
      <c r="O13" s="180">
        <v>53710218.509999998</v>
      </c>
      <c r="P13" s="180">
        <v>123634256.43000001</v>
      </c>
      <c r="Q13" s="180">
        <f t="shared" si="0"/>
        <v>210617151.69</v>
      </c>
    </row>
    <row r="14" spans="2:18" x14ac:dyDescent="0.25">
      <c r="B14" s="27" t="s">
        <v>28</v>
      </c>
      <c r="C14" s="180">
        <v>2456181951</v>
      </c>
      <c r="D14" s="180">
        <v>2527308871.1800003</v>
      </c>
      <c r="E14" s="180">
        <v>2734487.29</v>
      </c>
      <c r="F14" s="180">
        <v>48350797.139999986</v>
      </c>
      <c r="G14" s="180">
        <v>52569730.840000004</v>
      </c>
      <c r="H14" s="180">
        <v>49489793.689999998</v>
      </c>
      <c r="I14" s="180">
        <v>53682282.919999994</v>
      </c>
      <c r="J14" s="180">
        <v>100381978.89</v>
      </c>
      <c r="K14" s="180">
        <v>62438683.049999982</v>
      </c>
      <c r="L14" s="180">
        <v>63338811.289999992</v>
      </c>
      <c r="M14" s="180">
        <v>76541358.470000014</v>
      </c>
      <c r="N14" s="180">
        <v>64680942.840000004</v>
      </c>
      <c r="O14" s="180">
        <v>76302070.659999996</v>
      </c>
      <c r="P14" s="180">
        <v>79863753.530000001</v>
      </c>
      <c r="Q14" s="180">
        <f t="shared" si="0"/>
        <v>730374690.6099999</v>
      </c>
    </row>
    <row r="15" spans="2:18" x14ac:dyDescent="0.25">
      <c r="B15" s="26" t="s">
        <v>29</v>
      </c>
      <c r="C15" s="179">
        <v>4866726348</v>
      </c>
      <c r="D15" s="179">
        <v>4718975732.7199993</v>
      </c>
      <c r="E15" s="179">
        <v>3096841.8899999997</v>
      </c>
      <c r="F15" s="179">
        <v>14764907.02</v>
      </c>
      <c r="G15" s="179">
        <v>26390071.059999999</v>
      </c>
      <c r="H15" s="179">
        <v>29728271.969999995</v>
      </c>
      <c r="I15" s="179">
        <v>70481776.090000004</v>
      </c>
      <c r="J15" s="179">
        <v>143210624.40000001</v>
      </c>
      <c r="K15" s="179">
        <v>68388436.820000008</v>
      </c>
      <c r="L15" s="179">
        <v>87881051.929999992</v>
      </c>
      <c r="M15" s="179">
        <v>132579665.34999999</v>
      </c>
      <c r="N15" s="179">
        <v>82945346.909999996</v>
      </c>
      <c r="O15" s="179">
        <v>96177550.469999999</v>
      </c>
      <c r="P15" s="179">
        <v>257977236.36999995</v>
      </c>
      <c r="Q15" s="179">
        <f t="shared" si="0"/>
        <v>1013621780.28</v>
      </c>
    </row>
    <row r="16" spans="2:18" x14ac:dyDescent="0.25">
      <c r="B16" s="27" t="s">
        <v>30</v>
      </c>
      <c r="C16" s="180">
        <v>1248704573</v>
      </c>
      <c r="D16" s="180">
        <v>1211311144.7300003</v>
      </c>
      <c r="E16" s="180">
        <v>314519.80000000005</v>
      </c>
      <c r="F16" s="180">
        <v>10200324.939999999</v>
      </c>
      <c r="G16" s="180">
        <v>14453110.770000001</v>
      </c>
      <c r="H16" s="180">
        <v>10839953.74</v>
      </c>
      <c r="I16" s="180">
        <v>17273145.409999996</v>
      </c>
      <c r="J16" s="180">
        <v>34036556.780000001</v>
      </c>
      <c r="K16" s="180">
        <v>21847363.940000005</v>
      </c>
      <c r="L16" s="180">
        <v>23076338.669999998</v>
      </c>
      <c r="M16" s="180">
        <v>61961527.630000003</v>
      </c>
      <c r="N16" s="180">
        <v>26142324.939999998</v>
      </c>
      <c r="O16" s="180">
        <v>30306895.050000001</v>
      </c>
      <c r="P16" s="180">
        <v>39052975.199999996</v>
      </c>
      <c r="Q16" s="180">
        <f t="shared" si="0"/>
        <v>289505036.87</v>
      </c>
    </row>
    <row r="17" spans="2:17" x14ac:dyDescent="0.25">
      <c r="B17" s="27" t="s">
        <v>31</v>
      </c>
      <c r="C17" s="180">
        <v>305721693</v>
      </c>
      <c r="D17" s="180">
        <v>267065131.10999998</v>
      </c>
      <c r="E17" s="181">
        <v>0</v>
      </c>
      <c r="F17" s="180">
        <v>1615268.16</v>
      </c>
      <c r="G17" s="180">
        <v>2215059.17</v>
      </c>
      <c r="H17" s="180">
        <v>5162079.95</v>
      </c>
      <c r="I17" s="180">
        <v>3559285.3299999996</v>
      </c>
      <c r="J17" s="180">
        <v>10780731.759999998</v>
      </c>
      <c r="K17" s="180">
        <v>5245734.1399999997</v>
      </c>
      <c r="L17" s="180">
        <v>4348112.2200000007</v>
      </c>
      <c r="M17" s="180">
        <v>9471713.5</v>
      </c>
      <c r="N17" s="180">
        <v>5904967.6799999997</v>
      </c>
      <c r="O17" s="180">
        <v>7784010.6800000006</v>
      </c>
      <c r="P17" s="180">
        <v>23661808.009999998</v>
      </c>
      <c r="Q17" s="180">
        <f t="shared" si="0"/>
        <v>79748770.599999994</v>
      </c>
    </row>
    <row r="18" spans="2:17" x14ac:dyDescent="0.25">
      <c r="B18" s="27" t="s">
        <v>32</v>
      </c>
      <c r="C18" s="180">
        <v>576649447</v>
      </c>
      <c r="D18" s="180">
        <v>567516070.5</v>
      </c>
      <c r="E18" s="180">
        <v>561820</v>
      </c>
      <c r="F18" s="180">
        <v>59543.540000000037</v>
      </c>
      <c r="G18" s="180">
        <v>1808493.97</v>
      </c>
      <c r="H18" s="180">
        <v>3035926.94</v>
      </c>
      <c r="I18" s="180">
        <v>3510335.85</v>
      </c>
      <c r="J18" s="180">
        <v>3909768.55</v>
      </c>
      <c r="K18" s="180">
        <v>4554959.55</v>
      </c>
      <c r="L18" s="180">
        <v>2973023.95</v>
      </c>
      <c r="M18" s="180">
        <v>6101593.4100000001</v>
      </c>
      <c r="N18" s="180">
        <v>4399066.71</v>
      </c>
      <c r="O18" s="180">
        <v>4586732.2299999995</v>
      </c>
      <c r="P18" s="180">
        <v>19266143.509999998</v>
      </c>
      <c r="Q18" s="180">
        <f t="shared" si="0"/>
        <v>54767408.209999993</v>
      </c>
    </row>
    <row r="19" spans="2:17" x14ac:dyDescent="0.25">
      <c r="B19" s="27" t="s">
        <v>33</v>
      </c>
      <c r="C19" s="180">
        <v>105649929</v>
      </c>
      <c r="D19" s="180">
        <v>103411932.49000001</v>
      </c>
      <c r="E19" s="180">
        <v>1164</v>
      </c>
      <c r="F19" s="180">
        <v>87926.23000000004</v>
      </c>
      <c r="G19" s="180">
        <v>743118.76</v>
      </c>
      <c r="H19" s="180">
        <v>1338542.3800000001</v>
      </c>
      <c r="I19" s="180">
        <v>2869964.7000000007</v>
      </c>
      <c r="J19" s="180">
        <v>9240980.3699999992</v>
      </c>
      <c r="K19" s="180">
        <v>2117191.0300000003</v>
      </c>
      <c r="L19" s="180">
        <v>3152257.8</v>
      </c>
      <c r="M19" s="180">
        <v>3679114.63</v>
      </c>
      <c r="N19" s="180">
        <v>1761013.5</v>
      </c>
      <c r="O19" s="180">
        <v>3265666.94</v>
      </c>
      <c r="P19" s="180">
        <v>16175983.58</v>
      </c>
      <c r="Q19" s="180">
        <f t="shared" si="0"/>
        <v>44432923.920000002</v>
      </c>
    </row>
    <row r="20" spans="2:17" x14ac:dyDescent="0.25">
      <c r="B20" s="27" t="s">
        <v>34</v>
      </c>
      <c r="C20" s="180">
        <v>396126416</v>
      </c>
      <c r="D20" s="180">
        <v>371019681.50000006</v>
      </c>
      <c r="E20" s="181">
        <v>0</v>
      </c>
      <c r="F20" s="180">
        <v>-5.8207660913467407E-11</v>
      </c>
      <c r="G20" s="180">
        <v>2157185.7399999998</v>
      </c>
      <c r="H20" s="180">
        <v>3028167.26</v>
      </c>
      <c r="I20" s="180">
        <v>5286300.5300000012</v>
      </c>
      <c r="J20" s="180">
        <v>14458161.01</v>
      </c>
      <c r="K20" s="180">
        <v>5327130.9499999993</v>
      </c>
      <c r="L20" s="180">
        <v>26553180.989999991</v>
      </c>
      <c r="M20" s="180">
        <v>17540783.219999999</v>
      </c>
      <c r="N20" s="180">
        <v>9513508.5800000001</v>
      </c>
      <c r="O20" s="180">
        <v>8054298.6400000006</v>
      </c>
      <c r="P20" s="180">
        <v>14228115.6</v>
      </c>
      <c r="Q20" s="180">
        <f t="shared" si="0"/>
        <v>106146832.51999998</v>
      </c>
    </row>
    <row r="21" spans="2:17" x14ac:dyDescent="0.25">
      <c r="B21" s="27" t="s">
        <v>35</v>
      </c>
      <c r="C21" s="180">
        <v>284368665</v>
      </c>
      <c r="D21" s="180">
        <v>276754177.09999996</v>
      </c>
      <c r="E21" s="181">
        <v>0</v>
      </c>
      <c r="F21" s="180">
        <v>730407.08000000007</v>
      </c>
      <c r="G21" s="180">
        <v>2156354.7899999996</v>
      </c>
      <c r="H21" s="180">
        <v>785024.7799999998</v>
      </c>
      <c r="I21" s="180">
        <v>4987489.2300000004</v>
      </c>
      <c r="J21" s="180">
        <v>14390286.539999999</v>
      </c>
      <c r="K21" s="180">
        <v>9558867.7699999977</v>
      </c>
      <c r="L21" s="180">
        <v>8084700.5599999996</v>
      </c>
      <c r="M21" s="180">
        <v>7612698.1499999994</v>
      </c>
      <c r="N21" s="180">
        <v>11171976.779999999</v>
      </c>
      <c r="O21" s="180">
        <v>13418896.24</v>
      </c>
      <c r="P21" s="180">
        <v>26381458.640000001</v>
      </c>
      <c r="Q21" s="180">
        <f t="shared" si="0"/>
        <v>99278160.560000002</v>
      </c>
    </row>
    <row r="22" spans="2:17" x14ac:dyDescent="0.25">
      <c r="B22" s="27" t="s">
        <v>36</v>
      </c>
      <c r="C22" s="180">
        <v>489066772</v>
      </c>
      <c r="D22" s="180">
        <v>553344043.22000015</v>
      </c>
      <c r="E22" s="180">
        <v>393195.46</v>
      </c>
      <c r="F22" s="180">
        <v>1580433.97</v>
      </c>
      <c r="G22" s="180">
        <v>1511425.6800000004</v>
      </c>
      <c r="H22" s="180">
        <v>1469563.9</v>
      </c>
      <c r="I22" s="180">
        <v>19546600.440000001</v>
      </c>
      <c r="J22" s="180">
        <v>27858601.289999995</v>
      </c>
      <c r="K22" s="180">
        <v>4275944.7399999993</v>
      </c>
      <c r="L22" s="180">
        <v>7308657.9499999993</v>
      </c>
      <c r="M22" s="180">
        <v>12661872.510000002</v>
      </c>
      <c r="N22" s="180">
        <v>12767230.060000001</v>
      </c>
      <c r="O22" s="180">
        <v>14880071.959999999</v>
      </c>
      <c r="P22" s="180">
        <v>78791464.420000002</v>
      </c>
      <c r="Q22" s="180">
        <f t="shared" si="0"/>
        <v>183045062.38</v>
      </c>
    </row>
    <row r="23" spans="2:17" x14ac:dyDescent="0.25">
      <c r="B23" s="27" t="s">
        <v>37</v>
      </c>
      <c r="C23" s="180">
        <v>1460438853</v>
      </c>
      <c r="D23" s="180">
        <v>1368553552.0700004</v>
      </c>
      <c r="E23" s="180">
        <v>1826142.63</v>
      </c>
      <c r="F23" s="180">
        <v>491003.10000000009</v>
      </c>
      <c r="G23" s="180">
        <v>1345322.1800000002</v>
      </c>
      <c r="H23" s="180">
        <v>4069013.0200000009</v>
      </c>
      <c r="I23" s="180">
        <v>13448654.6</v>
      </c>
      <c r="J23" s="180">
        <v>28535538.100000001</v>
      </c>
      <c r="K23" s="180">
        <v>15461244.699999997</v>
      </c>
      <c r="L23" s="180">
        <v>12384779.790000001</v>
      </c>
      <c r="M23" s="180">
        <v>13550362.299999997</v>
      </c>
      <c r="N23" s="180">
        <v>11285258.66</v>
      </c>
      <c r="O23" s="180">
        <v>13880978.73</v>
      </c>
      <c r="P23" s="180">
        <v>40419287.409999996</v>
      </c>
      <c r="Q23" s="180">
        <f t="shared" si="0"/>
        <v>156697585.22</v>
      </c>
    </row>
    <row r="24" spans="2:17" x14ac:dyDescent="0.25">
      <c r="B24" s="26" t="s">
        <v>38</v>
      </c>
      <c r="C24" s="179">
        <v>1995173747</v>
      </c>
      <c r="D24" s="179">
        <v>2187981338.73</v>
      </c>
      <c r="E24" s="179">
        <v>3948464.25</v>
      </c>
      <c r="F24" s="179">
        <v>14239435.830000002</v>
      </c>
      <c r="G24" s="179">
        <v>64071089.179999985</v>
      </c>
      <c r="H24" s="179">
        <v>35269189.060000002</v>
      </c>
      <c r="I24" s="179">
        <v>108665528.36999997</v>
      </c>
      <c r="J24" s="179">
        <v>122546416.25</v>
      </c>
      <c r="K24" s="179">
        <v>50061758.169999994</v>
      </c>
      <c r="L24" s="179">
        <v>61112816.219999991</v>
      </c>
      <c r="M24" s="179">
        <v>84942044.159999982</v>
      </c>
      <c r="N24" s="179">
        <v>96753800.370000005</v>
      </c>
      <c r="O24" s="179">
        <v>92564374.799999997</v>
      </c>
      <c r="P24" s="179">
        <v>271298912.13999999</v>
      </c>
      <c r="Q24" s="179">
        <f t="shared" si="0"/>
        <v>1005473828.7999998</v>
      </c>
    </row>
    <row r="25" spans="2:17" x14ac:dyDescent="0.25">
      <c r="B25" s="27" t="s">
        <v>39</v>
      </c>
      <c r="C25" s="180">
        <v>546943587</v>
      </c>
      <c r="D25" s="180">
        <v>721334370.89999998</v>
      </c>
      <c r="E25" s="180">
        <v>239855.9</v>
      </c>
      <c r="F25" s="180">
        <v>684402.79</v>
      </c>
      <c r="G25" s="180">
        <v>42767194.309999995</v>
      </c>
      <c r="H25" s="180">
        <v>11116579.57</v>
      </c>
      <c r="I25" s="180">
        <v>26945811.099999998</v>
      </c>
      <c r="J25" s="180">
        <v>38705236.899999999</v>
      </c>
      <c r="K25" s="180">
        <v>17790435.329999998</v>
      </c>
      <c r="L25" s="180">
        <v>16341894.150000002</v>
      </c>
      <c r="M25" s="180">
        <v>18695856.460000001</v>
      </c>
      <c r="N25" s="180">
        <v>22581923.950000003</v>
      </c>
      <c r="O25" s="180">
        <v>29486339.380000003</v>
      </c>
      <c r="P25" s="180">
        <v>95133916.86999999</v>
      </c>
      <c r="Q25" s="180">
        <f t="shared" si="0"/>
        <v>320489446.70999998</v>
      </c>
    </row>
    <row r="26" spans="2:17" x14ac:dyDescent="0.25">
      <c r="B26" s="27" t="s">
        <v>40</v>
      </c>
      <c r="C26" s="180">
        <v>60375873</v>
      </c>
      <c r="D26" s="180">
        <v>47957213.440000005</v>
      </c>
      <c r="E26" s="180">
        <v>17879.04</v>
      </c>
      <c r="F26" s="180">
        <v>2855</v>
      </c>
      <c r="G26" s="180">
        <v>2588755.5199999996</v>
      </c>
      <c r="H26" s="180">
        <v>474543.62</v>
      </c>
      <c r="I26" s="180">
        <v>1763838.8599999999</v>
      </c>
      <c r="J26" s="180">
        <v>1915628.05</v>
      </c>
      <c r="K26" s="180">
        <v>1538102.66</v>
      </c>
      <c r="L26" s="180">
        <v>546195.80000000005</v>
      </c>
      <c r="M26" s="180">
        <v>480034.14</v>
      </c>
      <c r="N26" s="180">
        <v>668459.28</v>
      </c>
      <c r="O26" s="180">
        <v>3614176.75</v>
      </c>
      <c r="P26" s="180">
        <v>5155601.51</v>
      </c>
      <c r="Q26" s="180">
        <f t="shared" si="0"/>
        <v>18766070.229999997</v>
      </c>
    </row>
    <row r="27" spans="2:17" x14ac:dyDescent="0.25">
      <c r="B27" s="27" t="s">
        <v>41</v>
      </c>
      <c r="C27" s="180">
        <v>195686101</v>
      </c>
      <c r="D27" s="180">
        <v>154885532.06999999</v>
      </c>
      <c r="E27" s="180">
        <v>4461.6000000000004</v>
      </c>
      <c r="F27" s="180">
        <v>534606.81000000006</v>
      </c>
      <c r="G27" s="180">
        <v>1245721.6200000001</v>
      </c>
      <c r="H27" s="180">
        <v>1731218.24</v>
      </c>
      <c r="I27" s="180">
        <v>2213869.7999999998</v>
      </c>
      <c r="J27" s="180">
        <v>6793522.5999999987</v>
      </c>
      <c r="K27" s="180">
        <v>1326685.9900000002</v>
      </c>
      <c r="L27" s="180">
        <v>2275200.17</v>
      </c>
      <c r="M27" s="180">
        <v>3226401.23</v>
      </c>
      <c r="N27" s="180">
        <v>4248387.17</v>
      </c>
      <c r="O27" s="180">
        <v>4443852.26</v>
      </c>
      <c r="P27" s="180">
        <v>9654952.4100000001</v>
      </c>
      <c r="Q27" s="180">
        <f t="shared" si="0"/>
        <v>37698879.899999991</v>
      </c>
    </row>
    <row r="28" spans="2:17" x14ac:dyDescent="0.25">
      <c r="B28" s="27" t="s">
        <v>42</v>
      </c>
      <c r="C28" s="180">
        <v>19203147</v>
      </c>
      <c r="D28" s="180">
        <v>18304956.5</v>
      </c>
      <c r="E28" s="181">
        <v>0</v>
      </c>
      <c r="F28" s="180">
        <v>346837.95</v>
      </c>
      <c r="G28" s="180">
        <v>16595</v>
      </c>
      <c r="H28" s="180">
        <v>142218.41</v>
      </c>
      <c r="I28" s="180">
        <v>2236883.1</v>
      </c>
      <c r="J28" s="180">
        <v>1390995.37</v>
      </c>
      <c r="K28" s="180">
        <v>1080083.4099999999</v>
      </c>
      <c r="L28" s="180">
        <v>288823.20999999996</v>
      </c>
      <c r="M28" s="180">
        <v>1254948.27</v>
      </c>
      <c r="N28" s="180">
        <v>339427.22000000003</v>
      </c>
      <c r="O28" s="180">
        <v>565595.32999999996</v>
      </c>
      <c r="P28" s="180">
        <v>5650549.1300000008</v>
      </c>
      <c r="Q28" s="180">
        <f t="shared" si="0"/>
        <v>13312956.400000002</v>
      </c>
    </row>
    <row r="29" spans="2:17" x14ac:dyDescent="0.25">
      <c r="B29" s="27" t="s">
        <v>43</v>
      </c>
      <c r="C29" s="180">
        <v>81528283</v>
      </c>
      <c r="D29" s="180">
        <v>62900929.830000006</v>
      </c>
      <c r="E29" s="180">
        <v>27226.34</v>
      </c>
      <c r="F29" s="180">
        <v>266357.81</v>
      </c>
      <c r="G29" s="180">
        <v>169591.06</v>
      </c>
      <c r="H29" s="180">
        <v>681958.71</v>
      </c>
      <c r="I29" s="180">
        <v>1049164.3900000001</v>
      </c>
      <c r="J29" s="180">
        <v>2056257</v>
      </c>
      <c r="K29" s="180">
        <v>975483.22999999986</v>
      </c>
      <c r="L29" s="180">
        <v>1189355.0699999998</v>
      </c>
      <c r="M29" s="180">
        <v>836445.27</v>
      </c>
      <c r="N29" s="180">
        <v>7123974.3799999999</v>
      </c>
      <c r="O29" s="180">
        <v>1855350.6400000006</v>
      </c>
      <c r="P29" s="180">
        <v>9374664.0700000003</v>
      </c>
      <c r="Q29" s="180">
        <f t="shared" si="0"/>
        <v>25605827.969999999</v>
      </c>
    </row>
    <row r="30" spans="2:17" x14ac:dyDescent="0.25">
      <c r="B30" s="27" t="s">
        <v>44</v>
      </c>
      <c r="C30" s="180">
        <v>80114587</v>
      </c>
      <c r="D30" s="180">
        <v>70134939.910000011</v>
      </c>
      <c r="E30" s="180">
        <v>69051.12</v>
      </c>
      <c r="F30" s="180">
        <v>87005.18</v>
      </c>
      <c r="G30" s="180">
        <v>176745.60000000001</v>
      </c>
      <c r="H30" s="180">
        <v>488414.81</v>
      </c>
      <c r="I30" s="180">
        <v>569606.81000000006</v>
      </c>
      <c r="J30" s="180">
        <v>680335.63</v>
      </c>
      <c r="K30" s="180">
        <v>115372.82</v>
      </c>
      <c r="L30" s="180">
        <v>258528.80000000002</v>
      </c>
      <c r="M30" s="180">
        <v>699669.88000000012</v>
      </c>
      <c r="N30" s="180">
        <v>719357.22</v>
      </c>
      <c r="O30" s="180">
        <v>2668365.2199999997</v>
      </c>
      <c r="P30" s="180">
        <v>1876710.29</v>
      </c>
      <c r="Q30" s="180">
        <f t="shared" si="0"/>
        <v>8409163.379999999</v>
      </c>
    </row>
    <row r="31" spans="2:17" x14ac:dyDescent="0.25">
      <c r="B31" s="27" t="s">
        <v>45</v>
      </c>
      <c r="C31" s="180">
        <v>695796234</v>
      </c>
      <c r="D31" s="180">
        <v>730794508.71000004</v>
      </c>
      <c r="E31" s="180">
        <v>3129807.12</v>
      </c>
      <c r="F31" s="180">
        <v>11544527.200000001</v>
      </c>
      <c r="G31" s="180">
        <v>12776933.319999998</v>
      </c>
      <c r="H31" s="180">
        <v>16999850.050000001</v>
      </c>
      <c r="I31" s="180">
        <v>64632896.639999986</v>
      </c>
      <c r="J31" s="180">
        <v>50051160.780000001</v>
      </c>
      <c r="K31" s="180">
        <v>20653691.260000002</v>
      </c>
      <c r="L31" s="180">
        <v>32907207.459999993</v>
      </c>
      <c r="M31" s="180">
        <v>47837910.779999994</v>
      </c>
      <c r="N31" s="180">
        <v>40539139.269999996</v>
      </c>
      <c r="O31" s="180">
        <v>34371006.979999997</v>
      </c>
      <c r="P31" s="180">
        <v>69901682.230000004</v>
      </c>
      <c r="Q31" s="180">
        <f t="shared" si="0"/>
        <v>405345813.09000003</v>
      </c>
    </row>
    <row r="32" spans="2:17" x14ac:dyDescent="0.25">
      <c r="B32" s="27" t="s">
        <v>46</v>
      </c>
      <c r="C32" s="180">
        <v>315525935</v>
      </c>
      <c r="D32" s="180">
        <v>381668887.37</v>
      </c>
      <c r="E32" s="180">
        <v>460183.13</v>
      </c>
      <c r="F32" s="180">
        <v>772843.09</v>
      </c>
      <c r="G32" s="180">
        <v>4329552.7500000009</v>
      </c>
      <c r="H32" s="180">
        <v>3634405.6500000004</v>
      </c>
      <c r="I32" s="180">
        <v>9253457.6699999999</v>
      </c>
      <c r="J32" s="180">
        <v>20953279.919999998</v>
      </c>
      <c r="K32" s="180">
        <v>6581903.4699999988</v>
      </c>
      <c r="L32" s="180">
        <v>7305611.5599999996</v>
      </c>
      <c r="M32" s="180">
        <v>11910778.129999999</v>
      </c>
      <c r="N32" s="180">
        <v>20533131.880000003</v>
      </c>
      <c r="O32" s="180">
        <v>15559688.24</v>
      </c>
      <c r="P32" s="180">
        <v>74550835.629999995</v>
      </c>
      <c r="Q32" s="180">
        <f t="shared" si="0"/>
        <v>175845671.12</v>
      </c>
    </row>
    <row r="33" spans="2:17" x14ac:dyDescent="0.25">
      <c r="B33" s="26" t="s">
        <v>47</v>
      </c>
      <c r="C33" s="179">
        <v>1816912885</v>
      </c>
      <c r="D33" s="179">
        <v>1837399419</v>
      </c>
      <c r="E33" s="182">
        <v>0</v>
      </c>
      <c r="F33" s="179">
        <v>300000</v>
      </c>
      <c r="G33" s="179">
        <v>2646939.4000000004</v>
      </c>
      <c r="H33" s="179">
        <v>1592179.8</v>
      </c>
      <c r="I33" s="179">
        <v>3075461.8</v>
      </c>
      <c r="J33" s="179">
        <v>3244798.45</v>
      </c>
      <c r="K33" s="179">
        <v>11678343.859999999</v>
      </c>
      <c r="L33" s="179">
        <v>3953373.9000000004</v>
      </c>
      <c r="M33" s="179">
        <v>26351939.68</v>
      </c>
      <c r="N33" s="179">
        <v>10770952.530000001</v>
      </c>
      <c r="O33" s="179">
        <v>11196887.960000001</v>
      </c>
      <c r="P33" s="179">
        <v>23394990.600000001</v>
      </c>
      <c r="Q33" s="179">
        <f t="shared" si="0"/>
        <v>98205867.979999989</v>
      </c>
    </row>
    <row r="34" spans="2:17" x14ac:dyDescent="0.25">
      <c r="B34" s="27" t="s">
        <v>48</v>
      </c>
      <c r="C34" s="180">
        <v>1516771284</v>
      </c>
      <c r="D34" s="180">
        <v>1490391303</v>
      </c>
      <c r="E34" s="181">
        <v>0</v>
      </c>
      <c r="F34" s="180">
        <v>300000</v>
      </c>
      <c r="G34" s="180">
        <v>2646939.4000000004</v>
      </c>
      <c r="H34" s="180">
        <v>1367179.8</v>
      </c>
      <c r="I34" s="180">
        <v>1534779.8</v>
      </c>
      <c r="J34" s="180">
        <v>1648846.98</v>
      </c>
      <c r="K34" s="180">
        <v>1860291.86</v>
      </c>
      <c r="L34" s="180">
        <v>2874123.9000000004</v>
      </c>
      <c r="M34" s="180">
        <v>3253266.8</v>
      </c>
      <c r="N34" s="180">
        <v>1654536.8</v>
      </c>
      <c r="O34" s="180">
        <v>2068076.6400000001</v>
      </c>
      <c r="P34" s="180">
        <v>6734963.29</v>
      </c>
      <c r="Q34" s="180">
        <f t="shared" si="0"/>
        <v>25943005.27</v>
      </c>
    </row>
    <row r="35" spans="2:17" x14ac:dyDescent="0.25">
      <c r="B35" s="27" t="s">
        <v>49</v>
      </c>
      <c r="C35" s="180">
        <v>93512033</v>
      </c>
      <c r="D35" s="180">
        <v>93712033</v>
      </c>
      <c r="E35" s="181">
        <v>0</v>
      </c>
      <c r="F35" s="181">
        <v>0</v>
      </c>
      <c r="G35" s="181">
        <v>0</v>
      </c>
      <c r="H35" s="180">
        <v>225000</v>
      </c>
      <c r="I35" s="180">
        <v>675000</v>
      </c>
      <c r="J35" s="181">
        <v>0</v>
      </c>
      <c r="K35" s="181">
        <v>0</v>
      </c>
      <c r="L35" s="181">
        <v>0</v>
      </c>
      <c r="M35" s="180">
        <v>225000</v>
      </c>
      <c r="N35" s="181">
        <v>0</v>
      </c>
      <c r="O35" s="181">
        <v>0</v>
      </c>
      <c r="P35" s="181">
        <v>0</v>
      </c>
      <c r="Q35" s="180">
        <f t="shared" si="0"/>
        <v>1125000</v>
      </c>
    </row>
    <row r="36" spans="2:17" x14ac:dyDescent="0.25">
      <c r="B36" s="27" t="s">
        <v>50</v>
      </c>
      <c r="C36" s="180">
        <v>123391826</v>
      </c>
      <c r="D36" s="180">
        <v>117229000</v>
      </c>
      <c r="E36" s="181">
        <v>0</v>
      </c>
      <c r="F36" s="181">
        <v>0</v>
      </c>
      <c r="G36" s="181">
        <v>0</v>
      </c>
      <c r="H36" s="181">
        <v>0</v>
      </c>
      <c r="I36" s="181">
        <v>0</v>
      </c>
      <c r="J36" s="181">
        <v>0</v>
      </c>
      <c r="K36" s="180">
        <v>29000</v>
      </c>
      <c r="L36" s="181">
        <v>0</v>
      </c>
      <c r="M36" s="181">
        <v>0</v>
      </c>
      <c r="N36" s="181">
        <v>0</v>
      </c>
      <c r="O36" s="181">
        <v>0</v>
      </c>
      <c r="P36" s="181">
        <v>0</v>
      </c>
      <c r="Q36" s="180">
        <f t="shared" si="0"/>
        <v>29000</v>
      </c>
    </row>
    <row r="37" spans="2:17" x14ac:dyDescent="0.25">
      <c r="B37" s="27" t="s">
        <v>51</v>
      </c>
      <c r="C37" s="180">
        <v>100000</v>
      </c>
      <c r="D37" s="180">
        <v>100000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52</v>
      </c>
      <c r="C38" s="180">
        <v>2760000</v>
      </c>
      <c r="D38" s="180">
        <v>2760000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53</v>
      </c>
      <c r="C39" s="180">
        <v>24775038</v>
      </c>
      <c r="D39" s="180">
        <v>35329190</v>
      </c>
      <c r="E39" s="181">
        <v>0</v>
      </c>
      <c r="F39" s="181">
        <v>0</v>
      </c>
      <c r="G39" s="181">
        <v>0</v>
      </c>
      <c r="H39" s="181">
        <v>0</v>
      </c>
      <c r="I39" s="180">
        <v>865682</v>
      </c>
      <c r="J39" s="180">
        <v>1595951.47</v>
      </c>
      <c r="K39" s="180">
        <v>9789052</v>
      </c>
      <c r="L39" s="180">
        <v>1079250</v>
      </c>
      <c r="M39" s="180">
        <v>2252894.58</v>
      </c>
      <c r="N39" s="180">
        <v>1902260.0699999998</v>
      </c>
      <c r="O39" s="180">
        <v>4380500</v>
      </c>
      <c r="P39" s="180">
        <v>6968750.8600000003</v>
      </c>
      <c r="Q39" s="180">
        <f t="shared" si="0"/>
        <v>28834340.979999997</v>
      </c>
    </row>
    <row r="40" spans="2:17" x14ac:dyDescent="0.25">
      <c r="B40" s="27" t="s">
        <v>54</v>
      </c>
      <c r="C40" s="180">
        <v>55602704</v>
      </c>
      <c r="D40" s="180">
        <v>97877893</v>
      </c>
      <c r="E40" s="181">
        <v>0</v>
      </c>
      <c r="F40" s="181">
        <v>0</v>
      </c>
      <c r="G40" s="181">
        <v>0</v>
      </c>
      <c r="H40" s="181">
        <v>0</v>
      </c>
      <c r="I40" s="181">
        <v>0</v>
      </c>
      <c r="J40" s="181">
        <v>0</v>
      </c>
      <c r="K40" s="181">
        <v>0</v>
      </c>
      <c r="L40" s="181">
        <v>0</v>
      </c>
      <c r="M40" s="180">
        <v>20620778.300000001</v>
      </c>
      <c r="N40" s="180">
        <v>7214155.6600000001</v>
      </c>
      <c r="O40" s="180">
        <v>4748311.32</v>
      </c>
      <c r="P40" s="180">
        <v>9691276.4499999993</v>
      </c>
      <c r="Q40" s="180">
        <f t="shared" si="0"/>
        <v>42274521.730000004</v>
      </c>
    </row>
    <row r="41" spans="2:17" x14ac:dyDescent="0.25">
      <c r="B41" s="26" t="s">
        <v>55</v>
      </c>
      <c r="C41" s="182">
        <v>0</v>
      </c>
      <c r="D41" s="179">
        <v>76000</v>
      </c>
      <c r="E41" s="182">
        <v>0</v>
      </c>
      <c r="F41" s="182">
        <v>0</v>
      </c>
      <c r="G41" s="182">
        <v>0</v>
      </c>
      <c r="H41" s="182">
        <v>0</v>
      </c>
      <c r="I41" s="182">
        <v>0</v>
      </c>
      <c r="J41" s="182">
        <v>0</v>
      </c>
      <c r="K41" s="182">
        <v>0</v>
      </c>
      <c r="L41" s="182">
        <v>0</v>
      </c>
      <c r="M41" s="182">
        <v>0</v>
      </c>
      <c r="N41" s="182">
        <v>0</v>
      </c>
      <c r="O41" s="182">
        <v>0</v>
      </c>
      <c r="P41" s="182">
        <v>0</v>
      </c>
      <c r="Q41" s="182">
        <f t="shared" si="0"/>
        <v>0</v>
      </c>
    </row>
    <row r="42" spans="2:17" x14ac:dyDescent="0.25">
      <c r="B42" s="27" t="s">
        <v>56</v>
      </c>
      <c r="C42" s="181">
        <v>0</v>
      </c>
      <c r="D42" s="180">
        <v>76000</v>
      </c>
      <c r="E42" s="181">
        <v>0</v>
      </c>
      <c r="F42" s="181">
        <v>0</v>
      </c>
      <c r="G42" s="181">
        <v>0</v>
      </c>
      <c r="H42" s="181">
        <v>0</v>
      </c>
      <c r="I42" s="181">
        <v>0</v>
      </c>
      <c r="J42" s="181">
        <v>0</v>
      </c>
      <c r="K42" s="181">
        <v>0</v>
      </c>
      <c r="L42" s="181">
        <v>0</v>
      </c>
      <c r="M42" s="181">
        <v>0</v>
      </c>
      <c r="N42" s="181">
        <v>0</v>
      </c>
      <c r="O42" s="181">
        <v>0</v>
      </c>
      <c r="P42" s="181">
        <v>0</v>
      </c>
      <c r="Q42" s="181">
        <f t="shared" si="0"/>
        <v>0</v>
      </c>
    </row>
    <row r="43" spans="2:17" x14ac:dyDescent="0.25">
      <c r="B43" s="26" t="s">
        <v>57</v>
      </c>
      <c r="C43" s="179">
        <v>907632674</v>
      </c>
      <c r="D43" s="179">
        <v>890003667.56000006</v>
      </c>
      <c r="E43" s="179">
        <v>656101</v>
      </c>
      <c r="F43" s="179">
        <v>160214.49</v>
      </c>
      <c r="G43" s="179">
        <v>9016957.1500000004</v>
      </c>
      <c r="H43" s="179">
        <v>1478470.09</v>
      </c>
      <c r="I43" s="179">
        <v>7750951.8000000007</v>
      </c>
      <c r="J43" s="179">
        <v>35061762.860000007</v>
      </c>
      <c r="K43" s="179">
        <v>5132485.6399999997</v>
      </c>
      <c r="L43" s="179">
        <v>17439523.98</v>
      </c>
      <c r="M43" s="179">
        <v>13772690.889999997</v>
      </c>
      <c r="N43" s="179">
        <v>49654377.979999997</v>
      </c>
      <c r="O43" s="179">
        <v>21077678.640000001</v>
      </c>
      <c r="P43" s="179">
        <v>123912455.21000001</v>
      </c>
      <c r="Q43" s="179">
        <f t="shared" si="0"/>
        <v>285113669.73000002</v>
      </c>
    </row>
    <row r="44" spans="2:17" x14ac:dyDescent="0.25">
      <c r="B44" s="27" t="s">
        <v>58</v>
      </c>
      <c r="C44" s="180">
        <v>290930405</v>
      </c>
      <c r="D44" s="180">
        <v>337723365.48000002</v>
      </c>
      <c r="E44" s="180">
        <v>7750</v>
      </c>
      <c r="F44" s="180">
        <v>33464.5</v>
      </c>
      <c r="G44" s="180">
        <v>6221025.1800000006</v>
      </c>
      <c r="H44" s="180">
        <v>1127320.7</v>
      </c>
      <c r="I44" s="180">
        <v>6146613.1200000001</v>
      </c>
      <c r="J44" s="180">
        <v>11783090.550000001</v>
      </c>
      <c r="K44" s="180">
        <v>743114.78999999992</v>
      </c>
      <c r="L44" s="180">
        <v>13748267.630000001</v>
      </c>
      <c r="M44" s="180">
        <v>9001325.2999999989</v>
      </c>
      <c r="N44" s="180">
        <v>11629027.619999999</v>
      </c>
      <c r="O44" s="180">
        <v>9732000.0600000005</v>
      </c>
      <c r="P44" s="180">
        <v>74971392.799999997</v>
      </c>
      <c r="Q44" s="180">
        <f t="shared" si="0"/>
        <v>145144392.25</v>
      </c>
    </row>
    <row r="45" spans="2:17" x14ac:dyDescent="0.25">
      <c r="B45" s="27" t="s">
        <v>59</v>
      </c>
      <c r="C45" s="180">
        <v>76592488</v>
      </c>
      <c r="D45" s="180">
        <v>75293451.900000006</v>
      </c>
      <c r="E45" s="181">
        <v>0</v>
      </c>
      <c r="F45" s="181">
        <v>0</v>
      </c>
      <c r="G45" s="181">
        <v>0</v>
      </c>
      <c r="H45" s="180">
        <v>27408.47</v>
      </c>
      <c r="I45" s="180">
        <v>15749.989999999998</v>
      </c>
      <c r="J45" s="180">
        <v>58030.59</v>
      </c>
      <c r="K45" s="180">
        <v>172250</v>
      </c>
      <c r="L45" s="180">
        <v>322132.40000000002</v>
      </c>
      <c r="M45" s="180">
        <v>23559</v>
      </c>
      <c r="N45" s="181">
        <v>0</v>
      </c>
      <c r="O45" s="180">
        <v>933804.07</v>
      </c>
      <c r="P45" s="180">
        <v>595792.12</v>
      </c>
      <c r="Q45" s="180">
        <f t="shared" si="0"/>
        <v>2148726.64</v>
      </c>
    </row>
    <row r="46" spans="2:17" x14ac:dyDescent="0.25">
      <c r="B46" s="27" t="s">
        <v>60</v>
      </c>
      <c r="C46" s="180">
        <v>16573654.000000002</v>
      </c>
      <c r="D46" s="180">
        <v>16734533.92</v>
      </c>
      <c r="E46" s="181">
        <v>0</v>
      </c>
      <c r="F46" s="180">
        <v>4205</v>
      </c>
      <c r="G46" s="180">
        <v>28548.87</v>
      </c>
      <c r="H46" s="180">
        <v>258052.56</v>
      </c>
      <c r="I46" s="180">
        <v>86755.13</v>
      </c>
      <c r="J46" s="180">
        <v>215037.93000000002</v>
      </c>
      <c r="K46" s="181">
        <v>0</v>
      </c>
      <c r="L46" s="180">
        <v>1815957.4</v>
      </c>
      <c r="M46" s="180">
        <v>867359.36</v>
      </c>
      <c r="N46" s="180">
        <v>41890</v>
      </c>
      <c r="O46" s="180">
        <v>27300</v>
      </c>
      <c r="P46" s="180">
        <v>535282.4</v>
      </c>
      <c r="Q46" s="180">
        <f t="shared" si="0"/>
        <v>3880388.6499999994</v>
      </c>
    </row>
    <row r="47" spans="2:17" x14ac:dyDescent="0.25">
      <c r="B47" s="27" t="s">
        <v>61</v>
      </c>
      <c r="C47" s="180">
        <v>131670446</v>
      </c>
      <c r="D47" s="180">
        <v>99997795.659999996</v>
      </c>
      <c r="E47" s="181">
        <v>0</v>
      </c>
      <c r="F47" s="181">
        <v>0</v>
      </c>
      <c r="G47" s="180">
        <v>2360700</v>
      </c>
      <c r="H47" s="181">
        <v>0</v>
      </c>
      <c r="I47" s="180">
        <v>1306536.56</v>
      </c>
      <c r="J47" s="180">
        <v>1038199.9900000001</v>
      </c>
      <c r="K47" s="180">
        <v>1483615</v>
      </c>
      <c r="L47" s="180">
        <v>85487</v>
      </c>
      <c r="M47" s="180">
        <v>710735</v>
      </c>
      <c r="N47" s="180">
        <v>8234923.0299999993</v>
      </c>
      <c r="O47" s="180">
        <v>529040</v>
      </c>
      <c r="P47" s="180">
        <v>11152229.75</v>
      </c>
      <c r="Q47" s="180">
        <f t="shared" si="0"/>
        <v>26901466.329999998</v>
      </c>
    </row>
    <row r="48" spans="2:17" x14ac:dyDescent="0.25">
      <c r="B48" s="27" t="s">
        <v>62</v>
      </c>
      <c r="C48" s="180">
        <v>185768076</v>
      </c>
      <c r="D48" s="180">
        <v>171251239.74000001</v>
      </c>
      <c r="E48" s="180">
        <v>648351</v>
      </c>
      <c r="F48" s="180">
        <v>122544.98999999999</v>
      </c>
      <c r="G48" s="180">
        <v>406683.1</v>
      </c>
      <c r="H48" s="180">
        <v>65688.36</v>
      </c>
      <c r="I48" s="180">
        <v>195297</v>
      </c>
      <c r="J48" s="180">
        <v>21013805.68</v>
      </c>
      <c r="K48" s="180">
        <v>1366371.0899999999</v>
      </c>
      <c r="L48" s="180">
        <v>466079.54</v>
      </c>
      <c r="M48" s="180">
        <v>1966407.7</v>
      </c>
      <c r="N48" s="180">
        <v>28995102.93</v>
      </c>
      <c r="O48" s="180">
        <v>9650170.2599999998</v>
      </c>
      <c r="P48" s="180">
        <v>33696899.310000002</v>
      </c>
      <c r="Q48" s="180">
        <f t="shared" si="0"/>
        <v>98593400.960000008</v>
      </c>
    </row>
    <row r="49" spans="2:19" x14ac:dyDescent="0.25">
      <c r="B49" s="27" t="s">
        <v>63</v>
      </c>
      <c r="C49" s="180">
        <v>6200570</v>
      </c>
      <c r="D49" s="180">
        <v>3713654.0599999996</v>
      </c>
      <c r="E49" s="181">
        <v>0</v>
      </c>
      <c r="F49" s="181">
        <v>0</v>
      </c>
      <c r="G49" s="181">
        <v>0</v>
      </c>
      <c r="H49" s="181">
        <v>0</v>
      </c>
      <c r="I49" s="181">
        <v>0</v>
      </c>
      <c r="J49" s="181">
        <v>0</v>
      </c>
      <c r="K49" s="181">
        <v>0</v>
      </c>
      <c r="L49" s="180">
        <v>573196.80000000005</v>
      </c>
      <c r="M49" s="181">
        <v>0</v>
      </c>
      <c r="N49" s="180">
        <v>46020</v>
      </c>
      <c r="O49" s="181">
        <v>0</v>
      </c>
      <c r="P49" s="181">
        <v>0</v>
      </c>
      <c r="Q49" s="180">
        <f t="shared" si="0"/>
        <v>619216.80000000005</v>
      </c>
    </row>
    <row r="50" spans="2:19" x14ac:dyDescent="0.25">
      <c r="B50" s="27" t="s">
        <v>64</v>
      </c>
      <c r="C50" s="180">
        <v>15000000</v>
      </c>
      <c r="D50" s="180">
        <v>931893</v>
      </c>
      <c r="E50" s="181">
        <v>0</v>
      </c>
      <c r="F50" s="181">
        <v>0</v>
      </c>
      <c r="G50" s="181">
        <v>0</v>
      </c>
      <c r="H50" s="181">
        <v>0</v>
      </c>
      <c r="I50" s="181">
        <v>0</v>
      </c>
      <c r="J50" s="181">
        <v>0</v>
      </c>
      <c r="K50" s="181">
        <v>0</v>
      </c>
      <c r="L50" s="181">
        <v>0</v>
      </c>
      <c r="M50" s="181">
        <v>0</v>
      </c>
      <c r="N50" s="181">
        <v>0</v>
      </c>
      <c r="O50" s="181">
        <v>0</v>
      </c>
      <c r="P50" s="181">
        <v>0</v>
      </c>
      <c r="Q50" s="181">
        <f t="shared" si="0"/>
        <v>0</v>
      </c>
    </row>
    <row r="51" spans="2:19" x14ac:dyDescent="0.25">
      <c r="B51" s="27" t="s">
        <v>65</v>
      </c>
      <c r="C51" s="180">
        <v>111003565</v>
      </c>
      <c r="D51" s="180">
        <v>99190441.799999997</v>
      </c>
      <c r="E51" s="181">
        <v>0</v>
      </c>
      <c r="F51" s="181">
        <v>0</v>
      </c>
      <c r="G51" s="181">
        <v>0</v>
      </c>
      <c r="H51" s="181">
        <v>0</v>
      </c>
      <c r="I51" s="181">
        <v>0</v>
      </c>
      <c r="J51" s="180">
        <v>953598.12</v>
      </c>
      <c r="K51" s="180">
        <v>1367134.7599999998</v>
      </c>
      <c r="L51" s="180">
        <v>428403.20999999996</v>
      </c>
      <c r="M51" s="180">
        <v>1203304.5300000003</v>
      </c>
      <c r="N51" s="180">
        <v>707414.4</v>
      </c>
      <c r="O51" s="180">
        <v>205364.25</v>
      </c>
      <c r="P51" s="180">
        <v>2960858.83</v>
      </c>
      <c r="Q51" s="180">
        <f t="shared" si="0"/>
        <v>7826078.1000000006</v>
      </c>
    </row>
    <row r="52" spans="2:19" x14ac:dyDescent="0.25">
      <c r="B52" s="27" t="s">
        <v>66</v>
      </c>
      <c r="C52" s="180">
        <v>73893470</v>
      </c>
      <c r="D52" s="180">
        <v>85167292</v>
      </c>
      <c r="E52" s="181">
        <v>0</v>
      </c>
      <c r="F52" s="181">
        <v>0</v>
      </c>
      <c r="G52" s="181">
        <v>0</v>
      </c>
      <c r="H52" s="181">
        <v>0</v>
      </c>
      <c r="I52" s="181">
        <v>0</v>
      </c>
      <c r="J52" s="181">
        <v>0</v>
      </c>
      <c r="K52" s="181">
        <v>0</v>
      </c>
      <c r="L52" s="181">
        <v>0</v>
      </c>
      <c r="M52" s="181">
        <v>0</v>
      </c>
      <c r="N52" s="181">
        <v>0</v>
      </c>
      <c r="O52" s="181">
        <v>0</v>
      </c>
      <c r="P52" s="181">
        <v>0</v>
      </c>
      <c r="Q52" s="181">
        <f t="shared" si="0"/>
        <v>0</v>
      </c>
    </row>
    <row r="53" spans="2:19" x14ac:dyDescent="0.25">
      <c r="B53" s="26" t="s">
        <v>67</v>
      </c>
      <c r="C53" s="179">
        <v>2474945192</v>
      </c>
      <c r="D53" s="179">
        <v>2104003235.1200001</v>
      </c>
      <c r="E53" s="182">
        <v>0</v>
      </c>
      <c r="F53" s="182">
        <v>0</v>
      </c>
      <c r="G53" s="182">
        <v>0</v>
      </c>
      <c r="H53" s="179">
        <v>18658</v>
      </c>
      <c r="I53" s="179">
        <v>153387.53999999998</v>
      </c>
      <c r="J53" s="179">
        <v>12208767.110000001</v>
      </c>
      <c r="K53" s="179">
        <v>1224267.5699999998</v>
      </c>
      <c r="L53" s="179">
        <v>1196458.96</v>
      </c>
      <c r="M53" s="179">
        <v>16161770.359999998</v>
      </c>
      <c r="N53" s="179">
        <v>7282364.0800000001</v>
      </c>
      <c r="O53" s="179">
        <v>5493060.04</v>
      </c>
      <c r="P53" s="179">
        <v>23378669.710000001</v>
      </c>
      <c r="Q53" s="179">
        <f t="shared" si="0"/>
        <v>67117403.370000005</v>
      </c>
    </row>
    <row r="54" spans="2:19" x14ac:dyDescent="0.25">
      <c r="B54" s="27" t="s">
        <v>68</v>
      </c>
      <c r="C54" s="180">
        <v>336926352</v>
      </c>
      <c r="D54" s="180">
        <v>367627785.13999999</v>
      </c>
      <c r="E54" s="181">
        <v>0</v>
      </c>
      <c r="F54" s="181">
        <v>0</v>
      </c>
      <c r="G54" s="181">
        <v>0</v>
      </c>
      <c r="H54" s="181">
        <v>0</v>
      </c>
      <c r="I54" s="181">
        <v>0</v>
      </c>
      <c r="J54" s="180">
        <v>11820611.73</v>
      </c>
      <c r="K54" s="180">
        <v>1212861.69</v>
      </c>
      <c r="L54" s="180">
        <v>896111.33</v>
      </c>
      <c r="M54" s="180">
        <v>11880947.48</v>
      </c>
      <c r="N54" s="180">
        <v>4946977.5599999996</v>
      </c>
      <c r="O54" s="180">
        <v>2423325.2599999998</v>
      </c>
      <c r="P54" s="180">
        <v>14700500.920000004</v>
      </c>
      <c r="Q54" s="180">
        <f t="shared" si="0"/>
        <v>47881335.969999999</v>
      </c>
    </row>
    <row r="55" spans="2:19" x14ac:dyDescent="0.25">
      <c r="B55" s="27" t="s">
        <v>69</v>
      </c>
      <c r="C55" s="180">
        <v>2135709139</v>
      </c>
      <c r="D55" s="180">
        <v>1734065748.98</v>
      </c>
      <c r="E55" s="181">
        <v>0</v>
      </c>
      <c r="F55" s="181">
        <v>0</v>
      </c>
      <c r="G55" s="181">
        <v>0</v>
      </c>
      <c r="H55" s="180">
        <v>18658</v>
      </c>
      <c r="I55" s="180">
        <v>153387.53999999998</v>
      </c>
      <c r="J55" s="180">
        <v>388155.38</v>
      </c>
      <c r="K55" s="180">
        <v>11405.88</v>
      </c>
      <c r="L55" s="180">
        <v>300347.63</v>
      </c>
      <c r="M55" s="180">
        <v>4280822.88</v>
      </c>
      <c r="N55" s="180">
        <v>2335386.52</v>
      </c>
      <c r="O55" s="180">
        <v>3069734.7800000003</v>
      </c>
      <c r="P55" s="180">
        <v>8678168.7899999991</v>
      </c>
      <c r="Q55" s="180">
        <f t="shared" si="0"/>
        <v>19236067.399999999</v>
      </c>
    </row>
    <row r="56" spans="2:19" x14ac:dyDescent="0.25">
      <c r="B56" s="27" t="s">
        <v>70</v>
      </c>
      <c r="C56" s="180">
        <v>2309701</v>
      </c>
      <c r="D56" s="180">
        <v>2309701</v>
      </c>
      <c r="E56" s="181">
        <v>0</v>
      </c>
      <c r="F56" s="181">
        <v>0</v>
      </c>
      <c r="G56" s="181">
        <v>0</v>
      </c>
      <c r="H56" s="181">
        <v>0</v>
      </c>
      <c r="I56" s="181">
        <v>0</v>
      </c>
      <c r="J56" s="181">
        <v>0</v>
      </c>
      <c r="K56" s="181">
        <v>0</v>
      </c>
      <c r="L56" s="181">
        <v>0</v>
      </c>
      <c r="M56" s="181">
        <v>0</v>
      </c>
      <c r="N56" s="181">
        <v>0</v>
      </c>
      <c r="O56" s="181">
        <v>0</v>
      </c>
      <c r="P56" s="181">
        <v>0</v>
      </c>
      <c r="Q56" s="181">
        <f t="shared" si="0"/>
        <v>0</v>
      </c>
    </row>
    <row r="57" spans="2:19" x14ac:dyDescent="0.25">
      <c r="B57" s="26" t="s">
        <v>71</v>
      </c>
      <c r="C57" s="179">
        <v>4081216.0000000005</v>
      </c>
      <c r="D57" s="179">
        <v>3981216</v>
      </c>
      <c r="E57" s="182">
        <v>0</v>
      </c>
      <c r="F57" s="182">
        <v>0</v>
      </c>
      <c r="G57" s="182">
        <v>0</v>
      </c>
      <c r="H57" s="182">
        <v>0</v>
      </c>
      <c r="I57" s="182">
        <v>0</v>
      </c>
      <c r="J57" s="182">
        <v>0</v>
      </c>
      <c r="K57" s="182">
        <v>0</v>
      </c>
      <c r="L57" s="182">
        <v>0</v>
      </c>
      <c r="M57" s="182">
        <v>0</v>
      </c>
      <c r="N57" s="182">
        <v>0</v>
      </c>
      <c r="O57" s="182">
        <v>0</v>
      </c>
      <c r="P57" s="182">
        <v>0</v>
      </c>
      <c r="Q57" s="182">
        <f t="shared" si="0"/>
        <v>0</v>
      </c>
    </row>
    <row r="58" spans="2:19" x14ac:dyDescent="0.25">
      <c r="B58" s="27" t="s">
        <v>72</v>
      </c>
      <c r="C58" s="180">
        <v>3981216</v>
      </c>
      <c r="D58" s="180">
        <v>3981216</v>
      </c>
      <c r="E58" s="181">
        <v>0</v>
      </c>
      <c r="F58" s="181">
        <v>0</v>
      </c>
      <c r="G58" s="181">
        <v>0</v>
      </c>
      <c r="H58" s="181">
        <v>0</v>
      </c>
      <c r="I58" s="181">
        <v>0</v>
      </c>
      <c r="J58" s="181">
        <v>0</v>
      </c>
      <c r="K58" s="181">
        <v>0</v>
      </c>
      <c r="L58" s="181">
        <v>0</v>
      </c>
      <c r="M58" s="181">
        <v>0</v>
      </c>
      <c r="N58" s="181">
        <v>0</v>
      </c>
      <c r="O58" s="181">
        <v>0</v>
      </c>
      <c r="P58" s="181">
        <v>0</v>
      </c>
      <c r="Q58" s="181">
        <f t="shared" si="0"/>
        <v>0</v>
      </c>
    </row>
    <row r="59" spans="2:19" x14ac:dyDescent="0.25">
      <c r="B59" s="27" t="s">
        <v>73</v>
      </c>
      <c r="C59" s="180">
        <v>100000</v>
      </c>
      <c r="D59" s="181">
        <v>0</v>
      </c>
      <c r="E59" s="181">
        <v>0</v>
      </c>
      <c r="F59" s="181">
        <v>0</v>
      </c>
      <c r="G59" s="181">
        <v>0</v>
      </c>
      <c r="H59" s="181">
        <v>0</v>
      </c>
      <c r="I59" s="181">
        <v>0</v>
      </c>
      <c r="J59" s="181">
        <v>0</v>
      </c>
      <c r="K59" s="181">
        <v>0</v>
      </c>
      <c r="L59" s="181">
        <v>0</v>
      </c>
      <c r="M59" s="181">
        <v>0</v>
      </c>
      <c r="N59" s="181">
        <v>0</v>
      </c>
      <c r="O59" s="181">
        <v>0</v>
      </c>
      <c r="P59" s="181">
        <v>0</v>
      </c>
      <c r="Q59" s="181">
        <f t="shared" si="0"/>
        <v>0</v>
      </c>
    </row>
    <row r="60" spans="2:19" x14ac:dyDescent="0.25">
      <c r="B60" s="26" t="s">
        <v>74</v>
      </c>
      <c r="C60" s="179">
        <v>42553608</v>
      </c>
      <c r="D60" s="179">
        <v>43967525</v>
      </c>
      <c r="E60" s="182">
        <v>0</v>
      </c>
      <c r="F60" s="182">
        <v>0</v>
      </c>
      <c r="G60" s="182">
        <v>0</v>
      </c>
      <c r="H60" s="182">
        <v>0</v>
      </c>
      <c r="I60" s="182">
        <v>0</v>
      </c>
      <c r="J60" s="182">
        <v>0</v>
      </c>
      <c r="K60" s="182">
        <v>0</v>
      </c>
      <c r="L60" s="182">
        <v>0</v>
      </c>
      <c r="M60" s="182">
        <v>0</v>
      </c>
      <c r="N60" s="182">
        <v>0</v>
      </c>
      <c r="O60" s="182">
        <v>0</v>
      </c>
      <c r="P60" s="182">
        <v>0</v>
      </c>
      <c r="Q60" s="182">
        <f t="shared" si="0"/>
        <v>0</v>
      </c>
    </row>
    <row r="61" spans="2:19" x14ac:dyDescent="0.25">
      <c r="B61" s="27" t="s">
        <v>75</v>
      </c>
      <c r="C61" s="180">
        <v>26508631</v>
      </c>
      <c r="D61" s="180">
        <v>26508631</v>
      </c>
      <c r="E61" s="181">
        <v>0</v>
      </c>
      <c r="F61" s="181">
        <v>0</v>
      </c>
      <c r="G61" s="181">
        <v>0</v>
      </c>
      <c r="H61" s="181">
        <v>0</v>
      </c>
      <c r="I61" s="181">
        <v>0</v>
      </c>
      <c r="J61" s="181">
        <v>0</v>
      </c>
      <c r="K61" s="181">
        <v>0</v>
      </c>
      <c r="L61" s="181">
        <v>0</v>
      </c>
      <c r="M61" s="181">
        <v>0</v>
      </c>
      <c r="N61" s="181">
        <v>0</v>
      </c>
      <c r="O61" s="181">
        <v>0</v>
      </c>
      <c r="P61" s="181">
        <v>0</v>
      </c>
      <c r="Q61" s="181">
        <f t="shared" si="0"/>
        <v>0</v>
      </c>
    </row>
    <row r="62" spans="2:19" x14ac:dyDescent="0.25">
      <c r="B62" s="27" t="s">
        <v>76</v>
      </c>
      <c r="C62" s="180">
        <v>14000000</v>
      </c>
      <c r="D62" s="180">
        <v>14000000</v>
      </c>
      <c r="E62" s="181">
        <v>0</v>
      </c>
      <c r="F62" s="181">
        <v>0</v>
      </c>
      <c r="G62" s="181">
        <v>0</v>
      </c>
      <c r="H62" s="181">
        <v>0</v>
      </c>
      <c r="I62" s="181">
        <v>0</v>
      </c>
      <c r="J62" s="181">
        <v>0</v>
      </c>
      <c r="K62" s="181">
        <v>0</v>
      </c>
      <c r="L62" s="181">
        <v>0</v>
      </c>
      <c r="M62" s="181">
        <v>0</v>
      </c>
      <c r="N62" s="181">
        <v>0</v>
      </c>
      <c r="O62" s="181">
        <v>0</v>
      </c>
      <c r="P62" s="181">
        <v>0</v>
      </c>
      <c r="Q62" s="181">
        <f t="shared" si="0"/>
        <v>0</v>
      </c>
    </row>
    <row r="63" spans="2:19" x14ac:dyDescent="0.25">
      <c r="B63" s="27" t="s">
        <v>77</v>
      </c>
      <c r="C63" s="180">
        <v>2044976.9999999998</v>
      </c>
      <c r="D63" s="180">
        <v>3458894</v>
      </c>
      <c r="E63" s="181">
        <v>0</v>
      </c>
      <c r="F63" s="181">
        <v>0</v>
      </c>
      <c r="G63" s="181">
        <v>0</v>
      </c>
      <c r="H63" s="181">
        <v>0</v>
      </c>
      <c r="I63" s="181">
        <v>0</v>
      </c>
      <c r="J63" s="181">
        <v>0</v>
      </c>
      <c r="K63" s="181">
        <v>0</v>
      </c>
      <c r="L63" s="181">
        <v>0</v>
      </c>
      <c r="M63" s="181">
        <v>0</v>
      </c>
      <c r="N63" s="181">
        <v>0</v>
      </c>
      <c r="O63" s="181">
        <v>0</v>
      </c>
      <c r="P63" s="181">
        <v>0</v>
      </c>
      <c r="Q63" s="181">
        <f t="shared" si="0"/>
        <v>0</v>
      </c>
    </row>
    <row r="64" spans="2:19" x14ac:dyDescent="0.25">
      <c r="B64" s="77" t="s">
        <v>78</v>
      </c>
      <c r="C64" s="185">
        <f>C9+C15+C24+C33+C41+C43+C53+C57+C60</f>
        <v>31907746961</v>
      </c>
      <c r="D64" s="199">
        <f t="shared" ref="D64:P64" si="1">D9+D15+D24+D33+D41+D43+D53+D57+D60</f>
        <v>32319391271.009998</v>
      </c>
      <c r="E64" s="186">
        <f t="shared" si="1"/>
        <v>161189658.69999999</v>
      </c>
      <c r="F64" s="187">
        <f t="shared" si="1"/>
        <v>431633846.67000002</v>
      </c>
      <c r="G64" s="188">
        <f t="shared" si="1"/>
        <v>488356696.90000004</v>
      </c>
      <c r="H64" s="186">
        <f t="shared" si="1"/>
        <v>485110306.13999993</v>
      </c>
      <c r="I64" s="187">
        <f t="shared" si="1"/>
        <v>645280571.23999989</v>
      </c>
      <c r="J64" s="188">
        <f t="shared" si="1"/>
        <v>1342030883.0399997</v>
      </c>
      <c r="K64" s="186">
        <f t="shared" si="1"/>
        <v>705536314.55000007</v>
      </c>
      <c r="L64" s="187">
        <f t="shared" si="1"/>
        <v>770102363.50999999</v>
      </c>
      <c r="M64" s="188">
        <f t="shared" si="1"/>
        <v>949620403.67999995</v>
      </c>
      <c r="N64" s="186">
        <f t="shared" si="1"/>
        <v>890910955.75</v>
      </c>
      <c r="O64" s="187">
        <f t="shared" si="1"/>
        <v>1079496476.1300001</v>
      </c>
      <c r="P64" s="188">
        <f t="shared" si="1"/>
        <v>2153161267.9400001</v>
      </c>
      <c r="Q64" s="189">
        <f t="shared" si="0"/>
        <v>10102429744.25</v>
      </c>
      <c r="S64" s="6"/>
    </row>
    <row r="65" spans="2:19" ht="15.75" customHeight="1" x14ac:dyDescent="0.25">
      <c r="C65" s="32"/>
      <c r="D65" s="32"/>
      <c r="E65" s="32"/>
      <c r="F65" s="32"/>
      <c r="G65" s="32"/>
      <c r="H65" s="32"/>
      <c r="I65" s="32"/>
      <c r="J65" s="32"/>
      <c r="K65" s="32"/>
      <c r="L65" s="32"/>
      <c r="M65" s="32"/>
      <c r="N65" s="32"/>
      <c r="O65" s="32"/>
      <c r="P65" s="32"/>
      <c r="Q65" s="32"/>
    </row>
    <row r="66" spans="2:19" x14ac:dyDescent="0.25">
      <c r="B66" s="77" t="s">
        <v>79</v>
      </c>
      <c r="C66" s="190"/>
      <c r="D66" s="191"/>
      <c r="E66" s="192"/>
      <c r="F66" s="193"/>
      <c r="G66" s="194"/>
      <c r="H66" s="192"/>
      <c r="I66" s="193"/>
      <c r="J66" s="194"/>
      <c r="K66" s="192"/>
      <c r="L66" s="193"/>
      <c r="M66" s="194"/>
      <c r="N66" s="192"/>
      <c r="O66" s="193"/>
      <c r="P66" s="194"/>
      <c r="Q66" s="195"/>
      <c r="S66" s="6"/>
    </row>
    <row r="67" spans="2:19" x14ac:dyDescent="0.25">
      <c r="B67" s="26" t="s">
        <v>80</v>
      </c>
      <c r="C67" s="179">
        <v>3500000</v>
      </c>
      <c r="D67" s="179">
        <v>3575000</v>
      </c>
      <c r="E67" s="182">
        <v>0</v>
      </c>
      <c r="F67" s="182">
        <v>0</v>
      </c>
      <c r="G67" s="182">
        <v>0</v>
      </c>
      <c r="H67" s="182">
        <v>0</v>
      </c>
      <c r="I67" s="182">
        <v>0</v>
      </c>
      <c r="J67" s="179">
        <v>60000</v>
      </c>
      <c r="K67" s="182">
        <v>0</v>
      </c>
      <c r="L67" s="182">
        <v>0</v>
      </c>
      <c r="M67" s="182">
        <v>0</v>
      </c>
      <c r="N67" s="182">
        <v>0</v>
      </c>
      <c r="O67" s="182">
        <v>0</v>
      </c>
      <c r="P67" s="182">
        <v>0</v>
      </c>
      <c r="Q67" s="179">
        <f>SUM(E67:P67)</f>
        <v>60000</v>
      </c>
    </row>
    <row r="68" spans="2:19" x14ac:dyDescent="0.25">
      <c r="B68" s="27" t="s">
        <v>81</v>
      </c>
      <c r="C68" s="181">
        <v>0</v>
      </c>
      <c r="D68" s="180">
        <v>75000</v>
      </c>
      <c r="E68" s="181">
        <v>0</v>
      </c>
      <c r="F68" s="181">
        <v>0</v>
      </c>
      <c r="G68" s="181">
        <v>0</v>
      </c>
      <c r="H68" s="181">
        <v>0</v>
      </c>
      <c r="I68" s="181">
        <v>0</v>
      </c>
      <c r="J68" s="180">
        <v>60000</v>
      </c>
      <c r="K68" s="181">
        <v>0</v>
      </c>
      <c r="L68" s="181">
        <v>0</v>
      </c>
      <c r="M68" s="181">
        <v>0</v>
      </c>
      <c r="N68" s="181">
        <v>0</v>
      </c>
      <c r="O68" s="181">
        <v>0</v>
      </c>
      <c r="P68" s="181">
        <v>0</v>
      </c>
      <c r="Q68" s="180">
        <f t="shared" ref="Q68:Q72" si="2">SUM(E68:P68)</f>
        <v>60000</v>
      </c>
    </row>
    <row r="69" spans="2:19" x14ac:dyDescent="0.25">
      <c r="B69" s="27" t="s">
        <v>82</v>
      </c>
      <c r="C69" s="180">
        <v>3500000</v>
      </c>
      <c r="D69" s="180">
        <v>3500000</v>
      </c>
      <c r="E69" s="181">
        <v>0</v>
      </c>
      <c r="F69" s="181">
        <v>0</v>
      </c>
      <c r="G69" s="181">
        <v>0</v>
      </c>
      <c r="H69" s="181">
        <v>0</v>
      </c>
      <c r="I69" s="181">
        <v>0</v>
      </c>
      <c r="J69" s="181">
        <v>0</v>
      </c>
      <c r="K69" s="181">
        <v>0</v>
      </c>
      <c r="L69" s="181">
        <v>0</v>
      </c>
      <c r="M69" s="181">
        <v>0</v>
      </c>
      <c r="N69" s="181">
        <v>0</v>
      </c>
      <c r="O69" s="181">
        <v>0</v>
      </c>
      <c r="P69" s="181">
        <v>0</v>
      </c>
      <c r="Q69" s="181">
        <f t="shared" si="2"/>
        <v>0</v>
      </c>
    </row>
    <row r="70" spans="2:19" x14ac:dyDescent="0.25">
      <c r="B70" s="26" t="s">
        <v>83</v>
      </c>
      <c r="C70" s="179">
        <v>1146065300</v>
      </c>
      <c r="D70" s="179">
        <v>1176084783</v>
      </c>
      <c r="E70" s="182">
        <v>0</v>
      </c>
      <c r="F70" s="182">
        <v>0</v>
      </c>
      <c r="G70" s="182">
        <v>0</v>
      </c>
      <c r="H70" s="182">
        <v>0</v>
      </c>
      <c r="I70" s="182">
        <v>0</v>
      </c>
      <c r="J70" s="182">
        <v>0</v>
      </c>
      <c r="K70" s="182">
        <v>0</v>
      </c>
      <c r="L70" s="182">
        <v>0</v>
      </c>
      <c r="M70" s="182">
        <v>0</v>
      </c>
      <c r="N70" s="182">
        <v>0</v>
      </c>
      <c r="O70" s="182">
        <v>0</v>
      </c>
      <c r="P70" s="179">
        <v>25000000</v>
      </c>
      <c r="Q70" s="179">
        <f t="shared" si="2"/>
        <v>25000000</v>
      </c>
    </row>
    <row r="71" spans="2:19" x14ac:dyDescent="0.25">
      <c r="B71" s="27" t="s">
        <v>84</v>
      </c>
      <c r="C71" s="180">
        <v>1146065300</v>
      </c>
      <c r="D71" s="180">
        <v>1176084783</v>
      </c>
      <c r="E71" s="181">
        <v>0</v>
      </c>
      <c r="F71" s="181">
        <v>0</v>
      </c>
      <c r="G71" s="181">
        <v>0</v>
      </c>
      <c r="H71" s="181">
        <v>0</v>
      </c>
      <c r="I71" s="181">
        <v>0</v>
      </c>
      <c r="J71" s="181">
        <v>0</v>
      </c>
      <c r="K71" s="181">
        <v>0</v>
      </c>
      <c r="L71" s="181">
        <v>0</v>
      </c>
      <c r="M71" s="181">
        <v>0</v>
      </c>
      <c r="N71" s="181">
        <v>0</v>
      </c>
      <c r="O71" s="181">
        <v>0</v>
      </c>
      <c r="P71" s="180">
        <v>25000000</v>
      </c>
      <c r="Q71" s="180">
        <f t="shared" si="2"/>
        <v>25000000</v>
      </c>
    </row>
    <row r="72" spans="2:19" x14ac:dyDescent="0.25">
      <c r="B72" s="77" t="s">
        <v>85</v>
      </c>
      <c r="C72" s="185">
        <f>C67+C70</f>
        <v>1149565300</v>
      </c>
      <c r="D72" s="199">
        <f t="shared" ref="D72:P72" si="3">D67+D70</f>
        <v>1179659783</v>
      </c>
      <c r="E72" s="192">
        <f t="shared" si="3"/>
        <v>0</v>
      </c>
      <c r="F72" s="193">
        <f t="shared" si="3"/>
        <v>0</v>
      </c>
      <c r="G72" s="194">
        <f t="shared" si="3"/>
        <v>0</v>
      </c>
      <c r="H72" s="192">
        <f t="shared" si="3"/>
        <v>0</v>
      </c>
      <c r="I72" s="193">
        <f t="shared" si="3"/>
        <v>0</v>
      </c>
      <c r="J72" s="188">
        <f t="shared" si="3"/>
        <v>60000</v>
      </c>
      <c r="K72" s="192">
        <f t="shared" si="3"/>
        <v>0</v>
      </c>
      <c r="L72" s="193">
        <f t="shared" si="3"/>
        <v>0</v>
      </c>
      <c r="M72" s="194">
        <f t="shared" si="3"/>
        <v>0</v>
      </c>
      <c r="N72" s="192">
        <f t="shared" si="3"/>
        <v>0</v>
      </c>
      <c r="O72" s="193">
        <f t="shared" si="3"/>
        <v>0</v>
      </c>
      <c r="P72" s="188">
        <f t="shared" si="3"/>
        <v>25000000</v>
      </c>
      <c r="Q72" s="189">
        <f t="shared" si="2"/>
        <v>25060000</v>
      </c>
      <c r="S72" s="6"/>
    </row>
    <row r="73" spans="2:19" ht="15.75" customHeight="1" x14ac:dyDescent="0.25">
      <c r="C73" s="32"/>
      <c r="D73" s="32"/>
      <c r="E73" s="32"/>
      <c r="F73" s="32"/>
      <c r="G73" s="32"/>
      <c r="H73" s="32"/>
      <c r="I73" s="32"/>
      <c r="J73" s="32"/>
      <c r="K73" s="32"/>
      <c r="L73" s="32"/>
      <c r="M73" s="32"/>
      <c r="N73" s="32"/>
      <c r="O73" s="32"/>
      <c r="P73" s="32"/>
      <c r="Q73" s="32"/>
    </row>
    <row r="74" spans="2:19" x14ac:dyDescent="0.25">
      <c r="B74" s="77" t="s">
        <v>86</v>
      </c>
      <c r="C74" s="185">
        <f>C64+C72</f>
        <v>33057312261</v>
      </c>
      <c r="D74" s="199">
        <f t="shared" ref="D74:P74" si="4">D64+D72</f>
        <v>33499051054.009998</v>
      </c>
      <c r="E74" s="186">
        <f t="shared" si="4"/>
        <v>161189658.69999999</v>
      </c>
      <c r="F74" s="187">
        <f t="shared" si="4"/>
        <v>431633846.67000002</v>
      </c>
      <c r="G74" s="188">
        <f t="shared" si="4"/>
        <v>488356696.90000004</v>
      </c>
      <c r="H74" s="186">
        <f t="shared" si="4"/>
        <v>485110306.13999993</v>
      </c>
      <c r="I74" s="187">
        <f t="shared" si="4"/>
        <v>645280571.23999989</v>
      </c>
      <c r="J74" s="188">
        <f t="shared" si="4"/>
        <v>1342090883.0399997</v>
      </c>
      <c r="K74" s="186">
        <f t="shared" si="4"/>
        <v>705536314.55000007</v>
      </c>
      <c r="L74" s="187">
        <f t="shared" si="4"/>
        <v>770102363.50999999</v>
      </c>
      <c r="M74" s="188">
        <f t="shared" si="4"/>
        <v>949620403.67999995</v>
      </c>
      <c r="N74" s="186">
        <f t="shared" si="4"/>
        <v>890910955.75</v>
      </c>
      <c r="O74" s="187">
        <f t="shared" si="4"/>
        <v>1079496476.1300001</v>
      </c>
      <c r="P74" s="188">
        <f t="shared" si="4"/>
        <v>2178161267.9400001</v>
      </c>
      <c r="Q74" s="189">
        <f>Q64+Q72</f>
        <v>10127489744.25</v>
      </c>
      <c r="S74" s="6"/>
    </row>
    <row r="75" spans="2:19" ht="26.25" customHeight="1" x14ac:dyDescent="0.25">
      <c r="B75" s="30" t="s">
        <v>87</v>
      </c>
    </row>
    <row r="76" spans="2:19" ht="25.5" x14ac:dyDescent="0.25">
      <c r="B76" s="30" t="s">
        <v>88</v>
      </c>
      <c r="I76" s="3"/>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64 Q67:Q72"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44CC-1A65-4FB0-91BE-6E1B18D2C560}">
  <dimension ref="A2:AI601"/>
  <sheetViews>
    <sheetView showGridLines="0" zoomScale="60" zoomScaleNormal="60" workbookViewId="0">
      <selection activeCell="B8" sqref="B8:B9"/>
    </sheetView>
  </sheetViews>
  <sheetFormatPr defaultColWidth="11.42578125" defaultRowHeight="15" x14ac:dyDescent="0.25"/>
  <cols>
    <col min="1" max="1" width="3.42578125" customWidth="1"/>
    <col min="2" max="2" width="77" customWidth="1"/>
    <col min="3" max="3" width="18.42578125" bestFit="1" customWidth="1"/>
    <col min="4" max="4" width="20.140625" bestFit="1" customWidth="1"/>
    <col min="5" max="5" width="13" style="143" bestFit="1" customWidth="1"/>
    <col min="6" max="6" width="15.5703125" style="143" customWidth="1"/>
    <col min="7" max="7" width="14.7109375" style="143" customWidth="1"/>
    <col min="8" max="12" width="18.28515625" style="143" customWidth="1"/>
    <col min="13" max="13" width="22" style="143" bestFit="1" customWidth="1"/>
    <col min="14" max="14" width="18.28515625" style="143" customWidth="1"/>
    <col min="15" max="15" width="19.85546875" style="143" bestFit="1" customWidth="1"/>
    <col min="16" max="16" width="18.7109375" style="143" bestFit="1" customWidth="1"/>
    <col min="17" max="17" width="17.7109375" style="143" customWidth="1"/>
    <col min="18" max="18" width="23.7109375" bestFit="1" customWidth="1"/>
    <col min="19" max="19" width="18.42578125" bestFit="1" customWidth="1"/>
    <col min="20" max="20" width="18.85546875" style="3" bestFit="1" customWidth="1"/>
    <col min="21" max="21" width="16.85546875" style="3" bestFit="1" customWidth="1"/>
    <col min="22" max="22" width="15.140625" style="3" bestFit="1" customWidth="1"/>
    <col min="23" max="23" width="18.85546875" style="3" bestFit="1" customWidth="1"/>
    <col min="24" max="24" width="13.42578125" bestFit="1" customWidth="1"/>
    <col min="25" max="25" width="18.140625" bestFit="1" customWidth="1"/>
    <col min="26" max="26" width="14.85546875" bestFit="1" customWidth="1"/>
    <col min="31" max="31" width="14.28515625" bestFit="1" customWidth="1"/>
    <col min="35" max="35" width="13.85546875" bestFit="1" customWidth="1"/>
  </cols>
  <sheetData>
    <row r="2" spans="1:23" s="31" customFormat="1" ht="28.5" x14ac:dyDescent="0.25">
      <c r="B2" s="297" t="s">
        <v>0</v>
      </c>
      <c r="C2" s="305"/>
      <c r="D2" s="305"/>
      <c r="E2" s="305"/>
      <c r="F2" s="305"/>
      <c r="G2" s="305"/>
      <c r="H2" s="305"/>
      <c r="I2" s="305"/>
      <c r="J2" s="305"/>
      <c r="K2" s="305"/>
      <c r="L2" s="305"/>
      <c r="M2" s="305"/>
      <c r="N2" s="305"/>
      <c r="O2" s="305"/>
      <c r="P2" s="305"/>
      <c r="Q2" s="305"/>
      <c r="T2" s="286"/>
      <c r="U2" s="286"/>
      <c r="V2" s="286"/>
      <c r="W2" s="286"/>
    </row>
    <row r="3" spans="1:23" s="31" customFormat="1" ht="21" x14ac:dyDescent="0.25">
      <c r="B3" s="298" t="s">
        <v>1</v>
      </c>
      <c r="C3" s="307"/>
      <c r="D3" s="307"/>
      <c r="E3" s="307"/>
      <c r="F3" s="307"/>
      <c r="G3" s="307"/>
      <c r="H3" s="307"/>
      <c r="I3" s="307"/>
      <c r="J3" s="307"/>
      <c r="K3" s="307"/>
      <c r="L3" s="307"/>
      <c r="M3" s="307"/>
      <c r="N3" s="307"/>
      <c r="O3" s="307"/>
      <c r="P3" s="307"/>
      <c r="Q3" s="307"/>
      <c r="T3" s="286"/>
      <c r="U3" s="286"/>
      <c r="V3" s="286"/>
      <c r="W3" s="286"/>
    </row>
    <row r="4" spans="1:23" s="31" customFormat="1" ht="15.75" x14ac:dyDescent="0.25">
      <c r="B4" s="299" t="s">
        <v>2</v>
      </c>
      <c r="C4" s="306"/>
      <c r="D4" s="306"/>
      <c r="E4" s="306"/>
      <c r="F4" s="306"/>
      <c r="G4" s="306"/>
      <c r="H4" s="306"/>
      <c r="I4" s="306"/>
      <c r="J4" s="306"/>
      <c r="K4" s="306"/>
      <c r="L4" s="306"/>
      <c r="M4" s="306"/>
      <c r="N4" s="306"/>
      <c r="O4" s="306"/>
      <c r="P4" s="306"/>
      <c r="Q4" s="306"/>
      <c r="T4" s="286"/>
      <c r="U4" s="286"/>
      <c r="V4" s="286"/>
      <c r="W4" s="286"/>
    </row>
    <row r="5" spans="1:23" s="31" customFormat="1" ht="15.75" x14ac:dyDescent="0.25">
      <c r="B5" s="299" t="s">
        <v>3</v>
      </c>
      <c r="C5" s="306"/>
      <c r="D5" s="306"/>
      <c r="E5" s="306"/>
      <c r="F5" s="306"/>
      <c r="G5" s="306"/>
      <c r="H5" s="306"/>
      <c r="I5" s="306"/>
      <c r="J5" s="306"/>
      <c r="K5" s="306"/>
      <c r="L5" s="306"/>
      <c r="M5" s="306"/>
      <c r="N5" s="306"/>
      <c r="O5" s="306"/>
      <c r="P5" s="306"/>
      <c r="Q5" s="306"/>
      <c r="T5" s="286"/>
      <c r="U5" s="286"/>
      <c r="V5" s="286"/>
      <c r="W5" s="286"/>
    </row>
    <row r="6" spans="1:23" s="31" customFormat="1" ht="15.75" x14ac:dyDescent="0.25">
      <c r="B6" s="91"/>
      <c r="C6" s="92"/>
      <c r="D6" s="92"/>
      <c r="E6" s="141"/>
      <c r="F6" s="141"/>
      <c r="G6" s="141"/>
      <c r="H6" s="141"/>
      <c r="I6" s="141"/>
      <c r="J6" s="141"/>
      <c r="K6" s="141"/>
      <c r="L6" s="141"/>
      <c r="M6" s="141"/>
      <c r="N6" s="141"/>
      <c r="O6" s="141"/>
      <c r="P6" s="141"/>
      <c r="Q6" s="141"/>
      <c r="T6" s="286"/>
      <c r="U6" s="286"/>
      <c r="V6" s="286"/>
      <c r="W6" s="286"/>
    </row>
    <row r="7" spans="1:23" s="31" customFormat="1" x14ac:dyDescent="0.25">
      <c r="B7" s="2" t="s">
        <v>703</v>
      </c>
      <c r="C7" s="114"/>
      <c r="D7" s="114"/>
      <c r="E7" s="142"/>
      <c r="F7" s="142"/>
      <c r="G7" s="142"/>
      <c r="H7" s="142"/>
      <c r="I7" s="142"/>
      <c r="J7" s="142"/>
      <c r="K7" s="142"/>
      <c r="L7" s="143"/>
      <c r="M7" s="143"/>
      <c r="N7" s="143"/>
      <c r="O7" s="143"/>
      <c r="P7" s="143"/>
      <c r="Q7" s="143" t="s">
        <v>5</v>
      </c>
      <c r="T7" s="286"/>
      <c r="U7" s="286"/>
      <c r="V7" s="286"/>
      <c r="W7" s="286"/>
    </row>
    <row r="8" spans="1:23" s="31" customFormat="1" ht="28.15" customHeight="1" x14ac:dyDescent="0.25">
      <c r="B8" s="300" t="s">
        <v>6</v>
      </c>
      <c r="C8" s="97" t="s">
        <v>155</v>
      </c>
      <c r="D8" s="327" t="s">
        <v>156</v>
      </c>
      <c r="E8" s="301" t="s">
        <v>9</v>
      </c>
      <c r="F8" s="328"/>
      <c r="G8" s="328"/>
      <c r="H8" s="328"/>
      <c r="I8" s="328"/>
      <c r="J8" s="328"/>
      <c r="K8" s="328"/>
      <c r="L8" s="328"/>
      <c r="M8" s="328"/>
      <c r="N8" s="328"/>
      <c r="O8" s="328"/>
      <c r="P8" s="328"/>
      <c r="Q8" s="328"/>
      <c r="T8" s="286"/>
      <c r="U8" s="286"/>
      <c r="V8" s="286"/>
      <c r="W8" s="286"/>
    </row>
    <row r="9" spans="1:23" s="31" customFormat="1" ht="27.6" customHeight="1" x14ac:dyDescent="0.25">
      <c r="B9" s="325"/>
      <c r="C9" s="82" t="s">
        <v>704</v>
      </c>
      <c r="D9" s="327"/>
      <c r="E9" s="144" t="s">
        <v>10</v>
      </c>
      <c r="F9" s="144" t="s">
        <v>11</v>
      </c>
      <c r="G9" s="144" t="s">
        <v>12</v>
      </c>
      <c r="H9" s="144" t="s">
        <v>13</v>
      </c>
      <c r="I9" s="144" t="s">
        <v>14</v>
      </c>
      <c r="J9" s="144" t="s">
        <v>15</v>
      </c>
      <c r="K9" s="144" t="s">
        <v>16</v>
      </c>
      <c r="L9" s="144" t="s">
        <v>17</v>
      </c>
      <c r="M9" s="144" t="s">
        <v>18</v>
      </c>
      <c r="N9" s="144" t="s">
        <v>19</v>
      </c>
      <c r="O9" s="144" t="s">
        <v>20</v>
      </c>
      <c r="P9" s="144" t="s">
        <v>21</v>
      </c>
      <c r="Q9" s="144" t="s">
        <v>22</v>
      </c>
      <c r="T9" s="286"/>
      <c r="U9" s="286"/>
      <c r="V9" s="286"/>
      <c r="W9" s="286"/>
    </row>
    <row r="10" spans="1:23" x14ac:dyDescent="0.25">
      <c r="B10" s="26" t="s">
        <v>23</v>
      </c>
      <c r="C10" s="118">
        <f t="shared" ref="C10:P10" si="0">C11+C38+C56+C63+C71</f>
        <v>105013237214</v>
      </c>
      <c r="D10" s="118">
        <f t="shared" si="0"/>
        <v>108506985579.62001</v>
      </c>
      <c r="E10" s="145">
        <f t="shared" si="0"/>
        <v>6143092707.920001</v>
      </c>
      <c r="F10" s="145">
        <f t="shared" si="0"/>
        <v>6396818162.0699987</v>
      </c>
      <c r="G10" s="145">
        <f t="shared" si="0"/>
        <v>6589882544.2200003</v>
      </c>
      <c r="H10" s="145">
        <f t="shared" si="0"/>
        <v>6766421297.5299988</v>
      </c>
      <c r="I10" s="145">
        <f t="shared" si="0"/>
        <v>6808094526.25</v>
      </c>
      <c r="J10" s="145">
        <f t="shared" si="0"/>
        <v>6506047779.4300013</v>
      </c>
      <c r="K10" s="145">
        <f t="shared" si="0"/>
        <v>6542863661.0199976</v>
      </c>
      <c r="L10" s="145">
        <f t="shared" si="0"/>
        <v>6548678708.7399998</v>
      </c>
      <c r="M10" s="145">
        <f t="shared" si="0"/>
        <v>6725901546.0800009</v>
      </c>
      <c r="N10" s="145">
        <f t="shared" si="0"/>
        <v>7300663720.4000015</v>
      </c>
      <c r="O10" s="145">
        <f t="shared" si="0"/>
        <v>10692183428.42</v>
      </c>
      <c r="P10" s="145">
        <f t="shared" si="0"/>
        <v>9579711798.7500019</v>
      </c>
      <c r="Q10" s="146">
        <f>SUM(E10:P10)</f>
        <v>86600359880.830002</v>
      </c>
      <c r="R10" s="174"/>
      <c r="S10" s="6"/>
    </row>
    <row r="11" spans="1:23" s="28" customFormat="1" x14ac:dyDescent="0.25">
      <c r="A11"/>
      <c r="B11" s="52" t="s">
        <v>24</v>
      </c>
      <c r="C11" s="119">
        <f t="shared" ref="C11:P11" si="1">C12+C17+C27+C29+C31+C36</f>
        <v>82231393281</v>
      </c>
      <c r="D11" s="119">
        <f t="shared" si="1"/>
        <v>84836689609.070007</v>
      </c>
      <c r="E11" s="119">
        <f t="shared" si="1"/>
        <v>5022418052.1100006</v>
      </c>
      <c r="F11" s="119">
        <f t="shared" si="1"/>
        <v>5245433487.249999</v>
      </c>
      <c r="G11" s="119">
        <f t="shared" si="1"/>
        <v>5298225570.7799997</v>
      </c>
      <c r="H11" s="119">
        <f t="shared" si="1"/>
        <v>5218829323.1899996</v>
      </c>
      <c r="I11" s="119">
        <f t="shared" si="1"/>
        <v>5239759275.7999992</v>
      </c>
      <c r="J11" s="119">
        <f t="shared" si="1"/>
        <v>5236865475.4000006</v>
      </c>
      <c r="K11" s="119">
        <f t="shared" si="1"/>
        <v>5226392736.7199984</v>
      </c>
      <c r="L11" s="119">
        <f t="shared" si="1"/>
        <v>5303470285.9599991</v>
      </c>
      <c r="M11" s="119">
        <f t="shared" si="1"/>
        <v>5347522382.750001</v>
      </c>
      <c r="N11" s="119">
        <f t="shared" si="1"/>
        <v>5370844519.3800011</v>
      </c>
      <c r="O11" s="119">
        <f t="shared" si="1"/>
        <v>9286033822.1599998</v>
      </c>
      <c r="P11" s="119">
        <f t="shared" si="1"/>
        <v>6865513808.0700026</v>
      </c>
      <c r="Q11" s="147">
        <f t="shared" ref="Q11:Q75" si="2">SUM(E11:P11)</f>
        <v>68661308739.57</v>
      </c>
      <c r="R11" s="275"/>
      <c r="S11" s="6"/>
      <c r="T11" s="3"/>
      <c r="U11" s="3"/>
      <c r="V11" s="3"/>
      <c r="W11" s="3"/>
    </row>
    <row r="12" spans="1:23" s="28" customFormat="1" x14ac:dyDescent="0.25">
      <c r="A12"/>
      <c r="B12" s="51" t="s">
        <v>158</v>
      </c>
      <c r="C12" s="119">
        <f t="shared" ref="C12:P12" si="3">C13+C14+C15+C16</f>
        <v>60558276044</v>
      </c>
      <c r="D12" s="119">
        <f t="shared" si="3"/>
        <v>60848598581.910004</v>
      </c>
      <c r="E12" s="119">
        <f t="shared" si="3"/>
        <v>3954493359.7100005</v>
      </c>
      <c r="F12" s="119">
        <f t="shared" si="3"/>
        <v>4096359434.4399996</v>
      </c>
      <c r="G12" s="119">
        <f t="shared" si="3"/>
        <v>4025492455.1299996</v>
      </c>
      <c r="H12" s="119">
        <f t="shared" si="3"/>
        <v>4025231111.4099998</v>
      </c>
      <c r="I12" s="119">
        <f t="shared" si="3"/>
        <v>4030584154.0399995</v>
      </c>
      <c r="J12" s="119">
        <f t="shared" si="3"/>
        <v>4066089304.8600001</v>
      </c>
      <c r="K12" s="119">
        <f t="shared" si="3"/>
        <v>4077382959.7399998</v>
      </c>
      <c r="L12" s="119">
        <f t="shared" si="3"/>
        <v>4145324669.9500003</v>
      </c>
      <c r="M12" s="119">
        <f t="shared" si="3"/>
        <v>4164393403.7700005</v>
      </c>
      <c r="N12" s="119">
        <f t="shared" si="3"/>
        <v>4153095506.440001</v>
      </c>
      <c r="O12" s="119">
        <f t="shared" si="3"/>
        <v>4215215710.6200004</v>
      </c>
      <c r="P12" s="119">
        <f t="shared" si="3"/>
        <v>4174305149.480001</v>
      </c>
      <c r="Q12" s="147">
        <f t="shared" si="2"/>
        <v>49127967219.590012</v>
      </c>
      <c r="R12" s="175"/>
      <c r="S12" s="6"/>
      <c r="T12" s="3"/>
      <c r="U12" s="3"/>
      <c r="V12" s="3"/>
      <c r="W12" s="3"/>
    </row>
    <row r="13" spans="1:23" x14ac:dyDescent="0.25">
      <c r="B13" s="50" t="s">
        <v>159</v>
      </c>
      <c r="C13" s="54">
        <v>59284860044</v>
      </c>
      <c r="D13" s="54">
        <v>60678779072.910004</v>
      </c>
      <c r="E13" s="120">
        <v>3954493359.7100005</v>
      </c>
      <c r="F13" s="120">
        <v>4096359434.4399996</v>
      </c>
      <c r="G13" s="120">
        <v>4025492455.1299996</v>
      </c>
      <c r="H13" s="120">
        <v>4024843711.4099998</v>
      </c>
      <c r="I13" s="54">
        <v>4030177954.0399995</v>
      </c>
      <c r="J13" s="54">
        <v>4065633504.8600001</v>
      </c>
      <c r="K13" s="54">
        <v>4077029659.7399998</v>
      </c>
      <c r="L13" s="54">
        <v>4144959869.9500003</v>
      </c>
      <c r="M13" s="54">
        <v>4164049703.7700005</v>
      </c>
      <c r="N13" s="54">
        <v>4152825206.440001</v>
      </c>
      <c r="O13" s="148">
        <v>4215215710.6200004</v>
      </c>
      <c r="P13" s="148">
        <v>4174305149.480001</v>
      </c>
      <c r="Q13" s="148">
        <f t="shared" si="2"/>
        <v>49125385719.590012</v>
      </c>
      <c r="R13" s="174"/>
      <c r="S13" s="6"/>
    </row>
    <row r="14" spans="1:23" x14ac:dyDescent="0.25">
      <c r="B14" s="50" t="s">
        <v>162</v>
      </c>
      <c r="C14" s="54">
        <v>196416000</v>
      </c>
      <c r="D14" s="54">
        <v>169819509</v>
      </c>
      <c r="E14" s="120"/>
      <c r="F14" s="120"/>
      <c r="G14" s="120">
        <v>0</v>
      </c>
      <c r="H14" s="120">
        <v>387400</v>
      </c>
      <c r="I14" s="54">
        <v>406200</v>
      </c>
      <c r="J14" s="54">
        <v>455800</v>
      </c>
      <c r="K14" s="54">
        <v>353300</v>
      </c>
      <c r="L14" s="54">
        <v>364800</v>
      </c>
      <c r="M14" s="54">
        <v>343700</v>
      </c>
      <c r="N14" s="54">
        <v>270300</v>
      </c>
      <c r="O14" s="148"/>
      <c r="P14" s="148">
        <v>0</v>
      </c>
      <c r="Q14" s="148">
        <f t="shared" si="2"/>
        <v>2581500</v>
      </c>
      <c r="R14" s="174"/>
      <c r="S14" s="6"/>
    </row>
    <row r="15" spans="1:23" x14ac:dyDescent="0.25">
      <c r="B15" s="50" t="s">
        <v>163</v>
      </c>
      <c r="C15" s="54">
        <v>1077000000</v>
      </c>
      <c r="D15" s="54">
        <v>0</v>
      </c>
      <c r="E15" s="120"/>
      <c r="F15" s="120">
        <v>0</v>
      </c>
      <c r="G15" s="120">
        <v>0</v>
      </c>
      <c r="H15" s="120">
        <v>0</v>
      </c>
      <c r="I15" s="54">
        <v>0</v>
      </c>
      <c r="J15" s="54"/>
      <c r="K15" s="54">
        <v>0</v>
      </c>
      <c r="L15" s="54">
        <v>0</v>
      </c>
      <c r="M15" s="54">
        <v>0</v>
      </c>
      <c r="N15" s="54"/>
      <c r="O15" s="54"/>
      <c r="P15" s="54">
        <v>0</v>
      </c>
      <c r="Q15" s="148">
        <f t="shared" si="2"/>
        <v>0</v>
      </c>
      <c r="R15" s="174"/>
      <c r="S15" s="6"/>
    </row>
    <row r="16" spans="1:23" x14ac:dyDescent="0.25">
      <c r="B16" s="50" t="s">
        <v>660</v>
      </c>
      <c r="C16" s="54">
        <v>0</v>
      </c>
      <c r="D16" s="54">
        <v>0</v>
      </c>
      <c r="E16" s="120"/>
      <c r="F16" s="120"/>
      <c r="G16" s="120"/>
      <c r="H16" s="120"/>
      <c r="I16" s="54"/>
      <c r="J16" s="54"/>
      <c r="K16" s="54"/>
      <c r="L16" s="54"/>
      <c r="M16" s="54"/>
      <c r="N16" s="54"/>
      <c r="O16" s="54"/>
      <c r="P16" s="54"/>
      <c r="Q16" s="148">
        <f t="shared" si="2"/>
        <v>0</v>
      </c>
      <c r="R16" s="174"/>
      <c r="S16" s="6"/>
    </row>
    <row r="17" spans="1:23" s="28" customFormat="1" x14ac:dyDescent="0.25">
      <c r="A17"/>
      <c r="B17" s="51" t="s">
        <v>661</v>
      </c>
      <c r="C17" s="119">
        <f t="shared" ref="C17:P17" si="4">C18+C19+C20+C21+C22+C23+C24+C25+C26</f>
        <v>12928522840</v>
      </c>
      <c r="D17" s="119">
        <f t="shared" si="4"/>
        <v>14589789982.049999</v>
      </c>
      <c r="E17" s="119">
        <f t="shared" si="4"/>
        <v>970782389.60000002</v>
      </c>
      <c r="F17" s="119">
        <f t="shared" si="4"/>
        <v>1030466961.2299999</v>
      </c>
      <c r="G17" s="119">
        <f t="shared" si="4"/>
        <v>1003248125.87</v>
      </c>
      <c r="H17" s="119">
        <f t="shared" si="4"/>
        <v>1019001367.3200002</v>
      </c>
      <c r="I17" s="119">
        <f t="shared" si="4"/>
        <v>1018733007.63</v>
      </c>
      <c r="J17" s="119">
        <f t="shared" si="4"/>
        <v>1041368424.0700001</v>
      </c>
      <c r="K17" s="119">
        <f t="shared" si="4"/>
        <v>1012512631.6399999</v>
      </c>
      <c r="L17" s="119">
        <f t="shared" si="4"/>
        <v>1024533361.59</v>
      </c>
      <c r="M17" s="119">
        <f t="shared" si="4"/>
        <v>1077410010.1200004</v>
      </c>
      <c r="N17" s="119">
        <f t="shared" si="4"/>
        <v>1080248850.4999998</v>
      </c>
      <c r="O17" s="119">
        <f t="shared" si="4"/>
        <v>1097750857.6199999</v>
      </c>
      <c r="P17" s="119">
        <f t="shared" si="4"/>
        <v>1061348273.1200001</v>
      </c>
      <c r="Q17" s="147">
        <f t="shared" si="2"/>
        <v>12437404260.309999</v>
      </c>
      <c r="R17" s="174"/>
      <c r="S17" s="6"/>
      <c r="T17" s="3"/>
      <c r="U17" s="3"/>
      <c r="V17" s="3"/>
      <c r="W17" s="3"/>
    </row>
    <row r="18" spans="1:23" x14ac:dyDescent="0.25">
      <c r="B18" s="50" t="s">
        <v>166</v>
      </c>
      <c r="C18" s="54">
        <v>13800000</v>
      </c>
      <c r="D18" s="54">
        <v>0</v>
      </c>
      <c r="E18" s="54">
        <v>0</v>
      </c>
      <c r="F18" s="120"/>
      <c r="G18" s="120"/>
      <c r="H18" s="120"/>
      <c r="I18" s="54"/>
      <c r="J18" s="54"/>
      <c r="K18" s="54"/>
      <c r="L18" s="54"/>
      <c r="M18" s="54"/>
      <c r="N18" s="54"/>
      <c r="O18" s="148"/>
      <c r="P18" s="148"/>
      <c r="Q18" s="148">
        <f t="shared" si="2"/>
        <v>0</v>
      </c>
      <c r="S18" s="6"/>
    </row>
    <row r="19" spans="1:23" x14ac:dyDescent="0.25">
      <c r="B19" s="50" t="s">
        <v>167</v>
      </c>
      <c r="C19" s="54">
        <v>40517178</v>
      </c>
      <c r="D19" s="54">
        <v>34847830.25</v>
      </c>
      <c r="E19" s="54">
        <v>880311.6100000001</v>
      </c>
      <c r="F19" s="120">
        <v>1469466.77</v>
      </c>
      <c r="G19" s="120">
        <v>1679628.37</v>
      </c>
      <c r="H19" s="120">
        <v>849919.75</v>
      </c>
      <c r="I19" s="54">
        <v>1583126.44</v>
      </c>
      <c r="J19" s="54">
        <v>1785414.71</v>
      </c>
      <c r="K19" s="54">
        <v>1650109.4</v>
      </c>
      <c r="L19" s="54">
        <v>1277083.8199999998</v>
      </c>
      <c r="M19" s="54">
        <v>1962111.56</v>
      </c>
      <c r="N19" s="54">
        <v>2272965.87</v>
      </c>
      <c r="O19" s="148">
        <v>3842630.0999999996</v>
      </c>
      <c r="P19" s="148">
        <v>2731936.61</v>
      </c>
      <c r="Q19" s="148">
        <f t="shared" si="2"/>
        <v>21984705.009999998</v>
      </c>
      <c r="S19" s="6"/>
    </row>
    <row r="20" spans="1:23" x14ac:dyDescent="0.25">
      <c r="B20" s="50" t="s">
        <v>168</v>
      </c>
      <c r="C20" s="54">
        <v>1063192</v>
      </c>
      <c r="D20" s="54">
        <v>983192</v>
      </c>
      <c r="E20" s="54"/>
      <c r="F20" s="120"/>
      <c r="G20" s="120"/>
      <c r="H20" s="120"/>
      <c r="I20" s="54"/>
      <c r="J20" s="54"/>
      <c r="K20" s="54"/>
      <c r="L20" s="54"/>
      <c r="M20" s="54"/>
      <c r="N20" s="54"/>
      <c r="O20" s="148">
        <v>0</v>
      </c>
      <c r="P20" s="148"/>
      <c r="Q20" s="148">
        <f t="shared" si="2"/>
        <v>0</v>
      </c>
      <c r="R20" s="174"/>
      <c r="S20" s="6"/>
    </row>
    <row r="21" spans="1:23" x14ac:dyDescent="0.25">
      <c r="B21" s="50" t="s">
        <v>169</v>
      </c>
      <c r="C21" s="54">
        <v>443272543</v>
      </c>
      <c r="D21" s="54">
        <v>262755417</v>
      </c>
      <c r="E21" s="54">
        <v>10283300</v>
      </c>
      <c r="F21" s="120">
        <v>11574800</v>
      </c>
      <c r="G21" s="120">
        <v>328000</v>
      </c>
      <c r="H21" s="120">
        <v>328000</v>
      </c>
      <c r="I21" s="54">
        <v>526000</v>
      </c>
      <c r="J21" s="54">
        <v>454000</v>
      </c>
      <c r="K21" s="54">
        <v>410000</v>
      </c>
      <c r="L21" s="54">
        <v>248000</v>
      </c>
      <c r="M21" s="54">
        <v>64000</v>
      </c>
      <c r="N21" s="54">
        <v>149000</v>
      </c>
      <c r="O21" s="148">
        <v>261000</v>
      </c>
      <c r="P21" s="148">
        <v>223000</v>
      </c>
      <c r="Q21" s="148">
        <f t="shared" si="2"/>
        <v>24849100</v>
      </c>
      <c r="R21" s="174"/>
      <c r="S21" s="6"/>
    </row>
    <row r="22" spans="1:23" x14ac:dyDescent="0.25">
      <c r="B22" s="50" t="s">
        <v>170</v>
      </c>
      <c r="C22" s="54">
        <v>277750767</v>
      </c>
      <c r="D22" s="54">
        <v>423986675</v>
      </c>
      <c r="E22" s="54">
        <v>15031736.800000001</v>
      </c>
      <c r="F22" s="120">
        <v>17853936.800000001</v>
      </c>
      <c r="G22" s="120">
        <v>20842636.800000001</v>
      </c>
      <c r="H22" s="120">
        <v>28072967.300000001</v>
      </c>
      <c r="I22" s="54">
        <v>23089936.800000001</v>
      </c>
      <c r="J22" s="54">
        <v>29447591.039999999</v>
      </c>
      <c r="K22" s="54">
        <v>24478136.800000001</v>
      </c>
      <c r="L22" s="54">
        <v>17745552.210000001</v>
      </c>
      <c r="M22" s="54">
        <v>18647567.300000001</v>
      </c>
      <c r="N22" s="54">
        <v>18901591.030000001</v>
      </c>
      <c r="O22" s="148">
        <v>23693567.300000001</v>
      </c>
      <c r="P22" s="148">
        <v>20593407.080000002</v>
      </c>
      <c r="Q22" s="148">
        <f t="shared" si="2"/>
        <v>258398627.26000005</v>
      </c>
      <c r="R22" s="174"/>
      <c r="S22" s="6"/>
    </row>
    <row r="23" spans="1:23" x14ac:dyDescent="0.25">
      <c r="B23" s="50" t="s">
        <v>171</v>
      </c>
      <c r="C23" s="120">
        <v>12024926717</v>
      </c>
      <c r="D23" s="120">
        <v>12561732920.119999</v>
      </c>
      <c r="E23" s="120">
        <v>843088843.9000001</v>
      </c>
      <c r="F23" s="120">
        <v>898211380.38999987</v>
      </c>
      <c r="G23" s="120">
        <v>878641124.46000004</v>
      </c>
      <c r="H23" s="120">
        <v>887854740.75000024</v>
      </c>
      <c r="I23" s="54">
        <v>888132765.74000001</v>
      </c>
      <c r="J23" s="54">
        <v>902574762.67000008</v>
      </c>
      <c r="K23" s="54">
        <v>880559575.71999979</v>
      </c>
      <c r="L23" s="54">
        <v>901584988.57000005</v>
      </c>
      <c r="M23" s="54">
        <v>951896214.65000033</v>
      </c>
      <c r="N23" s="54">
        <v>953312122.61999989</v>
      </c>
      <c r="O23" s="148">
        <v>962334923.76999998</v>
      </c>
      <c r="P23" s="148">
        <v>930303545.76000011</v>
      </c>
      <c r="Q23" s="148">
        <f t="shared" si="2"/>
        <v>10878494989</v>
      </c>
      <c r="R23" s="175"/>
      <c r="S23" s="6"/>
    </row>
    <row r="24" spans="1:23" x14ac:dyDescent="0.25">
      <c r="B24" s="50" t="s">
        <v>172</v>
      </c>
      <c r="C24" s="120">
        <v>95207141</v>
      </c>
      <c r="D24" s="120">
        <v>1262311108.0599999</v>
      </c>
      <c r="E24" s="120">
        <v>99126798.799999982</v>
      </c>
      <c r="F24" s="120">
        <v>98549103.779999986</v>
      </c>
      <c r="G24" s="120">
        <v>99171540.25</v>
      </c>
      <c r="H24" s="120">
        <v>98524561.230000004</v>
      </c>
      <c r="I24" s="54">
        <v>101974434.64999999</v>
      </c>
      <c r="J24" s="54">
        <v>103788674.65000001</v>
      </c>
      <c r="K24" s="54">
        <v>101974589.72</v>
      </c>
      <c r="L24" s="54">
        <v>100209023.59</v>
      </c>
      <c r="M24" s="54">
        <v>101241529.01000001</v>
      </c>
      <c r="N24" s="54">
        <v>102015589.98</v>
      </c>
      <c r="O24" s="148">
        <v>103827310.73</v>
      </c>
      <c r="P24" s="148">
        <v>103646302.67</v>
      </c>
      <c r="Q24" s="148">
        <f t="shared" si="2"/>
        <v>1214049459.0600002</v>
      </c>
      <c r="R24" s="174"/>
      <c r="S24" s="6"/>
    </row>
    <row r="25" spans="1:23" x14ac:dyDescent="0.25">
      <c r="B25" s="50" t="s">
        <v>173</v>
      </c>
      <c r="C25" s="120">
        <v>0</v>
      </c>
      <c r="D25" s="120">
        <v>0</v>
      </c>
      <c r="E25" s="120">
        <v>2371398.4900000002</v>
      </c>
      <c r="F25" s="120">
        <v>2808273.49</v>
      </c>
      <c r="G25" s="120">
        <v>2585195.9900000002</v>
      </c>
      <c r="H25" s="120">
        <v>3371178.29</v>
      </c>
      <c r="I25" s="120">
        <v>3426744</v>
      </c>
      <c r="J25" s="120">
        <v>3317981</v>
      </c>
      <c r="K25" s="120">
        <v>3440220</v>
      </c>
      <c r="L25" s="120">
        <v>3468713.4</v>
      </c>
      <c r="M25" s="120">
        <v>3598587.6</v>
      </c>
      <c r="N25" s="120">
        <v>3597581</v>
      </c>
      <c r="O25" s="120">
        <v>3791425.7199999997</v>
      </c>
      <c r="P25" s="120">
        <v>3850081</v>
      </c>
      <c r="Q25" s="148">
        <f t="shared" si="2"/>
        <v>39627379.980000004</v>
      </c>
      <c r="R25" s="174"/>
      <c r="S25" s="6"/>
    </row>
    <row r="26" spans="1:23" x14ac:dyDescent="0.25">
      <c r="B26" s="50" t="s">
        <v>174</v>
      </c>
      <c r="C26" s="120">
        <v>31985302</v>
      </c>
      <c r="D26" s="120">
        <v>43172839.619999997</v>
      </c>
      <c r="E26" s="120"/>
      <c r="F26" s="120"/>
      <c r="G26" s="120"/>
      <c r="H26" s="120"/>
      <c r="I26" s="54"/>
      <c r="J26" s="54"/>
      <c r="K26" s="54"/>
      <c r="L26" s="54"/>
      <c r="M26" s="54"/>
      <c r="N26" s="54"/>
      <c r="O26" s="148"/>
      <c r="P26" s="148"/>
      <c r="Q26" s="148">
        <f t="shared" si="2"/>
        <v>0</v>
      </c>
      <c r="R26" s="174"/>
      <c r="S26" s="6"/>
    </row>
    <row r="27" spans="1:23" s="28" customFormat="1" x14ac:dyDescent="0.25">
      <c r="A27"/>
      <c r="B27" s="51" t="s">
        <v>175</v>
      </c>
      <c r="C27" s="119">
        <f t="shared" ref="C27:P27" si="5">C28</f>
        <v>1233151997</v>
      </c>
      <c r="D27" s="119">
        <f t="shared" si="5"/>
        <v>1107842911.22</v>
      </c>
      <c r="E27" s="119">
        <f t="shared" si="5"/>
        <v>78375853.25</v>
      </c>
      <c r="F27" s="119">
        <f t="shared" si="5"/>
        <v>77090676.61999999</v>
      </c>
      <c r="G27" s="119">
        <f t="shared" si="5"/>
        <v>75485317.11999999</v>
      </c>
      <c r="H27" s="119">
        <f t="shared" si="5"/>
        <v>74533494.489999995</v>
      </c>
      <c r="I27" s="119">
        <f t="shared" si="5"/>
        <v>74447260.539999992</v>
      </c>
      <c r="J27" s="119">
        <f t="shared" si="5"/>
        <v>74211009.149999991</v>
      </c>
      <c r="K27" s="119">
        <f t="shared" si="5"/>
        <v>72865118.349999979</v>
      </c>
      <c r="L27" s="119">
        <f t="shared" si="5"/>
        <v>69060791.649999991</v>
      </c>
      <c r="M27" s="119">
        <f t="shared" si="5"/>
        <v>82681431.979999989</v>
      </c>
      <c r="N27" s="119">
        <f t="shared" si="5"/>
        <v>74692956.999999985</v>
      </c>
      <c r="O27" s="119">
        <f t="shared" si="5"/>
        <v>75710858.539999992</v>
      </c>
      <c r="P27" s="119">
        <f t="shared" si="5"/>
        <v>73170060.929999992</v>
      </c>
      <c r="Q27" s="147">
        <f t="shared" si="2"/>
        <v>902324829.61999989</v>
      </c>
      <c r="R27" s="174"/>
      <c r="S27" s="6"/>
      <c r="T27" s="3"/>
      <c r="U27" s="3"/>
      <c r="V27" s="3"/>
      <c r="W27" s="3"/>
    </row>
    <row r="28" spans="1:23" x14ac:dyDescent="0.25">
      <c r="B28" s="50" t="s">
        <v>176</v>
      </c>
      <c r="C28" s="120">
        <v>1233151997</v>
      </c>
      <c r="D28" s="120">
        <v>1107842911.22</v>
      </c>
      <c r="E28" s="120">
        <v>78375853.25</v>
      </c>
      <c r="F28" s="120">
        <v>77090676.61999999</v>
      </c>
      <c r="G28" s="120">
        <v>75485317.11999999</v>
      </c>
      <c r="H28" s="120">
        <v>74533494.489999995</v>
      </c>
      <c r="I28" s="54">
        <v>74447260.539999992</v>
      </c>
      <c r="J28" s="54">
        <v>74211009.149999991</v>
      </c>
      <c r="K28" s="54">
        <v>72865118.349999979</v>
      </c>
      <c r="L28" s="54">
        <v>69060791.649999991</v>
      </c>
      <c r="M28" s="54">
        <v>82681431.979999989</v>
      </c>
      <c r="N28" s="54">
        <v>74692956.999999985</v>
      </c>
      <c r="O28" s="54">
        <v>75710858.539999992</v>
      </c>
      <c r="P28" s="148">
        <v>73170060.929999992</v>
      </c>
      <c r="Q28" s="148">
        <f t="shared" si="2"/>
        <v>902324829.61999989</v>
      </c>
      <c r="R28" s="174"/>
      <c r="S28" s="6"/>
    </row>
    <row r="29" spans="1:23" s="28" customFormat="1" x14ac:dyDescent="0.25">
      <c r="A29"/>
      <c r="B29" s="51" t="s">
        <v>177</v>
      </c>
      <c r="C29" s="119">
        <f t="shared" ref="C29:P29" si="6">C30</f>
        <v>6166924975</v>
      </c>
      <c r="D29" s="119">
        <f t="shared" si="6"/>
        <v>6640873350.9899998</v>
      </c>
      <c r="E29" s="119">
        <f t="shared" si="6"/>
        <v>7450903.8600000003</v>
      </c>
      <c r="F29" s="119">
        <f t="shared" si="6"/>
        <v>5498720.6800000006</v>
      </c>
      <c r="G29" s="119">
        <f t="shared" si="6"/>
        <v>5359885.12</v>
      </c>
      <c r="H29" s="119">
        <f t="shared" si="6"/>
        <v>5431423.7999999998</v>
      </c>
      <c r="I29" s="119">
        <f t="shared" si="6"/>
        <v>5452130.3700000001</v>
      </c>
      <c r="J29" s="119">
        <f t="shared" si="6"/>
        <v>5374162.21</v>
      </c>
      <c r="K29" s="119">
        <f t="shared" si="6"/>
        <v>5297217.1500000004</v>
      </c>
      <c r="L29" s="119">
        <f t="shared" si="6"/>
        <v>5359366.49</v>
      </c>
      <c r="M29" s="119">
        <f t="shared" si="6"/>
        <v>5352991.88</v>
      </c>
      <c r="N29" s="119">
        <f t="shared" si="6"/>
        <v>5396916.8799999999</v>
      </c>
      <c r="O29" s="119">
        <f t="shared" si="6"/>
        <v>3861036274.3799996</v>
      </c>
      <c r="P29" s="119">
        <f t="shared" si="6"/>
        <v>1503556327.9000001</v>
      </c>
      <c r="Q29" s="147">
        <f t="shared" si="2"/>
        <v>5420566320.7199993</v>
      </c>
      <c r="R29" s="174"/>
      <c r="S29" s="6"/>
      <c r="T29" s="3"/>
      <c r="U29" s="3"/>
      <c r="V29" s="3"/>
      <c r="W29" s="3"/>
    </row>
    <row r="30" spans="1:23" x14ac:dyDescent="0.25">
      <c r="B30" s="50" t="s">
        <v>178</v>
      </c>
      <c r="C30" s="120">
        <v>6166924975</v>
      </c>
      <c r="D30" s="120">
        <v>6640873350.9899998</v>
      </c>
      <c r="E30" s="120">
        <v>7450903.8600000003</v>
      </c>
      <c r="F30" s="120">
        <v>5498720.6800000006</v>
      </c>
      <c r="G30" s="120">
        <v>5359885.12</v>
      </c>
      <c r="H30" s="120">
        <v>5431423.7999999998</v>
      </c>
      <c r="I30" s="54">
        <v>5452130.3700000001</v>
      </c>
      <c r="J30" s="54">
        <v>5374162.21</v>
      </c>
      <c r="K30" s="54">
        <v>5297217.1500000004</v>
      </c>
      <c r="L30" s="54">
        <v>5359366.49</v>
      </c>
      <c r="M30" s="54">
        <v>5352991.88</v>
      </c>
      <c r="N30" s="54">
        <v>5396916.8799999999</v>
      </c>
      <c r="O30" s="54">
        <v>3861036274.3799996</v>
      </c>
      <c r="P30" s="148">
        <v>1503556327.9000001</v>
      </c>
      <c r="Q30" s="148">
        <f t="shared" si="2"/>
        <v>5420566320.7199993</v>
      </c>
      <c r="S30" s="6"/>
    </row>
    <row r="31" spans="1:23" s="28" customFormat="1" x14ac:dyDescent="0.25">
      <c r="A31"/>
      <c r="B31" s="51" t="s">
        <v>179</v>
      </c>
      <c r="C31" s="119">
        <f t="shared" ref="C31:D31" si="7">SUM(C32:C35)</f>
        <v>1163966815</v>
      </c>
      <c r="D31" s="119">
        <f t="shared" si="7"/>
        <v>1469034172.9000001</v>
      </c>
      <c r="E31" s="119">
        <f t="shared" ref="E31:P31" si="8">SUM(E32:E35)</f>
        <v>10202603.92</v>
      </c>
      <c r="F31" s="119">
        <f t="shared" si="8"/>
        <v>35729289.25</v>
      </c>
      <c r="G31" s="119">
        <f t="shared" si="8"/>
        <v>188598892.40000001</v>
      </c>
      <c r="H31" s="119">
        <f t="shared" si="8"/>
        <v>94032350.989999995</v>
      </c>
      <c r="I31" s="119">
        <f t="shared" si="8"/>
        <v>110332167.66000001</v>
      </c>
      <c r="J31" s="119">
        <f t="shared" si="8"/>
        <v>49372957.560000002</v>
      </c>
      <c r="K31" s="119">
        <f t="shared" si="8"/>
        <v>57056731.149999999</v>
      </c>
      <c r="L31" s="119">
        <f t="shared" si="8"/>
        <v>58752610.979999997</v>
      </c>
      <c r="M31" s="119">
        <f t="shared" si="8"/>
        <v>17597880.050000001</v>
      </c>
      <c r="N31" s="119">
        <f t="shared" si="8"/>
        <v>57386973.339999989</v>
      </c>
      <c r="O31" s="119">
        <f t="shared" si="8"/>
        <v>36005948.589999996</v>
      </c>
      <c r="P31" s="119">
        <f t="shared" si="8"/>
        <v>53133996.639999993</v>
      </c>
      <c r="Q31" s="147">
        <f t="shared" si="2"/>
        <v>768202402.53000009</v>
      </c>
      <c r="R31" s="174"/>
      <c r="S31" s="6"/>
      <c r="T31" s="3"/>
      <c r="U31" s="3"/>
      <c r="V31" s="3"/>
      <c r="W31" s="3"/>
    </row>
    <row r="32" spans="1:23" x14ac:dyDescent="0.25">
      <c r="B32" s="50" t="s">
        <v>180</v>
      </c>
      <c r="C32" s="120">
        <v>368228381</v>
      </c>
      <c r="D32" s="120">
        <v>366123997.74000001</v>
      </c>
      <c r="E32" s="120">
        <v>6610640.9699999997</v>
      </c>
      <c r="F32" s="120">
        <v>8631942.4699999988</v>
      </c>
      <c r="G32" s="120">
        <v>8894153.9800000004</v>
      </c>
      <c r="H32" s="120">
        <v>21883715.859999999</v>
      </c>
      <c r="I32" s="54">
        <v>12793542.780000001</v>
      </c>
      <c r="J32" s="54">
        <v>8490260.8800000008</v>
      </c>
      <c r="K32" s="54">
        <v>11193627.949999999</v>
      </c>
      <c r="L32" s="54">
        <v>24601859.389999997</v>
      </c>
      <c r="M32" s="54">
        <v>6676364.1699999999</v>
      </c>
      <c r="N32" s="54">
        <v>15222013.079999998</v>
      </c>
      <c r="O32" s="148">
        <v>13103842.370000001</v>
      </c>
      <c r="P32" s="148">
        <v>10102965.449999999</v>
      </c>
      <c r="Q32" s="148">
        <f t="shared" si="2"/>
        <v>148204929.34999999</v>
      </c>
      <c r="S32" s="6"/>
    </row>
    <row r="33" spans="1:23" x14ac:dyDescent="0.25">
      <c r="B33" s="50" t="s">
        <v>181</v>
      </c>
      <c r="C33" s="120">
        <v>25340000</v>
      </c>
      <c r="D33" s="120">
        <v>240000</v>
      </c>
      <c r="E33" s="120">
        <v>0</v>
      </c>
      <c r="F33" s="120"/>
      <c r="G33" s="120">
        <v>0</v>
      </c>
      <c r="H33" s="120"/>
      <c r="I33" s="54">
        <v>0</v>
      </c>
      <c r="J33" s="54">
        <v>0</v>
      </c>
      <c r="K33" s="54"/>
      <c r="L33" s="54"/>
      <c r="M33" s="54"/>
      <c r="N33" s="54"/>
      <c r="O33" s="148"/>
      <c r="P33" s="148">
        <v>0</v>
      </c>
      <c r="Q33" s="148">
        <f t="shared" si="2"/>
        <v>0</v>
      </c>
      <c r="R33" s="174"/>
      <c r="S33" s="6"/>
    </row>
    <row r="34" spans="1:23" x14ac:dyDescent="0.25">
      <c r="B34" s="50" t="s">
        <v>182</v>
      </c>
      <c r="C34" s="120">
        <v>598171383</v>
      </c>
      <c r="D34" s="120">
        <v>813961219.05999994</v>
      </c>
      <c r="E34" s="120">
        <v>3310281.83</v>
      </c>
      <c r="F34" s="120">
        <v>19686464.579999998</v>
      </c>
      <c r="G34" s="120">
        <v>142110710.52000001</v>
      </c>
      <c r="H34" s="120">
        <v>44891682.469999999</v>
      </c>
      <c r="I34" s="54">
        <v>71109521.74000001</v>
      </c>
      <c r="J34" s="54">
        <v>28681927.299999997</v>
      </c>
      <c r="K34" s="54">
        <v>30486310.740000002</v>
      </c>
      <c r="L34" s="54">
        <v>24128344.329999998</v>
      </c>
      <c r="M34" s="54">
        <v>8552363.0299999993</v>
      </c>
      <c r="N34" s="54">
        <v>25509955.66</v>
      </c>
      <c r="O34" s="148">
        <v>12315485.379999999</v>
      </c>
      <c r="P34" s="148">
        <v>28139012.499999996</v>
      </c>
      <c r="Q34" s="148">
        <f t="shared" si="2"/>
        <v>438922060.07999998</v>
      </c>
      <c r="R34" s="174"/>
      <c r="S34" s="6"/>
    </row>
    <row r="35" spans="1:23" x14ac:dyDescent="0.25">
      <c r="B35" s="50" t="s">
        <v>183</v>
      </c>
      <c r="C35" s="120">
        <v>172227051</v>
      </c>
      <c r="D35" s="120">
        <v>288708956.10000002</v>
      </c>
      <c r="E35" s="120">
        <v>281681.12</v>
      </c>
      <c r="F35" s="120">
        <v>7410882.1999999993</v>
      </c>
      <c r="G35" s="120">
        <v>37594027.900000006</v>
      </c>
      <c r="H35" s="120">
        <v>27256952.659999996</v>
      </c>
      <c r="I35" s="54">
        <v>26429103.140000001</v>
      </c>
      <c r="J35" s="54">
        <v>12200769.379999999</v>
      </c>
      <c r="K35" s="54">
        <v>15376792.459999999</v>
      </c>
      <c r="L35" s="54">
        <v>10022407.26</v>
      </c>
      <c r="M35" s="54">
        <v>2369152.8500000006</v>
      </c>
      <c r="N35" s="54">
        <v>16655004.599999998</v>
      </c>
      <c r="O35" s="148">
        <v>10586620.839999998</v>
      </c>
      <c r="P35" s="148">
        <v>14892018.689999999</v>
      </c>
      <c r="Q35" s="148">
        <f t="shared" si="2"/>
        <v>181075413.09999996</v>
      </c>
      <c r="R35" s="174"/>
      <c r="S35" s="6"/>
    </row>
    <row r="36" spans="1:23" s="28" customFormat="1" x14ac:dyDescent="0.25">
      <c r="A36"/>
      <c r="B36" s="51" t="s">
        <v>184</v>
      </c>
      <c r="C36" s="119">
        <f t="shared" ref="C36:P36" si="9">C37</f>
        <v>180550610</v>
      </c>
      <c r="D36" s="119">
        <f t="shared" si="9"/>
        <v>180550610</v>
      </c>
      <c r="E36" s="119">
        <f t="shared" si="9"/>
        <v>1112941.77</v>
      </c>
      <c r="F36" s="119">
        <f t="shared" si="9"/>
        <v>288405.03000000003</v>
      </c>
      <c r="G36" s="119">
        <f t="shared" si="9"/>
        <v>40895.14</v>
      </c>
      <c r="H36" s="119">
        <f t="shared" si="9"/>
        <v>599575.18000000005</v>
      </c>
      <c r="I36" s="119">
        <f t="shared" si="9"/>
        <v>210555.56</v>
      </c>
      <c r="J36" s="119">
        <f t="shared" si="9"/>
        <v>449617.55</v>
      </c>
      <c r="K36" s="119">
        <f t="shared" si="9"/>
        <v>1278078.69</v>
      </c>
      <c r="L36" s="119">
        <f t="shared" si="9"/>
        <v>439485.3</v>
      </c>
      <c r="M36" s="119">
        <f t="shared" si="9"/>
        <v>86664.95</v>
      </c>
      <c r="N36" s="119">
        <f t="shared" si="9"/>
        <v>23315.22</v>
      </c>
      <c r="O36" s="119">
        <f t="shared" si="9"/>
        <v>314172.40999999997</v>
      </c>
      <c r="P36" s="119">
        <f t="shared" si="9"/>
        <v>0</v>
      </c>
      <c r="Q36" s="147">
        <f t="shared" si="2"/>
        <v>4843706.8</v>
      </c>
      <c r="R36" s="175"/>
      <c r="S36" s="6"/>
      <c r="T36" s="3"/>
      <c r="U36" s="3"/>
      <c r="V36" s="3"/>
      <c r="W36" s="3"/>
    </row>
    <row r="37" spans="1:23" x14ac:dyDescent="0.25">
      <c r="B37" s="50" t="s">
        <v>185</v>
      </c>
      <c r="C37" s="120">
        <v>180550610</v>
      </c>
      <c r="D37" s="120">
        <v>180550610</v>
      </c>
      <c r="E37" s="120">
        <v>1112941.77</v>
      </c>
      <c r="F37" s="120">
        <v>288405.03000000003</v>
      </c>
      <c r="G37" s="120">
        <v>40895.14</v>
      </c>
      <c r="H37" s="120">
        <v>599575.18000000005</v>
      </c>
      <c r="I37" s="54">
        <v>210555.56</v>
      </c>
      <c r="J37" s="54">
        <v>449617.55</v>
      </c>
      <c r="K37" s="54">
        <v>1278078.69</v>
      </c>
      <c r="L37" s="54">
        <v>439485.3</v>
      </c>
      <c r="M37" s="54">
        <v>86664.95</v>
      </c>
      <c r="N37" s="54">
        <v>23315.22</v>
      </c>
      <c r="O37" s="148">
        <v>314172.40999999997</v>
      </c>
      <c r="P37" s="148"/>
      <c r="Q37" s="148">
        <f t="shared" si="2"/>
        <v>4843706.8</v>
      </c>
      <c r="R37" s="174"/>
      <c r="S37" s="6"/>
    </row>
    <row r="38" spans="1:23" s="28" customFormat="1" x14ac:dyDescent="0.25">
      <c r="A38"/>
      <c r="B38" s="52" t="s">
        <v>25</v>
      </c>
      <c r="C38" s="119">
        <f t="shared" ref="C38:P38" si="10">C39+C41</f>
        <v>10913660491</v>
      </c>
      <c r="D38" s="119">
        <f t="shared" si="10"/>
        <v>10990535467.539999</v>
      </c>
      <c r="E38" s="119">
        <f t="shared" si="10"/>
        <v>351850215.29999995</v>
      </c>
      <c r="F38" s="119">
        <f t="shared" si="10"/>
        <v>354376839.94999999</v>
      </c>
      <c r="G38" s="119">
        <f t="shared" si="10"/>
        <v>490464715.55999994</v>
      </c>
      <c r="H38" s="119">
        <f t="shared" si="10"/>
        <v>713020718.28999996</v>
      </c>
      <c r="I38" s="119">
        <f t="shared" si="10"/>
        <v>729107821.72000003</v>
      </c>
      <c r="J38" s="119">
        <f t="shared" si="10"/>
        <v>414360435.98000002</v>
      </c>
      <c r="K38" s="119">
        <f t="shared" si="10"/>
        <v>496237174.94999999</v>
      </c>
      <c r="L38" s="119">
        <f t="shared" si="10"/>
        <v>417250951.26999998</v>
      </c>
      <c r="M38" s="119">
        <f t="shared" si="10"/>
        <v>526029794.36999995</v>
      </c>
      <c r="N38" s="119">
        <f t="shared" si="10"/>
        <v>1100261830.98</v>
      </c>
      <c r="O38" s="119">
        <f t="shared" si="10"/>
        <v>563934286.10000002</v>
      </c>
      <c r="P38" s="119">
        <f t="shared" si="10"/>
        <v>1410075023.5400002</v>
      </c>
      <c r="Q38" s="147">
        <f t="shared" si="2"/>
        <v>7566969808.0099993</v>
      </c>
      <c r="R38" s="175"/>
      <c r="S38" s="6"/>
      <c r="T38" s="3"/>
      <c r="U38" s="3"/>
      <c r="V38" s="3"/>
      <c r="W38" s="3"/>
    </row>
    <row r="39" spans="1:23" s="28" customFormat="1" x14ac:dyDescent="0.25">
      <c r="A39"/>
      <c r="B39" s="51" t="s">
        <v>186</v>
      </c>
      <c r="C39" s="119">
        <f t="shared" ref="C39:P39" si="11">C40</f>
        <v>2533800354</v>
      </c>
      <c r="D39" s="119">
        <f t="shared" si="11"/>
        <v>2305676700.6399999</v>
      </c>
      <c r="E39" s="119">
        <f t="shared" si="11"/>
        <v>188688327.13</v>
      </c>
      <c r="F39" s="119">
        <f t="shared" si="11"/>
        <v>188277150.59999999</v>
      </c>
      <c r="G39" s="119">
        <f t="shared" si="11"/>
        <v>187706931.06</v>
      </c>
      <c r="H39" s="119">
        <f t="shared" si="11"/>
        <v>183089090.19</v>
      </c>
      <c r="I39" s="119">
        <f t="shared" si="11"/>
        <v>181095970.74000004</v>
      </c>
      <c r="J39" s="119">
        <f t="shared" si="11"/>
        <v>179419066.28000003</v>
      </c>
      <c r="K39" s="119">
        <f t="shared" si="11"/>
        <v>178547139.93000001</v>
      </c>
      <c r="L39" s="119">
        <f t="shared" si="11"/>
        <v>181445213.81999999</v>
      </c>
      <c r="M39" s="119">
        <f t="shared" si="11"/>
        <v>172862034.99000001</v>
      </c>
      <c r="N39" s="119">
        <f t="shared" si="11"/>
        <v>171383594.59000003</v>
      </c>
      <c r="O39" s="119">
        <f t="shared" si="11"/>
        <v>169048322.03</v>
      </c>
      <c r="P39" s="119">
        <f t="shared" si="11"/>
        <v>169423065.44999999</v>
      </c>
      <c r="Q39" s="147">
        <f t="shared" si="2"/>
        <v>2150985906.8099999</v>
      </c>
      <c r="R39" s="174"/>
      <c r="S39" s="6"/>
      <c r="T39" s="3"/>
      <c r="U39" s="3"/>
      <c r="V39" s="3"/>
      <c r="W39" s="3"/>
    </row>
    <row r="40" spans="1:23" x14ac:dyDescent="0.25">
      <c r="B40" s="50" t="s">
        <v>187</v>
      </c>
      <c r="C40" s="120">
        <v>2533800354</v>
      </c>
      <c r="D40" s="120">
        <v>2305676700.6399999</v>
      </c>
      <c r="E40" s="120">
        <v>188688327.13</v>
      </c>
      <c r="F40" s="120">
        <v>188277150.59999999</v>
      </c>
      <c r="G40" s="120">
        <v>187706931.06</v>
      </c>
      <c r="H40" s="120">
        <v>183089090.19</v>
      </c>
      <c r="I40" s="54">
        <v>181095970.74000004</v>
      </c>
      <c r="J40" s="54">
        <v>179419066.28000003</v>
      </c>
      <c r="K40" s="54">
        <v>178547139.93000001</v>
      </c>
      <c r="L40" s="54">
        <v>181445213.81999999</v>
      </c>
      <c r="M40" s="54">
        <v>172862034.99000001</v>
      </c>
      <c r="N40" s="54">
        <v>171383594.59000003</v>
      </c>
      <c r="O40" s="148">
        <v>169048322.03</v>
      </c>
      <c r="P40" s="148">
        <v>169423065.44999999</v>
      </c>
      <c r="Q40" s="148">
        <f t="shared" si="2"/>
        <v>2150985906.8099999</v>
      </c>
      <c r="R40" s="175"/>
      <c r="S40" s="6"/>
    </row>
    <row r="41" spans="1:23" s="28" customFormat="1" x14ac:dyDescent="0.25">
      <c r="A41"/>
      <c r="B41" s="51" t="s">
        <v>188</v>
      </c>
      <c r="C41" s="119">
        <f t="shared" ref="C41:P41" si="12">SUM(C42:C55)</f>
        <v>8379860137</v>
      </c>
      <c r="D41" s="119">
        <f t="shared" si="12"/>
        <v>8684858766.8999996</v>
      </c>
      <c r="E41" s="119">
        <f t="shared" si="12"/>
        <v>163161888.16999999</v>
      </c>
      <c r="F41" s="119">
        <f t="shared" si="12"/>
        <v>166099689.34999999</v>
      </c>
      <c r="G41" s="119">
        <f t="shared" si="12"/>
        <v>302757784.49999994</v>
      </c>
      <c r="H41" s="119">
        <f t="shared" si="12"/>
        <v>529931628.10000002</v>
      </c>
      <c r="I41" s="119">
        <f t="shared" si="12"/>
        <v>548011850.98000002</v>
      </c>
      <c r="J41" s="119">
        <f t="shared" si="12"/>
        <v>234941369.70000002</v>
      </c>
      <c r="K41" s="119">
        <f t="shared" si="12"/>
        <v>317690035.01999998</v>
      </c>
      <c r="L41" s="119">
        <f t="shared" si="12"/>
        <v>235805737.44999999</v>
      </c>
      <c r="M41" s="119">
        <f t="shared" si="12"/>
        <v>353167759.37999994</v>
      </c>
      <c r="N41" s="119">
        <f t="shared" si="12"/>
        <v>928878236.38999999</v>
      </c>
      <c r="O41" s="119">
        <f t="shared" si="12"/>
        <v>394885964.06999999</v>
      </c>
      <c r="P41" s="119">
        <f t="shared" si="12"/>
        <v>1240651958.0900002</v>
      </c>
      <c r="Q41" s="147">
        <f t="shared" si="2"/>
        <v>5415983901.1999998</v>
      </c>
      <c r="R41" s="174"/>
      <c r="S41" s="6"/>
      <c r="T41" s="3"/>
      <c r="U41" s="3"/>
      <c r="V41" s="3"/>
      <c r="W41" s="3"/>
    </row>
    <row r="42" spans="1:23" x14ac:dyDescent="0.25">
      <c r="B42" s="50" t="s">
        <v>189</v>
      </c>
      <c r="C42" s="120">
        <v>217701023</v>
      </c>
      <c r="D42" s="120">
        <v>162559623</v>
      </c>
      <c r="E42" s="120">
        <v>9614181.1600000001</v>
      </c>
      <c r="F42" s="120">
        <v>9132270.4299999997</v>
      </c>
      <c r="G42" s="120">
        <v>9721482.9399999995</v>
      </c>
      <c r="H42" s="120">
        <v>10099532.310000001</v>
      </c>
      <c r="I42" s="54">
        <v>9328085.7200000007</v>
      </c>
      <c r="J42" s="54">
        <v>10448456.140000001</v>
      </c>
      <c r="K42" s="54">
        <v>9840914.2799999993</v>
      </c>
      <c r="L42" s="54">
        <v>9418124.0500000007</v>
      </c>
      <c r="M42" s="54">
        <v>9617515.1999999993</v>
      </c>
      <c r="N42" s="54">
        <v>10431750.039999999</v>
      </c>
      <c r="O42" s="148">
        <v>10022464.449999999</v>
      </c>
      <c r="P42" s="148">
        <v>9595739.6500000004</v>
      </c>
      <c r="Q42" s="148">
        <f t="shared" si="2"/>
        <v>117270516.37000002</v>
      </c>
      <c r="R42" s="174"/>
      <c r="S42" s="6"/>
    </row>
    <row r="43" spans="1:23" x14ac:dyDescent="0.25">
      <c r="B43" s="50" t="s">
        <v>191</v>
      </c>
      <c r="C43" s="120">
        <v>360312307</v>
      </c>
      <c r="D43" s="120">
        <v>331911785.26999998</v>
      </c>
      <c r="E43" s="120">
        <v>681651.82000000007</v>
      </c>
      <c r="F43" s="120">
        <v>1010009.4500000001</v>
      </c>
      <c r="G43" s="120">
        <v>1433657.49</v>
      </c>
      <c r="H43" s="120">
        <v>1521825.56</v>
      </c>
      <c r="I43" s="54">
        <v>570251.31000000006</v>
      </c>
      <c r="J43" s="54">
        <v>1500910.4</v>
      </c>
      <c r="K43" s="54">
        <v>1715720.46</v>
      </c>
      <c r="L43" s="54">
        <v>836355.93000000017</v>
      </c>
      <c r="M43" s="54">
        <v>1921472.75</v>
      </c>
      <c r="N43" s="54">
        <v>1760023.4</v>
      </c>
      <c r="O43" s="148">
        <v>2460029.0299999998</v>
      </c>
      <c r="P43" s="148">
        <v>3460179.23</v>
      </c>
      <c r="Q43" s="148">
        <f t="shared" si="2"/>
        <v>18872086.830000002</v>
      </c>
      <c r="R43" s="275"/>
      <c r="S43" s="6"/>
    </row>
    <row r="44" spans="1:23" x14ac:dyDescent="0.25">
      <c r="B44" s="50" t="s">
        <v>192</v>
      </c>
      <c r="C44" s="120">
        <v>292366518</v>
      </c>
      <c r="D44" s="120">
        <v>292315668</v>
      </c>
      <c r="E44" s="120">
        <v>2639400</v>
      </c>
      <c r="F44" s="120">
        <v>2750166.67</v>
      </c>
      <c r="G44" s="120">
        <v>3453766.67</v>
      </c>
      <c r="H44" s="120">
        <v>2774650</v>
      </c>
      <c r="I44" s="54">
        <v>2787600</v>
      </c>
      <c r="J44" s="54">
        <v>3745600</v>
      </c>
      <c r="K44" s="54">
        <v>2813516.67</v>
      </c>
      <c r="L44" s="54">
        <v>3965600</v>
      </c>
      <c r="M44" s="54">
        <v>2886100</v>
      </c>
      <c r="N44" s="54">
        <v>3712100</v>
      </c>
      <c r="O44" s="148">
        <v>3509100</v>
      </c>
      <c r="P44" s="148">
        <v>3655100</v>
      </c>
      <c r="Q44" s="148">
        <f t="shared" si="2"/>
        <v>38692700.009999998</v>
      </c>
      <c r="R44" s="174"/>
      <c r="S44" s="6"/>
    </row>
    <row r="45" spans="1:23" x14ac:dyDescent="0.25">
      <c r="B45" s="50" t="s">
        <v>193</v>
      </c>
      <c r="C45" s="120">
        <v>772597178</v>
      </c>
      <c r="D45" s="120">
        <v>1153635413.79</v>
      </c>
      <c r="E45" s="120">
        <v>70045043.99000001</v>
      </c>
      <c r="F45" s="120">
        <v>71024618.930000007</v>
      </c>
      <c r="G45" s="120">
        <v>72800641.219999999</v>
      </c>
      <c r="H45" s="120">
        <v>75154558.310000002</v>
      </c>
      <c r="I45" s="54">
        <v>75204432.940000013</v>
      </c>
      <c r="J45" s="54">
        <v>75907695.419999987</v>
      </c>
      <c r="K45" s="54">
        <v>76058247.459999993</v>
      </c>
      <c r="L45" s="54">
        <v>77516402.469999999</v>
      </c>
      <c r="M45" s="54">
        <v>79724869.709999993</v>
      </c>
      <c r="N45" s="54">
        <v>79456664.049999997</v>
      </c>
      <c r="O45" s="148">
        <v>81298759.189999998</v>
      </c>
      <c r="P45" s="148">
        <v>80263152.409999996</v>
      </c>
      <c r="Q45" s="148">
        <f t="shared" si="2"/>
        <v>914455086.10000002</v>
      </c>
      <c r="R45" s="175"/>
      <c r="S45" s="6"/>
    </row>
    <row r="46" spans="1:23" x14ac:dyDescent="0.25">
      <c r="B46" s="50" t="s">
        <v>194</v>
      </c>
      <c r="C46" s="120">
        <v>3055981355</v>
      </c>
      <c r="D46" s="120">
        <v>3470916283.3600001</v>
      </c>
      <c r="E46" s="120">
        <v>29645137.799999997</v>
      </c>
      <c r="F46" s="120">
        <v>27786445.879999999</v>
      </c>
      <c r="G46" s="120">
        <v>146149705.10000002</v>
      </c>
      <c r="H46" s="120">
        <v>294562421.42000002</v>
      </c>
      <c r="I46" s="54">
        <v>396196901.55999994</v>
      </c>
      <c r="J46" s="54">
        <v>84879546.070000008</v>
      </c>
      <c r="K46" s="54">
        <v>172067185.38</v>
      </c>
      <c r="L46" s="54">
        <v>87708754.019999981</v>
      </c>
      <c r="M46" s="54">
        <v>197328218.95999998</v>
      </c>
      <c r="N46" s="54">
        <v>75960472.159999996</v>
      </c>
      <c r="O46" s="148">
        <v>36079071.269999996</v>
      </c>
      <c r="P46" s="148">
        <v>67444476.680000007</v>
      </c>
      <c r="Q46" s="148">
        <f t="shared" si="2"/>
        <v>1615808336.3000002</v>
      </c>
      <c r="R46" s="174"/>
      <c r="S46" s="6"/>
    </row>
    <row r="47" spans="1:23" x14ac:dyDescent="0.25">
      <c r="B47" s="50" t="s">
        <v>195</v>
      </c>
      <c r="C47" s="120">
        <v>295969318</v>
      </c>
      <c r="D47" s="120">
        <v>314007662.01999998</v>
      </c>
      <c r="E47" s="120">
        <v>24995185.440000001</v>
      </c>
      <c r="F47" s="120">
        <v>25048394.27</v>
      </c>
      <c r="G47" s="120">
        <v>25132353.879999999</v>
      </c>
      <c r="H47" s="120">
        <v>25086874.600000001</v>
      </c>
      <c r="I47" s="54">
        <v>25208842.899999999</v>
      </c>
      <c r="J47" s="54">
        <v>25340292.5</v>
      </c>
      <c r="K47" s="54">
        <v>25299122.879999999</v>
      </c>
      <c r="L47" s="54">
        <v>25667827.609999999</v>
      </c>
      <c r="M47" s="54">
        <v>25623541.300000001</v>
      </c>
      <c r="N47" s="54">
        <v>25502355</v>
      </c>
      <c r="O47" s="148">
        <v>25584175.809999999</v>
      </c>
      <c r="P47" s="148">
        <v>25738386.280000001</v>
      </c>
      <c r="Q47" s="148">
        <f t="shared" si="2"/>
        <v>304227352.47000003</v>
      </c>
      <c r="R47" s="175"/>
      <c r="S47" s="6"/>
    </row>
    <row r="48" spans="1:23" x14ac:dyDescent="0.25">
      <c r="B48" s="50" t="s">
        <v>196</v>
      </c>
      <c r="C48" s="120">
        <v>1288687479</v>
      </c>
      <c r="D48" s="120">
        <v>660015497.74000001</v>
      </c>
      <c r="E48" s="120">
        <v>21535224.789999999</v>
      </c>
      <c r="F48" s="120">
        <v>25335998.369999997</v>
      </c>
      <c r="G48" s="120">
        <v>31525097.449999999</v>
      </c>
      <c r="H48" s="120">
        <v>22528458.449999999</v>
      </c>
      <c r="I48" s="54">
        <v>26533895.489999998</v>
      </c>
      <c r="J48" s="54">
        <v>26761645.489999998</v>
      </c>
      <c r="K48" s="54">
        <v>25579026.709999997</v>
      </c>
      <c r="L48" s="54">
        <v>25995281.689999998</v>
      </c>
      <c r="M48" s="54">
        <v>28667528.5</v>
      </c>
      <c r="N48" s="54">
        <v>28516365.5</v>
      </c>
      <c r="O48" s="148">
        <v>25469605.379999999</v>
      </c>
      <c r="P48" s="148">
        <v>26477005.379999999</v>
      </c>
      <c r="Q48" s="148">
        <f t="shared" si="2"/>
        <v>314925133.19999999</v>
      </c>
      <c r="R48" s="175"/>
      <c r="S48" s="6"/>
    </row>
    <row r="49" spans="1:23" x14ac:dyDescent="0.25">
      <c r="B49" s="50" t="s">
        <v>197</v>
      </c>
      <c r="C49" s="120">
        <v>284935427</v>
      </c>
      <c r="D49" s="120">
        <v>111901985.70999998</v>
      </c>
      <c r="E49" s="120">
        <v>0</v>
      </c>
      <c r="F49" s="120">
        <v>0</v>
      </c>
      <c r="G49" s="120">
        <v>8532854.8200000003</v>
      </c>
      <c r="H49" s="120">
        <v>21934621.57</v>
      </c>
      <c r="I49" s="54">
        <v>7995387.8300000001</v>
      </c>
      <c r="J49" s="54">
        <v>2321011.75</v>
      </c>
      <c r="K49" s="54">
        <v>415000</v>
      </c>
      <c r="L49" s="54">
        <v>819748.5</v>
      </c>
      <c r="M49" s="54">
        <v>3094100</v>
      </c>
      <c r="N49" s="54">
        <v>75000</v>
      </c>
      <c r="O49" s="148">
        <v>130000</v>
      </c>
      <c r="P49" s="148">
        <v>75000</v>
      </c>
      <c r="Q49" s="148">
        <f t="shared" si="2"/>
        <v>45392724.469999999</v>
      </c>
      <c r="R49" s="174"/>
      <c r="S49" s="6"/>
    </row>
    <row r="50" spans="1:23" x14ac:dyDescent="0.25">
      <c r="B50" s="50" t="s">
        <v>198</v>
      </c>
      <c r="C50" s="120">
        <v>1148066561</v>
      </c>
      <c r="D50" s="120">
        <v>1258642386.8599999</v>
      </c>
      <c r="E50" s="120">
        <v>0</v>
      </c>
      <c r="F50" s="120">
        <v>0</v>
      </c>
      <c r="G50" s="120">
        <v>0</v>
      </c>
      <c r="H50" s="120">
        <v>0</v>
      </c>
      <c r="I50" s="54">
        <v>0</v>
      </c>
      <c r="J50" s="54">
        <v>0</v>
      </c>
      <c r="K50" s="54">
        <v>0</v>
      </c>
      <c r="L50" s="54">
        <v>26250</v>
      </c>
      <c r="M50" s="54">
        <v>0</v>
      </c>
      <c r="N50" s="54">
        <v>699013493.01999998</v>
      </c>
      <c r="O50" s="148">
        <v>206077901.85000005</v>
      </c>
      <c r="P50" s="148">
        <v>154320445.16</v>
      </c>
      <c r="Q50" s="148">
        <f t="shared" si="2"/>
        <v>1059438090.03</v>
      </c>
      <c r="R50" s="175"/>
      <c r="S50" s="6"/>
    </row>
    <row r="51" spans="1:23" x14ac:dyDescent="0.25">
      <c r="B51" s="50" t="s">
        <v>199</v>
      </c>
      <c r="C51" s="120">
        <v>0</v>
      </c>
      <c r="D51" s="120">
        <v>23510093.75</v>
      </c>
      <c r="E51" s="120">
        <v>1963411.66</v>
      </c>
      <c r="F51" s="120">
        <v>1959133.84</v>
      </c>
      <c r="G51" s="120">
        <v>1954856.02</v>
      </c>
      <c r="H51" s="120">
        <v>1954856.02</v>
      </c>
      <c r="I51" s="54">
        <v>1954856.02</v>
      </c>
      <c r="J51" s="54">
        <v>1950690.82</v>
      </c>
      <c r="K51" s="54">
        <v>1810421.37</v>
      </c>
      <c r="L51" s="54">
        <v>1652143.77</v>
      </c>
      <c r="M51" s="54">
        <v>1942020.78</v>
      </c>
      <c r="N51" s="54">
        <v>2246473.44</v>
      </c>
      <c r="O51" s="148">
        <v>2013222.24</v>
      </c>
      <c r="P51" s="148">
        <v>1975735.44</v>
      </c>
      <c r="Q51" s="148">
        <f t="shared" si="2"/>
        <v>23377821.420000002</v>
      </c>
      <c r="R51" s="174"/>
      <c r="S51" s="6"/>
    </row>
    <row r="52" spans="1:23" x14ac:dyDescent="0.25">
      <c r="B52" s="50" t="s">
        <v>200</v>
      </c>
      <c r="C52" s="120">
        <v>4981526</v>
      </c>
      <c r="D52" s="120">
        <v>8274961.2400000002</v>
      </c>
      <c r="E52" s="120">
        <v>410047.98000000004</v>
      </c>
      <c r="F52" s="120">
        <v>404689.28</v>
      </c>
      <c r="G52" s="120">
        <v>404689.28</v>
      </c>
      <c r="H52" s="120">
        <v>410047.98000000004</v>
      </c>
      <c r="I52" s="54">
        <v>410047.98000000004</v>
      </c>
      <c r="J52" s="54">
        <v>415406.68000000005</v>
      </c>
      <c r="K52" s="54">
        <v>415406.68000000005</v>
      </c>
      <c r="L52" s="54">
        <v>431482.78</v>
      </c>
      <c r="M52" s="54">
        <v>431482.78</v>
      </c>
      <c r="N52" s="54">
        <v>420765.38000000006</v>
      </c>
      <c r="O52" s="148">
        <v>431482.78</v>
      </c>
      <c r="P52" s="148">
        <v>447558.88000000006</v>
      </c>
      <c r="Q52" s="148">
        <f t="shared" si="2"/>
        <v>5033108.4600000009</v>
      </c>
      <c r="R52" s="174"/>
      <c r="S52" s="6"/>
    </row>
    <row r="53" spans="1:23" x14ac:dyDescent="0.25">
      <c r="B53" s="50" t="s">
        <v>201</v>
      </c>
      <c r="C53" s="120">
        <v>1218822</v>
      </c>
      <c r="D53" s="120">
        <v>23591668.649999999</v>
      </c>
      <c r="E53" s="120">
        <v>1632603.5299999998</v>
      </c>
      <c r="F53" s="120">
        <v>1637962.2299999997</v>
      </c>
      <c r="G53" s="120">
        <v>1648679.6299999997</v>
      </c>
      <c r="H53" s="120">
        <v>1664755.7299999997</v>
      </c>
      <c r="I53" s="54">
        <v>1691549.2299999997</v>
      </c>
      <c r="J53" s="54">
        <v>1670114.43</v>
      </c>
      <c r="K53" s="54">
        <v>1675473.13</v>
      </c>
      <c r="L53" s="54">
        <v>1702266.63</v>
      </c>
      <c r="M53" s="54">
        <v>1713579.4</v>
      </c>
      <c r="N53" s="54">
        <v>1713579.4</v>
      </c>
      <c r="O53" s="148">
        <v>1735609.5699999998</v>
      </c>
      <c r="P53" s="148">
        <v>1783837.8699999999</v>
      </c>
      <c r="Q53" s="148">
        <f t="shared" si="2"/>
        <v>20270010.780000001</v>
      </c>
      <c r="R53" s="174"/>
      <c r="S53" s="6"/>
    </row>
    <row r="54" spans="1:23" x14ac:dyDescent="0.25">
      <c r="B54" s="50" t="s">
        <v>705</v>
      </c>
      <c r="D54">
        <v>5000000</v>
      </c>
      <c r="E54" s="120">
        <v>0</v>
      </c>
      <c r="F54" s="120"/>
      <c r="G54" s="120"/>
      <c r="H54" s="120"/>
      <c r="I54" s="120"/>
      <c r="J54" s="54"/>
      <c r="K54" s="54"/>
      <c r="L54" s="54">
        <v>65500</v>
      </c>
      <c r="M54" s="54">
        <v>11800</v>
      </c>
      <c r="N54" s="54">
        <v>69195</v>
      </c>
      <c r="O54" s="148">
        <v>74542.5</v>
      </c>
      <c r="P54" s="148">
        <v>79605</v>
      </c>
      <c r="Q54" s="148">
        <f t="shared" si="2"/>
        <v>300642.5</v>
      </c>
      <c r="R54" s="174"/>
      <c r="S54" s="6"/>
    </row>
    <row r="55" spans="1:23" x14ac:dyDescent="0.25">
      <c r="B55" s="50" t="s">
        <v>202</v>
      </c>
      <c r="C55" s="120">
        <v>657042623</v>
      </c>
      <c r="D55" s="120">
        <v>868575737.50999999</v>
      </c>
      <c r="E55" s="120">
        <v>0</v>
      </c>
      <c r="F55" s="120">
        <v>10000</v>
      </c>
      <c r="G55" s="120">
        <v>0</v>
      </c>
      <c r="H55" s="120">
        <v>72239026.150000006</v>
      </c>
      <c r="I55" s="54">
        <v>130000</v>
      </c>
      <c r="J55" s="54">
        <v>0</v>
      </c>
      <c r="K55" s="54">
        <v>0</v>
      </c>
      <c r="L55" s="54"/>
      <c r="M55" s="54">
        <v>205530</v>
      </c>
      <c r="N55" s="54">
        <v>0</v>
      </c>
      <c r="O55" s="148">
        <v>0</v>
      </c>
      <c r="P55" s="148">
        <v>865335736.11000013</v>
      </c>
      <c r="Q55" s="148">
        <f t="shared" si="2"/>
        <v>937920292.26000011</v>
      </c>
      <c r="R55" s="174"/>
      <c r="S55" s="6"/>
    </row>
    <row r="56" spans="1:23" s="28" customFormat="1" x14ac:dyDescent="0.25">
      <c r="A56"/>
      <c r="B56" s="52" t="s">
        <v>26</v>
      </c>
      <c r="C56" s="119">
        <f t="shared" ref="C56:P56" si="13">C57+C60</f>
        <v>109538547</v>
      </c>
      <c r="D56" s="119">
        <f t="shared" si="13"/>
        <v>105539769</v>
      </c>
      <c r="E56" s="119">
        <f t="shared" si="13"/>
        <v>472400.18</v>
      </c>
      <c r="F56" s="119">
        <f t="shared" si="13"/>
        <v>173262.52000000002</v>
      </c>
      <c r="G56" s="119">
        <f t="shared" si="13"/>
        <v>825768.89</v>
      </c>
      <c r="H56" s="119">
        <f t="shared" si="13"/>
        <v>856806.37</v>
      </c>
      <c r="I56" s="119">
        <f t="shared" si="13"/>
        <v>651738.06000000006</v>
      </c>
      <c r="J56" s="119">
        <f t="shared" si="13"/>
        <v>608985.85000000009</v>
      </c>
      <c r="K56" s="119">
        <f t="shared" si="13"/>
        <v>585743.82000000007</v>
      </c>
      <c r="L56" s="119">
        <f t="shared" si="13"/>
        <v>660349.71</v>
      </c>
      <c r="M56" s="119">
        <f t="shared" si="13"/>
        <v>553145.94999999995</v>
      </c>
      <c r="N56" s="119">
        <f t="shared" si="13"/>
        <v>395722.89</v>
      </c>
      <c r="O56" s="119">
        <f t="shared" si="13"/>
        <v>979619.49</v>
      </c>
      <c r="P56" s="119">
        <f t="shared" si="13"/>
        <v>846201.71</v>
      </c>
      <c r="Q56" s="147">
        <f t="shared" si="2"/>
        <v>7609745.4400000004</v>
      </c>
      <c r="R56" s="174"/>
      <c r="S56" s="6"/>
      <c r="T56" s="3"/>
      <c r="U56" s="3"/>
      <c r="V56" s="3"/>
      <c r="W56" s="3"/>
    </row>
    <row r="57" spans="1:23" s="28" customFormat="1" x14ac:dyDescent="0.25">
      <c r="A57"/>
      <c r="B57" s="51" t="s">
        <v>204</v>
      </c>
      <c r="C57" s="119">
        <f t="shared" ref="C57:P57" si="14">C58+C59</f>
        <v>78346651</v>
      </c>
      <c r="D57" s="119">
        <f t="shared" si="14"/>
        <v>78116651</v>
      </c>
      <c r="E57" s="119">
        <f t="shared" si="14"/>
        <v>366000</v>
      </c>
      <c r="F57" s="119">
        <f t="shared" si="14"/>
        <v>60000</v>
      </c>
      <c r="G57" s="119">
        <f t="shared" si="14"/>
        <v>572000</v>
      </c>
      <c r="H57" s="119">
        <f t="shared" si="14"/>
        <v>519700</v>
      </c>
      <c r="I57" s="119">
        <f t="shared" si="14"/>
        <v>101000</v>
      </c>
      <c r="J57" s="119">
        <f t="shared" si="14"/>
        <v>164700</v>
      </c>
      <c r="K57" s="119">
        <f t="shared" si="14"/>
        <v>146750</v>
      </c>
      <c r="L57" s="119">
        <f t="shared" si="14"/>
        <v>0</v>
      </c>
      <c r="M57" s="119">
        <f t="shared" si="14"/>
        <v>125000</v>
      </c>
      <c r="N57" s="119">
        <f t="shared" si="14"/>
        <v>0</v>
      </c>
      <c r="O57" s="119">
        <f t="shared" si="14"/>
        <v>537000</v>
      </c>
      <c r="P57" s="119">
        <f t="shared" si="14"/>
        <v>39500</v>
      </c>
      <c r="Q57" s="147">
        <f t="shared" si="2"/>
        <v>2631650</v>
      </c>
      <c r="R57" s="174"/>
      <c r="S57" s="6"/>
      <c r="T57" s="3"/>
      <c r="U57" s="3"/>
      <c r="V57" s="3"/>
      <c r="W57" s="3"/>
    </row>
    <row r="58" spans="1:23" x14ac:dyDescent="0.25">
      <c r="B58" s="50" t="s">
        <v>205</v>
      </c>
      <c r="C58" s="120">
        <v>70840963</v>
      </c>
      <c r="D58" s="120">
        <v>70610963</v>
      </c>
      <c r="E58" s="120">
        <v>366000</v>
      </c>
      <c r="F58" s="120">
        <v>60000</v>
      </c>
      <c r="G58" s="120">
        <v>572000</v>
      </c>
      <c r="H58" s="120">
        <v>519700</v>
      </c>
      <c r="I58" s="54">
        <v>101000</v>
      </c>
      <c r="J58" s="54">
        <v>164700</v>
      </c>
      <c r="K58" s="54">
        <v>146750</v>
      </c>
      <c r="L58" s="54">
        <v>0</v>
      </c>
      <c r="M58" s="54">
        <v>125000</v>
      </c>
      <c r="N58" s="54">
        <v>0</v>
      </c>
      <c r="O58" s="148">
        <v>537000</v>
      </c>
      <c r="P58" s="148">
        <v>39500</v>
      </c>
      <c r="Q58" s="148">
        <f t="shared" si="2"/>
        <v>2631650</v>
      </c>
      <c r="R58" s="174"/>
      <c r="S58" s="6"/>
    </row>
    <row r="59" spans="1:23" x14ac:dyDescent="0.25">
      <c r="B59" s="50" t="s">
        <v>206</v>
      </c>
      <c r="C59" s="120">
        <v>7505688</v>
      </c>
      <c r="D59" s="120">
        <v>7505688</v>
      </c>
      <c r="E59" s="120">
        <v>0</v>
      </c>
      <c r="F59" s="120">
        <v>0</v>
      </c>
      <c r="G59" s="120">
        <v>0</v>
      </c>
      <c r="H59" s="120">
        <v>0</v>
      </c>
      <c r="I59" s="54">
        <v>0</v>
      </c>
      <c r="J59" s="54">
        <v>0</v>
      </c>
      <c r="K59" s="54">
        <v>0</v>
      </c>
      <c r="L59" s="54">
        <v>0</v>
      </c>
      <c r="M59" s="54">
        <v>0</v>
      </c>
      <c r="N59" s="54">
        <v>0</v>
      </c>
      <c r="O59" s="148">
        <v>0</v>
      </c>
      <c r="P59" s="148">
        <v>0</v>
      </c>
      <c r="Q59" s="148">
        <f t="shared" si="2"/>
        <v>0</v>
      </c>
      <c r="R59" s="174"/>
      <c r="S59" s="6"/>
    </row>
    <row r="60" spans="1:23" s="28" customFormat="1" x14ac:dyDescent="0.25">
      <c r="A60"/>
      <c r="B60" s="51" t="s">
        <v>207</v>
      </c>
      <c r="C60" s="119">
        <f t="shared" ref="C60:P60" si="15">C61+C62</f>
        <v>31191896</v>
      </c>
      <c r="D60" s="119">
        <f t="shared" si="15"/>
        <v>27423118</v>
      </c>
      <c r="E60" s="119">
        <f t="shared" si="15"/>
        <v>106400.18</v>
      </c>
      <c r="F60" s="119">
        <f t="shared" si="15"/>
        <v>113262.52</v>
      </c>
      <c r="G60" s="119">
        <f t="shared" si="15"/>
        <v>253768.89</v>
      </c>
      <c r="H60" s="119">
        <f t="shared" si="15"/>
        <v>337106.37</v>
      </c>
      <c r="I60" s="119">
        <f t="shared" si="15"/>
        <v>550738.06000000006</v>
      </c>
      <c r="J60" s="119">
        <f t="shared" si="15"/>
        <v>444285.85000000003</v>
      </c>
      <c r="K60" s="119">
        <f t="shared" si="15"/>
        <v>438993.82</v>
      </c>
      <c r="L60" s="119">
        <f t="shared" si="15"/>
        <v>660349.71</v>
      </c>
      <c r="M60" s="119">
        <f t="shared" si="15"/>
        <v>428145.95</v>
      </c>
      <c r="N60" s="119">
        <f t="shared" si="15"/>
        <v>395722.89</v>
      </c>
      <c r="O60" s="119">
        <f t="shared" si="15"/>
        <v>442619.49</v>
      </c>
      <c r="P60" s="119">
        <f t="shared" si="15"/>
        <v>806701.71</v>
      </c>
      <c r="Q60" s="147">
        <f t="shared" si="2"/>
        <v>4978095.4400000004</v>
      </c>
      <c r="R60" s="174"/>
      <c r="S60" s="6"/>
      <c r="T60" s="3"/>
      <c r="U60" s="3"/>
      <c r="V60" s="3"/>
      <c r="W60" s="3"/>
    </row>
    <row r="61" spans="1:23" x14ac:dyDescent="0.25">
      <c r="B61" s="50" t="s">
        <v>208</v>
      </c>
      <c r="C61" s="120">
        <v>29470727</v>
      </c>
      <c r="D61" s="120">
        <v>25675749</v>
      </c>
      <c r="E61" s="120">
        <v>106400.18</v>
      </c>
      <c r="F61" s="120">
        <v>113262.52</v>
      </c>
      <c r="G61" s="120">
        <v>253768.89</v>
      </c>
      <c r="H61" s="120">
        <v>337106.37</v>
      </c>
      <c r="I61" s="54">
        <v>550738.06000000006</v>
      </c>
      <c r="J61" s="54">
        <v>444285.85000000003</v>
      </c>
      <c r="K61" s="54">
        <v>438993.82</v>
      </c>
      <c r="L61" s="54">
        <v>660349.71</v>
      </c>
      <c r="M61" s="54">
        <v>428145.95</v>
      </c>
      <c r="N61" s="54">
        <v>395722.89</v>
      </c>
      <c r="O61" s="148">
        <v>442619.49</v>
      </c>
      <c r="P61" s="148">
        <v>806701.71</v>
      </c>
      <c r="Q61" s="148">
        <f t="shared" si="2"/>
        <v>4978095.4400000004</v>
      </c>
      <c r="R61" s="174"/>
      <c r="S61" s="6"/>
    </row>
    <row r="62" spans="1:23" x14ac:dyDescent="0.25">
      <c r="B62" s="50" t="s">
        <v>209</v>
      </c>
      <c r="C62" s="120">
        <v>1721169</v>
      </c>
      <c r="D62" s="120">
        <v>1747369</v>
      </c>
      <c r="E62" s="120"/>
      <c r="F62" s="54"/>
      <c r="G62" s="54"/>
      <c r="H62" s="54"/>
      <c r="I62" s="54"/>
      <c r="J62" s="54"/>
      <c r="K62" s="54">
        <v>0</v>
      </c>
      <c r="L62" s="54"/>
      <c r="M62" s="54"/>
      <c r="N62" s="54"/>
      <c r="O62" s="54"/>
      <c r="P62" s="54"/>
      <c r="Q62" s="148">
        <f t="shared" si="2"/>
        <v>0</v>
      </c>
      <c r="R62" s="275"/>
      <c r="S62" s="6"/>
    </row>
    <row r="63" spans="1:23" s="28" customFormat="1" x14ac:dyDescent="0.25">
      <c r="A63"/>
      <c r="B63" s="52" t="s">
        <v>27</v>
      </c>
      <c r="C63" s="119">
        <f t="shared" ref="C63:P63" si="16">C64+C66</f>
        <v>1232324558</v>
      </c>
      <c r="D63" s="119">
        <f t="shared" si="16"/>
        <v>1782305593.1300001</v>
      </c>
      <c r="E63" s="119">
        <f t="shared" si="16"/>
        <v>10836315.59</v>
      </c>
      <c r="F63" s="119">
        <f t="shared" si="16"/>
        <v>17163233.899999999</v>
      </c>
      <c r="G63" s="119">
        <f t="shared" si="16"/>
        <v>20945708.129999999</v>
      </c>
      <c r="H63" s="119">
        <f t="shared" si="16"/>
        <v>57765200.859999999</v>
      </c>
      <c r="I63" s="119">
        <f t="shared" si="16"/>
        <v>61784773.460000001</v>
      </c>
      <c r="J63" s="119">
        <f t="shared" si="16"/>
        <v>69811982.739999995</v>
      </c>
      <c r="K63" s="119">
        <f t="shared" si="16"/>
        <v>37282081.719999999</v>
      </c>
      <c r="L63" s="119">
        <f t="shared" si="16"/>
        <v>39408717.390000001</v>
      </c>
      <c r="M63" s="119">
        <f t="shared" si="16"/>
        <v>39225297.57</v>
      </c>
      <c r="N63" s="119">
        <f t="shared" si="16"/>
        <v>23238839.34</v>
      </c>
      <c r="O63" s="119">
        <f t="shared" si="16"/>
        <v>24279908.719999999</v>
      </c>
      <c r="P63" s="119">
        <f t="shared" si="16"/>
        <v>495261370.59000003</v>
      </c>
      <c r="Q63" s="147">
        <f t="shared" si="2"/>
        <v>897003430.00999999</v>
      </c>
      <c r="R63" s="174"/>
      <c r="S63" s="6"/>
      <c r="T63" s="3"/>
      <c r="U63" s="3"/>
      <c r="V63" s="3"/>
      <c r="W63" s="3"/>
    </row>
    <row r="64" spans="1:23" s="28" customFormat="1" x14ac:dyDescent="0.25">
      <c r="A64"/>
      <c r="B64" s="51" t="s">
        <v>210</v>
      </c>
      <c r="C64" s="119">
        <f t="shared" ref="C64:P64" si="17">C65</f>
        <v>267971380</v>
      </c>
      <c r="D64" s="119">
        <f t="shared" si="17"/>
        <v>671339580</v>
      </c>
      <c r="E64" s="119">
        <f t="shared" si="17"/>
        <v>18000</v>
      </c>
      <c r="F64" s="119">
        <f t="shared" si="17"/>
        <v>2026351.32</v>
      </c>
      <c r="G64" s="119">
        <f t="shared" si="17"/>
        <v>9000</v>
      </c>
      <c r="H64" s="119">
        <f t="shared" si="17"/>
        <v>0</v>
      </c>
      <c r="I64" s="119">
        <f t="shared" si="17"/>
        <v>1707000</v>
      </c>
      <c r="J64" s="119">
        <f t="shared" si="17"/>
        <v>153000</v>
      </c>
      <c r="K64" s="119">
        <f t="shared" si="17"/>
        <v>3267000</v>
      </c>
      <c r="L64" s="119">
        <f t="shared" si="17"/>
        <v>0</v>
      </c>
      <c r="M64" s="119">
        <f t="shared" si="17"/>
        <v>45000</v>
      </c>
      <c r="N64" s="119">
        <f t="shared" si="17"/>
        <v>0</v>
      </c>
      <c r="O64" s="119">
        <f t="shared" si="17"/>
        <v>3000</v>
      </c>
      <c r="P64" s="119">
        <f t="shared" si="17"/>
        <v>488218096.36000001</v>
      </c>
      <c r="Q64" s="147">
        <f t="shared" si="2"/>
        <v>495446447.68000001</v>
      </c>
      <c r="R64" s="175"/>
      <c r="S64" s="6"/>
      <c r="T64" s="3"/>
      <c r="U64" s="3"/>
      <c r="V64" s="3"/>
      <c r="W64" s="3"/>
    </row>
    <row r="65" spans="1:23" x14ac:dyDescent="0.25">
      <c r="B65" s="50" t="s">
        <v>211</v>
      </c>
      <c r="C65" s="120">
        <v>267971380</v>
      </c>
      <c r="D65" s="120">
        <v>671339580</v>
      </c>
      <c r="E65" s="120">
        <v>18000</v>
      </c>
      <c r="F65" s="120">
        <v>2026351.32</v>
      </c>
      <c r="G65" s="120">
        <v>9000</v>
      </c>
      <c r="H65" s="120"/>
      <c r="I65" s="54">
        <v>1707000</v>
      </c>
      <c r="J65" s="54">
        <v>153000</v>
      </c>
      <c r="K65" s="54">
        <v>3267000</v>
      </c>
      <c r="L65" s="54"/>
      <c r="M65" s="54">
        <v>45000</v>
      </c>
      <c r="N65" s="54">
        <v>0</v>
      </c>
      <c r="O65" s="148">
        <v>3000</v>
      </c>
      <c r="P65" s="148">
        <v>488218096.36000001</v>
      </c>
      <c r="Q65" s="148">
        <f t="shared" si="2"/>
        <v>495446447.68000001</v>
      </c>
      <c r="R65" s="175"/>
      <c r="S65" s="6"/>
    </row>
    <row r="66" spans="1:23" s="28" customFormat="1" x14ac:dyDescent="0.25">
      <c r="A66"/>
      <c r="B66" s="51" t="s">
        <v>212</v>
      </c>
      <c r="C66" s="119">
        <f t="shared" ref="C66:P66" si="18">C67+C68+C69+C70</f>
        <v>964353178</v>
      </c>
      <c r="D66" s="119">
        <f t="shared" si="18"/>
        <v>1110966013.1300001</v>
      </c>
      <c r="E66" s="119">
        <f t="shared" si="18"/>
        <v>10818315.59</v>
      </c>
      <c r="F66" s="119">
        <f t="shared" si="18"/>
        <v>15136882.58</v>
      </c>
      <c r="G66" s="119">
        <f t="shared" si="18"/>
        <v>20936708.129999999</v>
      </c>
      <c r="H66" s="119">
        <f t="shared" si="18"/>
        <v>57765200.859999999</v>
      </c>
      <c r="I66" s="119">
        <f t="shared" si="18"/>
        <v>60077773.460000001</v>
      </c>
      <c r="J66" s="119">
        <f t="shared" si="18"/>
        <v>69658982.739999995</v>
      </c>
      <c r="K66" s="119">
        <f t="shared" si="18"/>
        <v>34015081.719999999</v>
      </c>
      <c r="L66" s="119">
        <f t="shared" si="18"/>
        <v>39408717.390000001</v>
      </c>
      <c r="M66" s="119">
        <f t="shared" si="18"/>
        <v>39180297.57</v>
      </c>
      <c r="N66" s="119">
        <f t="shared" si="18"/>
        <v>23238839.34</v>
      </c>
      <c r="O66" s="119">
        <f t="shared" si="18"/>
        <v>24276908.719999999</v>
      </c>
      <c r="P66" s="119">
        <f t="shared" si="18"/>
        <v>7043274.2300000004</v>
      </c>
      <c r="Q66" s="147">
        <f t="shared" si="2"/>
        <v>401556982.33000004</v>
      </c>
      <c r="R66" s="174"/>
      <c r="S66" s="6"/>
      <c r="T66" s="3"/>
      <c r="U66" s="3"/>
      <c r="V66" s="3"/>
      <c r="W66" s="3"/>
    </row>
    <row r="67" spans="1:23" x14ac:dyDescent="0.25">
      <c r="B67" s="50" t="s">
        <v>213</v>
      </c>
      <c r="C67" s="120">
        <v>238554492</v>
      </c>
      <c r="D67" s="120">
        <v>231092721.09999999</v>
      </c>
      <c r="E67" s="120">
        <v>2921633.79</v>
      </c>
      <c r="F67" s="120">
        <v>2599323.84</v>
      </c>
      <c r="G67" s="120">
        <v>3847901.64</v>
      </c>
      <c r="H67" s="120">
        <v>3129497.4</v>
      </c>
      <c r="I67" s="54">
        <v>3258121.2</v>
      </c>
      <c r="J67" s="54">
        <v>2990369.51</v>
      </c>
      <c r="K67" s="54">
        <v>7032920.4500000002</v>
      </c>
      <c r="L67" s="54">
        <v>5406329.7300000004</v>
      </c>
      <c r="M67" s="54">
        <v>12489764.279999999</v>
      </c>
      <c r="N67" s="54">
        <v>4851317.01</v>
      </c>
      <c r="O67" s="148">
        <v>743780.33</v>
      </c>
      <c r="P67" s="148">
        <v>0</v>
      </c>
      <c r="Q67" s="148">
        <f t="shared" si="2"/>
        <v>49270959.18</v>
      </c>
      <c r="R67" s="174"/>
      <c r="S67" s="6"/>
    </row>
    <row r="68" spans="1:23" x14ac:dyDescent="0.25">
      <c r="B68" s="50" t="s">
        <v>214</v>
      </c>
      <c r="C68" s="120">
        <v>11274662</v>
      </c>
      <c r="D68" s="120">
        <v>11767034.029999999</v>
      </c>
      <c r="E68" s="120"/>
      <c r="F68" s="120">
        <v>20000</v>
      </c>
      <c r="G68" s="120">
        <v>13499.77</v>
      </c>
      <c r="H68" s="120">
        <v>30000</v>
      </c>
      <c r="I68" s="54">
        <v>80000</v>
      </c>
      <c r="J68" s="54">
        <v>40000</v>
      </c>
      <c r="K68" s="54">
        <v>30000</v>
      </c>
      <c r="L68" s="54">
        <v>205000</v>
      </c>
      <c r="M68" s="54">
        <v>305000</v>
      </c>
      <c r="N68" s="54">
        <v>3295009.96</v>
      </c>
      <c r="O68" s="148">
        <v>90000</v>
      </c>
      <c r="P68" s="148">
        <v>200000</v>
      </c>
      <c r="Q68" s="148">
        <f t="shared" si="2"/>
        <v>4308509.7300000004</v>
      </c>
      <c r="R68" s="175"/>
      <c r="S68" s="6"/>
    </row>
    <row r="69" spans="1:23" x14ac:dyDescent="0.25">
      <c r="B69" s="50" t="s">
        <v>215</v>
      </c>
      <c r="C69" s="120">
        <v>359680242</v>
      </c>
      <c r="D69" s="120">
        <v>359680242</v>
      </c>
      <c r="E69" s="120"/>
      <c r="F69" s="120"/>
      <c r="G69" s="120"/>
      <c r="H69" s="120"/>
      <c r="I69" s="120"/>
      <c r="J69" s="120"/>
      <c r="K69" s="120"/>
      <c r="L69" s="54">
        <v>7563600</v>
      </c>
      <c r="M69" s="54"/>
      <c r="N69" s="54"/>
      <c r="O69" s="148"/>
      <c r="P69" s="148"/>
      <c r="Q69" s="148">
        <f t="shared" si="2"/>
        <v>7563600</v>
      </c>
      <c r="R69" s="275"/>
      <c r="S69" s="6"/>
    </row>
    <row r="70" spans="1:23" x14ac:dyDescent="0.25">
      <c r="B70" s="50" t="s">
        <v>216</v>
      </c>
      <c r="C70" s="120">
        <v>354843782</v>
      </c>
      <c r="D70" s="120">
        <v>508426016</v>
      </c>
      <c r="E70" s="120">
        <v>7896681.7999999998</v>
      </c>
      <c r="F70" s="120">
        <v>12517558.74</v>
      </c>
      <c r="G70" s="120">
        <v>17075306.719999999</v>
      </c>
      <c r="H70" s="120">
        <v>54605703.460000001</v>
      </c>
      <c r="I70" s="54">
        <v>56739652.259999998</v>
      </c>
      <c r="J70" s="54">
        <v>66628613.229999997</v>
      </c>
      <c r="K70" s="54">
        <v>26952161.27</v>
      </c>
      <c r="L70" s="54">
        <v>26233787.66</v>
      </c>
      <c r="M70" s="54">
        <v>26385533.289999999</v>
      </c>
      <c r="N70" s="54">
        <v>15092512.370000001</v>
      </c>
      <c r="O70" s="148">
        <v>23443128.390000001</v>
      </c>
      <c r="P70" s="148">
        <v>6843274.2300000004</v>
      </c>
      <c r="Q70" s="148">
        <f t="shared" si="2"/>
        <v>340413913.42000002</v>
      </c>
      <c r="R70" s="174"/>
      <c r="S70" s="6"/>
    </row>
    <row r="71" spans="1:23" s="28" customFormat="1" x14ac:dyDescent="0.25">
      <c r="A71"/>
      <c r="B71" s="52" t="s">
        <v>28</v>
      </c>
      <c r="C71" s="119">
        <f t="shared" ref="C71:P71" si="19">C72+C74+C76</f>
        <v>10526320337</v>
      </c>
      <c r="D71" s="119">
        <f t="shared" si="19"/>
        <v>10791915140.879999</v>
      </c>
      <c r="E71" s="119">
        <f t="shared" si="19"/>
        <v>757515724.74000001</v>
      </c>
      <c r="F71" s="119">
        <f t="shared" si="19"/>
        <v>779671338.45000017</v>
      </c>
      <c r="G71" s="119">
        <f t="shared" si="19"/>
        <v>779420780.8599999</v>
      </c>
      <c r="H71" s="119">
        <f t="shared" si="19"/>
        <v>775949248.82000005</v>
      </c>
      <c r="I71" s="119">
        <f t="shared" si="19"/>
        <v>776790917.21000004</v>
      </c>
      <c r="J71" s="119">
        <f t="shared" si="19"/>
        <v>784400899.46000016</v>
      </c>
      <c r="K71" s="119">
        <f t="shared" si="19"/>
        <v>782365923.8099997</v>
      </c>
      <c r="L71" s="119">
        <f t="shared" si="19"/>
        <v>787888404.41000021</v>
      </c>
      <c r="M71" s="119">
        <f t="shared" si="19"/>
        <v>812570925.4400003</v>
      </c>
      <c r="N71" s="119">
        <f t="shared" si="19"/>
        <v>805922807.80999994</v>
      </c>
      <c r="O71" s="119">
        <f t="shared" si="19"/>
        <v>816955791.95000017</v>
      </c>
      <c r="P71" s="119">
        <f t="shared" si="19"/>
        <v>808015394.84000003</v>
      </c>
      <c r="Q71" s="147">
        <f t="shared" si="2"/>
        <v>9467468157.8000011</v>
      </c>
      <c r="R71" s="175"/>
      <c r="S71" s="6"/>
      <c r="T71" s="3"/>
      <c r="U71" s="3"/>
      <c r="V71" s="3"/>
      <c r="W71" s="3"/>
    </row>
    <row r="72" spans="1:23" s="28" customFormat="1" x14ac:dyDescent="0.25">
      <c r="A72"/>
      <c r="B72" s="51" t="s">
        <v>217</v>
      </c>
      <c r="C72" s="119">
        <f t="shared" ref="C72:P72" si="20">C73</f>
        <v>4853591032</v>
      </c>
      <c r="D72" s="119">
        <f t="shared" si="20"/>
        <v>4973170565.3400002</v>
      </c>
      <c r="E72" s="119">
        <f t="shared" si="20"/>
        <v>349248883.15999997</v>
      </c>
      <c r="F72" s="119">
        <f t="shared" si="20"/>
        <v>359488813.36000001</v>
      </c>
      <c r="G72" s="119">
        <f t="shared" si="20"/>
        <v>359372768.49999994</v>
      </c>
      <c r="H72" s="119">
        <f t="shared" si="20"/>
        <v>357661891.9000001</v>
      </c>
      <c r="I72" s="119">
        <f t="shared" si="20"/>
        <v>357949246.82000011</v>
      </c>
      <c r="J72" s="119">
        <f t="shared" si="20"/>
        <v>361335967.1400001</v>
      </c>
      <c r="K72" s="119">
        <f t="shared" si="20"/>
        <v>360501433.21999991</v>
      </c>
      <c r="L72" s="119">
        <f t="shared" si="20"/>
        <v>363011877.44000018</v>
      </c>
      <c r="M72" s="119">
        <f t="shared" si="20"/>
        <v>374402532.78000015</v>
      </c>
      <c r="N72" s="119">
        <f t="shared" si="20"/>
        <v>371316829.72000009</v>
      </c>
      <c r="O72" s="119">
        <f t="shared" si="20"/>
        <v>376425263.83000016</v>
      </c>
      <c r="P72" s="119">
        <f t="shared" si="20"/>
        <v>372271062.41000003</v>
      </c>
      <c r="Q72" s="147">
        <f t="shared" si="2"/>
        <v>4362986570.2800007</v>
      </c>
      <c r="R72" s="175"/>
      <c r="S72" s="6"/>
      <c r="T72" s="3"/>
      <c r="U72" s="3"/>
      <c r="V72" s="3"/>
      <c r="W72" s="3"/>
    </row>
    <row r="73" spans="1:23" x14ac:dyDescent="0.25">
      <c r="B73" s="50" t="s">
        <v>218</v>
      </c>
      <c r="C73" s="120">
        <v>4853591032</v>
      </c>
      <c r="D73" s="120">
        <v>4973170565.3400002</v>
      </c>
      <c r="E73" s="120">
        <v>349248883.15999997</v>
      </c>
      <c r="F73" s="120">
        <v>359488813.36000001</v>
      </c>
      <c r="G73" s="120">
        <v>359372768.49999994</v>
      </c>
      <c r="H73" s="120">
        <v>357661891.9000001</v>
      </c>
      <c r="I73" s="54">
        <v>357949246.82000011</v>
      </c>
      <c r="J73" s="54">
        <v>361335967.1400001</v>
      </c>
      <c r="K73" s="54">
        <v>360501433.21999991</v>
      </c>
      <c r="L73" s="54">
        <v>363011877.44000018</v>
      </c>
      <c r="M73" s="54">
        <v>374402532.78000015</v>
      </c>
      <c r="N73" s="54">
        <v>371316829.72000009</v>
      </c>
      <c r="O73" s="148">
        <v>376425263.83000016</v>
      </c>
      <c r="P73" s="148">
        <v>372271062.41000003</v>
      </c>
      <c r="Q73" s="148">
        <f t="shared" si="2"/>
        <v>4362986570.2800007</v>
      </c>
      <c r="R73" s="174"/>
      <c r="S73" s="6"/>
    </row>
    <row r="74" spans="1:23" s="28" customFormat="1" x14ac:dyDescent="0.25">
      <c r="A74"/>
      <c r="B74" s="51" t="s">
        <v>219</v>
      </c>
      <c r="C74" s="119">
        <f t="shared" ref="C74:P74" si="21">C75</f>
        <v>4879999487</v>
      </c>
      <c r="D74" s="119">
        <f t="shared" si="21"/>
        <v>4998545106.1899996</v>
      </c>
      <c r="E74" s="119">
        <f t="shared" si="21"/>
        <v>352693491.34999996</v>
      </c>
      <c r="F74" s="119">
        <f t="shared" si="21"/>
        <v>362860670.66000021</v>
      </c>
      <c r="G74" s="119">
        <f t="shared" si="21"/>
        <v>363102478.3499999</v>
      </c>
      <c r="H74" s="119">
        <f t="shared" si="21"/>
        <v>360408798.04999989</v>
      </c>
      <c r="I74" s="119">
        <f t="shared" si="21"/>
        <v>360878509.75999993</v>
      </c>
      <c r="J74" s="119">
        <f t="shared" si="21"/>
        <v>364605417.33000004</v>
      </c>
      <c r="K74" s="119">
        <f t="shared" si="21"/>
        <v>363571152.7899999</v>
      </c>
      <c r="L74" s="119">
        <f t="shared" si="21"/>
        <v>365959993.31</v>
      </c>
      <c r="M74" s="119">
        <f t="shared" si="21"/>
        <v>377626311.67000008</v>
      </c>
      <c r="N74" s="119">
        <f t="shared" si="21"/>
        <v>374471676.28999978</v>
      </c>
      <c r="O74" s="119">
        <f t="shared" si="21"/>
        <v>379620572.59000003</v>
      </c>
      <c r="P74" s="119">
        <f t="shared" si="21"/>
        <v>375303326.76999998</v>
      </c>
      <c r="Q74" s="147">
        <f t="shared" si="2"/>
        <v>4401102398.9200001</v>
      </c>
      <c r="R74" s="175"/>
      <c r="S74" s="6"/>
      <c r="T74" s="3"/>
      <c r="U74" s="3"/>
      <c r="V74" s="3"/>
      <c r="W74" s="3"/>
    </row>
    <row r="75" spans="1:23" x14ac:dyDescent="0.25">
      <c r="B75" s="50" t="s">
        <v>220</v>
      </c>
      <c r="C75" s="120">
        <v>4879999487</v>
      </c>
      <c r="D75" s="120">
        <v>4998545106.1899996</v>
      </c>
      <c r="E75" s="120">
        <v>352693491.34999996</v>
      </c>
      <c r="F75" s="120">
        <v>362860670.66000021</v>
      </c>
      <c r="G75" s="120">
        <v>363102478.3499999</v>
      </c>
      <c r="H75" s="120">
        <v>360408798.04999989</v>
      </c>
      <c r="I75" s="54">
        <v>360878509.75999993</v>
      </c>
      <c r="J75" s="54">
        <v>364605417.33000004</v>
      </c>
      <c r="K75" s="54">
        <v>363571152.7899999</v>
      </c>
      <c r="L75" s="54">
        <v>365959993.31</v>
      </c>
      <c r="M75" s="54">
        <v>377626311.67000008</v>
      </c>
      <c r="N75" s="54">
        <v>374471676.28999978</v>
      </c>
      <c r="O75" s="148">
        <v>379620572.59000003</v>
      </c>
      <c r="P75" s="148">
        <v>375303326.76999998</v>
      </c>
      <c r="Q75" s="148">
        <f t="shared" si="2"/>
        <v>4401102398.9200001</v>
      </c>
      <c r="R75" s="174"/>
      <c r="S75" s="6"/>
    </row>
    <row r="76" spans="1:23" s="28" customFormat="1" x14ac:dyDescent="0.25">
      <c r="A76"/>
      <c r="B76" s="51" t="s">
        <v>221</v>
      </c>
      <c r="C76" s="119">
        <f t="shared" ref="C76:P76" si="22">C77</f>
        <v>792729818</v>
      </c>
      <c r="D76" s="119">
        <f t="shared" si="22"/>
        <v>820199469.35000002</v>
      </c>
      <c r="E76" s="119">
        <f t="shared" si="22"/>
        <v>55573350.230000012</v>
      </c>
      <c r="F76" s="119">
        <f t="shared" si="22"/>
        <v>57321854.429999992</v>
      </c>
      <c r="G76" s="119">
        <f t="shared" si="22"/>
        <v>56945534.009999983</v>
      </c>
      <c r="H76" s="119">
        <f t="shared" si="22"/>
        <v>57878558.86999999</v>
      </c>
      <c r="I76" s="119">
        <f t="shared" si="22"/>
        <v>57963160.630000018</v>
      </c>
      <c r="J76" s="119">
        <f t="shared" si="22"/>
        <v>58459514.990000002</v>
      </c>
      <c r="K76" s="119">
        <f t="shared" si="22"/>
        <v>58293337.799999997</v>
      </c>
      <c r="L76" s="119">
        <f t="shared" si="22"/>
        <v>58916533.659999982</v>
      </c>
      <c r="M76" s="119">
        <f t="shared" si="22"/>
        <v>60542080.99000001</v>
      </c>
      <c r="N76" s="119">
        <f t="shared" si="22"/>
        <v>60134301.800000019</v>
      </c>
      <c r="O76" s="119">
        <f t="shared" si="22"/>
        <v>60909955.530000009</v>
      </c>
      <c r="P76" s="119">
        <f t="shared" si="22"/>
        <v>60441005.660000019</v>
      </c>
      <c r="Q76" s="147">
        <f t="shared" ref="Q76:Q141" si="23">SUM(E76:P76)</f>
        <v>703379188.5999999</v>
      </c>
      <c r="R76" s="174"/>
      <c r="S76" s="6"/>
      <c r="T76" s="3"/>
      <c r="U76" s="3"/>
      <c r="V76" s="3"/>
      <c r="W76" s="3"/>
    </row>
    <row r="77" spans="1:23" x14ac:dyDescent="0.25">
      <c r="B77" s="50" t="s">
        <v>222</v>
      </c>
      <c r="C77" s="120">
        <v>792729818</v>
      </c>
      <c r="D77" s="120">
        <v>820199469.35000002</v>
      </c>
      <c r="E77" s="120">
        <v>55573350.230000012</v>
      </c>
      <c r="F77" s="120">
        <v>57321854.429999992</v>
      </c>
      <c r="G77" s="120">
        <v>56945534.009999983</v>
      </c>
      <c r="H77" s="120">
        <v>57878558.86999999</v>
      </c>
      <c r="I77" s="54">
        <v>57963160.630000018</v>
      </c>
      <c r="J77" s="54">
        <v>58459514.990000002</v>
      </c>
      <c r="K77" s="54">
        <v>58293337.799999997</v>
      </c>
      <c r="L77" s="54">
        <v>58916533.659999982</v>
      </c>
      <c r="M77" s="54">
        <v>60542080.99000001</v>
      </c>
      <c r="N77" s="54">
        <v>60134301.800000019</v>
      </c>
      <c r="O77" s="148">
        <v>60909955.530000009</v>
      </c>
      <c r="P77" s="148">
        <v>60441005.660000019</v>
      </c>
      <c r="Q77" s="148">
        <f t="shared" si="23"/>
        <v>703379188.5999999</v>
      </c>
      <c r="R77" s="275"/>
      <c r="S77" s="6"/>
    </row>
    <row r="78" spans="1:23" x14ac:dyDescent="0.25">
      <c r="B78" s="26" t="s">
        <v>29</v>
      </c>
      <c r="C78" s="122">
        <f t="shared" ref="C78:P78" si="24">C79+C97+C104+C111+C121+C146+C163+C185+C221</f>
        <v>23701222301</v>
      </c>
      <c r="D78" s="122">
        <f t="shared" si="24"/>
        <v>26130240077.040001</v>
      </c>
      <c r="E78" s="149">
        <f t="shared" si="24"/>
        <v>532988585.38</v>
      </c>
      <c r="F78" s="149">
        <f t="shared" si="24"/>
        <v>786579104.11000001</v>
      </c>
      <c r="G78" s="149">
        <f t="shared" si="24"/>
        <v>908769573.79000008</v>
      </c>
      <c r="H78" s="149">
        <f t="shared" si="24"/>
        <v>1192428962.9299998</v>
      </c>
      <c r="I78" s="149">
        <f t="shared" si="24"/>
        <v>1628430342.79</v>
      </c>
      <c r="J78" s="149">
        <f t="shared" si="24"/>
        <v>1232318276.05</v>
      </c>
      <c r="K78" s="149">
        <f t="shared" si="24"/>
        <v>1202780018.6599998</v>
      </c>
      <c r="L78" s="149">
        <f t="shared" si="24"/>
        <v>1383798370.04</v>
      </c>
      <c r="M78" s="149">
        <f t="shared" si="24"/>
        <v>1181473112.04</v>
      </c>
      <c r="N78" s="149">
        <f t="shared" si="24"/>
        <v>1256334164.3800001</v>
      </c>
      <c r="O78" s="149">
        <f t="shared" si="24"/>
        <v>1167815221.8400002</v>
      </c>
      <c r="P78" s="149">
        <f t="shared" si="24"/>
        <v>1908962361.4399998</v>
      </c>
      <c r="Q78" s="150">
        <f>SUM(E78:P78)</f>
        <v>14382678093.450003</v>
      </c>
      <c r="R78" s="174"/>
      <c r="S78" s="6"/>
    </row>
    <row r="79" spans="1:23" s="28" customFormat="1" x14ac:dyDescent="0.25">
      <c r="B79" s="52" t="s">
        <v>30</v>
      </c>
      <c r="C79" s="124">
        <f t="shared" ref="C79:P79" si="25">C80+C82+C84+C86+C88+C90+C93+C95</f>
        <v>4871144693</v>
      </c>
      <c r="D79" s="124">
        <f t="shared" si="25"/>
        <v>4822534728.7699995</v>
      </c>
      <c r="E79" s="130">
        <f t="shared" si="25"/>
        <v>233240455.72999999</v>
      </c>
      <c r="F79" s="130">
        <f t="shared" si="25"/>
        <v>273028935.94</v>
      </c>
      <c r="G79" s="130">
        <f t="shared" si="25"/>
        <v>268233782.01000005</v>
      </c>
      <c r="H79" s="130">
        <f t="shared" si="25"/>
        <v>275412336.81</v>
      </c>
      <c r="I79" s="130">
        <f t="shared" si="25"/>
        <v>292757105.20000005</v>
      </c>
      <c r="J79" s="130">
        <f t="shared" si="25"/>
        <v>314889874.25</v>
      </c>
      <c r="K79" s="130">
        <f t="shared" si="25"/>
        <v>312256703.76000005</v>
      </c>
      <c r="L79" s="130">
        <f t="shared" si="25"/>
        <v>256881756.31999996</v>
      </c>
      <c r="M79" s="130">
        <f t="shared" si="25"/>
        <v>368429392.08999997</v>
      </c>
      <c r="N79" s="130">
        <f t="shared" si="25"/>
        <v>379589244.63</v>
      </c>
      <c r="O79" s="130">
        <f t="shared" si="25"/>
        <v>350929603.28000003</v>
      </c>
      <c r="P79" s="130">
        <f t="shared" si="25"/>
        <v>333830461.41000003</v>
      </c>
      <c r="Q79" s="147">
        <f t="shared" si="23"/>
        <v>3659479651.4300003</v>
      </c>
      <c r="R79" s="175"/>
      <c r="S79" s="6"/>
      <c r="T79" s="3"/>
      <c r="U79" s="3"/>
      <c r="V79" s="3"/>
      <c r="W79" s="3"/>
    </row>
    <row r="80" spans="1:23" s="28" customFormat="1" x14ac:dyDescent="0.25">
      <c r="B80" s="51" t="s">
        <v>223</v>
      </c>
      <c r="C80" s="124">
        <f>C81</f>
        <v>2258577</v>
      </c>
      <c r="D80" s="124">
        <f>D81</f>
        <v>2478277</v>
      </c>
      <c r="E80" s="130">
        <f t="shared" ref="E80:P80" si="26">E81</f>
        <v>0</v>
      </c>
      <c r="F80" s="130">
        <f t="shared" si="26"/>
        <v>0</v>
      </c>
      <c r="G80" s="130">
        <f t="shared" si="26"/>
        <v>0</v>
      </c>
      <c r="H80" s="130">
        <f t="shared" si="26"/>
        <v>0</v>
      </c>
      <c r="I80" s="130">
        <f t="shared" si="26"/>
        <v>0</v>
      </c>
      <c r="J80" s="130">
        <f t="shared" si="26"/>
        <v>19662.8</v>
      </c>
      <c r="K80" s="130">
        <f t="shared" si="26"/>
        <v>0</v>
      </c>
      <c r="L80" s="130">
        <f t="shared" si="26"/>
        <v>0</v>
      </c>
      <c r="M80" s="130">
        <f t="shared" si="26"/>
        <v>0</v>
      </c>
      <c r="N80" s="130">
        <f t="shared" si="26"/>
        <v>0</v>
      </c>
      <c r="O80" s="130">
        <f t="shared" si="26"/>
        <v>39000</v>
      </c>
      <c r="P80" s="130">
        <f t="shared" si="26"/>
        <v>0</v>
      </c>
      <c r="Q80" s="147">
        <f t="shared" si="23"/>
        <v>58662.8</v>
      </c>
      <c r="R80" s="279"/>
      <c r="S80" s="6"/>
      <c r="T80" s="3"/>
      <c r="U80" s="3"/>
      <c r="V80" s="3"/>
      <c r="W80" s="3"/>
    </row>
    <row r="81" spans="2:23" x14ac:dyDescent="0.25">
      <c r="B81" s="50" t="s">
        <v>224</v>
      </c>
      <c r="C81" s="120">
        <v>2258577</v>
      </c>
      <c r="D81" s="120">
        <v>2478277</v>
      </c>
      <c r="E81" s="120"/>
      <c r="F81" s="126"/>
      <c r="G81" s="126"/>
      <c r="H81" s="126">
        <v>0</v>
      </c>
      <c r="I81" s="54">
        <v>0</v>
      </c>
      <c r="J81" s="54">
        <v>19662.8</v>
      </c>
      <c r="K81" s="54"/>
      <c r="L81" s="54"/>
      <c r="M81" s="54"/>
      <c r="N81" s="54"/>
      <c r="O81" s="148">
        <v>39000</v>
      </c>
      <c r="P81" s="148"/>
      <c r="Q81" s="148">
        <f t="shared" si="23"/>
        <v>58662.8</v>
      </c>
      <c r="R81" s="174"/>
      <c r="S81" s="6"/>
    </row>
    <row r="82" spans="2:23" s="28" customFormat="1" x14ac:dyDescent="0.25">
      <c r="B82" s="51" t="s">
        <v>225</v>
      </c>
      <c r="C82" s="124">
        <f t="shared" ref="C82:P82" si="27">C83</f>
        <v>76713360</v>
      </c>
      <c r="D82" s="124">
        <f t="shared" si="27"/>
        <v>80617918.620000005</v>
      </c>
      <c r="E82" s="130">
        <f t="shared" si="27"/>
        <v>1169945.2099999997</v>
      </c>
      <c r="F82" s="130">
        <f t="shared" si="27"/>
        <v>2061103.0799999996</v>
      </c>
      <c r="G82" s="130">
        <f t="shared" si="27"/>
        <v>4552241.0199999996</v>
      </c>
      <c r="H82" s="130">
        <f t="shared" si="27"/>
        <v>1036351.4599999998</v>
      </c>
      <c r="I82" s="130">
        <f t="shared" si="27"/>
        <v>5164781.6500000004</v>
      </c>
      <c r="J82" s="130">
        <f t="shared" si="27"/>
        <v>2829391.88</v>
      </c>
      <c r="K82" s="130">
        <f t="shared" si="27"/>
        <v>1669076.37</v>
      </c>
      <c r="L82" s="130">
        <f t="shared" si="27"/>
        <v>1809714.49</v>
      </c>
      <c r="M82" s="130">
        <f t="shared" si="27"/>
        <v>3788159.6</v>
      </c>
      <c r="N82" s="130">
        <f t="shared" si="27"/>
        <v>4735203.2600000007</v>
      </c>
      <c r="O82" s="130">
        <f t="shared" si="27"/>
        <v>3656638.8699999996</v>
      </c>
      <c r="P82" s="130">
        <f t="shared" si="27"/>
        <v>4102138.22</v>
      </c>
      <c r="Q82" s="147">
        <f t="shared" si="23"/>
        <v>36574745.109999999</v>
      </c>
      <c r="R82" s="175"/>
      <c r="S82" s="6"/>
      <c r="T82" s="3"/>
      <c r="U82" s="3"/>
      <c r="V82" s="3"/>
      <c r="W82" s="3"/>
    </row>
    <row r="83" spans="2:23" x14ac:dyDescent="0.25">
      <c r="B83" s="50" t="s">
        <v>226</v>
      </c>
      <c r="C83" s="121">
        <v>76713360</v>
      </c>
      <c r="D83" s="121">
        <v>80617918.620000005</v>
      </c>
      <c r="E83" s="120">
        <v>1169945.2099999997</v>
      </c>
      <c r="F83" s="126">
        <v>2061103.0799999996</v>
      </c>
      <c r="G83" s="126">
        <v>4552241.0199999996</v>
      </c>
      <c r="H83" s="126">
        <v>1036351.4599999998</v>
      </c>
      <c r="I83" s="54">
        <v>5164781.6500000004</v>
      </c>
      <c r="J83" s="54">
        <v>2829391.88</v>
      </c>
      <c r="K83" s="54">
        <v>1669076.37</v>
      </c>
      <c r="L83" s="54">
        <v>1809714.49</v>
      </c>
      <c r="M83" s="54">
        <v>3788159.6</v>
      </c>
      <c r="N83" s="54">
        <v>4735203.2600000007</v>
      </c>
      <c r="O83" s="148">
        <v>3656638.8699999996</v>
      </c>
      <c r="P83" s="148">
        <v>4102138.22</v>
      </c>
      <c r="Q83" s="148">
        <f t="shared" si="23"/>
        <v>36574745.109999999</v>
      </c>
      <c r="R83" s="174"/>
      <c r="S83" s="6"/>
    </row>
    <row r="84" spans="2:23" s="28" customFormat="1" x14ac:dyDescent="0.25">
      <c r="B84" s="51" t="s">
        <v>227</v>
      </c>
      <c r="C84" s="124">
        <f t="shared" ref="C84:P84" si="28">C85</f>
        <v>684059065</v>
      </c>
      <c r="D84" s="124">
        <f t="shared" si="28"/>
        <v>634779602.26999998</v>
      </c>
      <c r="E84" s="130">
        <f t="shared" si="28"/>
        <v>11275854.85</v>
      </c>
      <c r="F84" s="130">
        <f t="shared" si="28"/>
        <v>21166435.129999999</v>
      </c>
      <c r="G84" s="130">
        <f t="shared" si="28"/>
        <v>28192984.73</v>
      </c>
      <c r="H84" s="130">
        <f t="shared" si="28"/>
        <v>23918509.359999999</v>
      </c>
      <c r="I84" s="130">
        <f t="shared" si="28"/>
        <v>32986207.799999993</v>
      </c>
      <c r="J84" s="130">
        <f t="shared" si="28"/>
        <v>32276129.120000005</v>
      </c>
      <c r="K84" s="130">
        <f t="shared" si="28"/>
        <v>32108742.550000008</v>
      </c>
      <c r="L84" s="130">
        <f t="shared" si="28"/>
        <v>29832394.119999997</v>
      </c>
      <c r="M84" s="130">
        <f t="shared" si="28"/>
        <v>34422249.869999997</v>
      </c>
      <c r="N84" s="130">
        <f t="shared" si="28"/>
        <v>65746628.709999979</v>
      </c>
      <c r="O84" s="130">
        <f t="shared" si="28"/>
        <v>41306993.329999998</v>
      </c>
      <c r="P84" s="130">
        <f t="shared" si="28"/>
        <v>51048521.440000005</v>
      </c>
      <c r="Q84" s="147">
        <f t="shared" si="23"/>
        <v>404281651.00999999</v>
      </c>
      <c r="R84" s="175"/>
      <c r="S84" s="6"/>
      <c r="T84" s="3"/>
      <c r="U84" s="3"/>
      <c r="V84" s="3"/>
      <c r="W84" s="3"/>
    </row>
    <row r="85" spans="2:23" x14ac:dyDescent="0.25">
      <c r="B85" s="50" t="s">
        <v>228</v>
      </c>
      <c r="C85" s="121">
        <v>684059065</v>
      </c>
      <c r="D85" s="121">
        <v>634779602.26999998</v>
      </c>
      <c r="E85" s="120">
        <v>11275854.85</v>
      </c>
      <c r="F85" s="126">
        <v>21166435.129999999</v>
      </c>
      <c r="G85" s="126">
        <v>28192984.73</v>
      </c>
      <c r="H85" s="126">
        <v>23918509.359999999</v>
      </c>
      <c r="I85" s="54">
        <v>32986207.799999993</v>
      </c>
      <c r="J85" s="54">
        <v>32276129.120000005</v>
      </c>
      <c r="K85" s="54">
        <v>32108742.550000008</v>
      </c>
      <c r="L85" s="54">
        <v>29832394.119999997</v>
      </c>
      <c r="M85" s="54">
        <v>34422249.869999997</v>
      </c>
      <c r="N85" s="54">
        <v>65746628.709999979</v>
      </c>
      <c r="O85" s="148">
        <v>41306993.329999998</v>
      </c>
      <c r="P85" s="148">
        <v>51048521.440000005</v>
      </c>
      <c r="Q85" s="148">
        <f t="shared" si="23"/>
        <v>404281651.00999999</v>
      </c>
      <c r="R85" s="275"/>
      <c r="S85" s="6"/>
    </row>
    <row r="86" spans="2:23" s="28" customFormat="1" x14ac:dyDescent="0.25">
      <c r="B86" s="51" t="s">
        <v>229</v>
      </c>
      <c r="C86" s="124">
        <f t="shared" ref="C86:P86" si="29">C87</f>
        <v>13096218</v>
      </c>
      <c r="D86" s="124">
        <f t="shared" si="29"/>
        <v>13186520</v>
      </c>
      <c r="E86" s="130">
        <f t="shared" si="29"/>
        <v>2723.5</v>
      </c>
      <c r="F86" s="130">
        <f t="shared" si="29"/>
        <v>260</v>
      </c>
      <c r="G86" s="130">
        <f t="shared" si="29"/>
        <v>8338.4</v>
      </c>
      <c r="H86" s="130">
        <f t="shared" si="29"/>
        <v>11465.8</v>
      </c>
      <c r="I86" s="130">
        <f t="shared" si="29"/>
        <v>8739.75</v>
      </c>
      <c r="J86" s="130">
        <f t="shared" si="29"/>
        <v>65830.98</v>
      </c>
      <c r="K86" s="130">
        <f t="shared" si="29"/>
        <v>17710.5</v>
      </c>
      <c r="L86" s="130">
        <f t="shared" si="29"/>
        <v>12088.5</v>
      </c>
      <c r="M86" s="130">
        <f t="shared" si="29"/>
        <v>6724.5</v>
      </c>
      <c r="N86" s="130">
        <f t="shared" si="29"/>
        <v>11953.07</v>
      </c>
      <c r="O86" s="130">
        <f t="shared" si="29"/>
        <v>13306.7</v>
      </c>
      <c r="P86" s="130">
        <f t="shared" si="29"/>
        <v>17136.8</v>
      </c>
      <c r="Q86" s="147">
        <f t="shared" si="23"/>
        <v>176278.5</v>
      </c>
      <c r="R86" s="176"/>
      <c r="S86" s="6"/>
      <c r="T86" s="3"/>
      <c r="U86" s="3"/>
      <c r="V86" s="3"/>
      <c r="W86" s="3"/>
    </row>
    <row r="87" spans="2:23" x14ac:dyDescent="0.25">
      <c r="B87" s="50" t="s">
        <v>230</v>
      </c>
      <c r="C87" s="120">
        <v>13096218</v>
      </c>
      <c r="D87" s="120">
        <v>13186520</v>
      </c>
      <c r="E87" s="120">
        <v>2723.5</v>
      </c>
      <c r="F87" s="126">
        <v>260</v>
      </c>
      <c r="G87" s="126">
        <v>8338.4</v>
      </c>
      <c r="H87" s="126">
        <v>11465.8</v>
      </c>
      <c r="I87" s="54">
        <v>8739.75</v>
      </c>
      <c r="J87" s="54">
        <v>65830.98</v>
      </c>
      <c r="K87" s="54">
        <v>17710.5</v>
      </c>
      <c r="L87" s="54">
        <v>12088.5</v>
      </c>
      <c r="M87" s="54">
        <v>6724.5</v>
      </c>
      <c r="N87" s="54">
        <v>11953.07</v>
      </c>
      <c r="O87" s="148">
        <v>13306.7</v>
      </c>
      <c r="P87" s="148">
        <v>17136.8</v>
      </c>
      <c r="Q87" s="148">
        <f t="shared" si="23"/>
        <v>176278.5</v>
      </c>
      <c r="R87" s="174"/>
      <c r="S87" s="6"/>
    </row>
    <row r="88" spans="2:23" s="28" customFormat="1" x14ac:dyDescent="0.25">
      <c r="B88" s="51" t="s">
        <v>231</v>
      </c>
      <c r="C88" s="124">
        <f t="shared" ref="C88:P88" si="30">C89</f>
        <v>455939050</v>
      </c>
      <c r="D88" s="124">
        <f t="shared" si="30"/>
        <v>473374659.75</v>
      </c>
      <c r="E88" s="130">
        <f t="shared" si="30"/>
        <v>10414261.640000002</v>
      </c>
      <c r="F88" s="130">
        <f t="shared" si="30"/>
        <v>18442903.41</v>
      </c>
      <c r="G88" s="130">
        <f t="shared" si="30"/>
        <v>16686334.57</v>
      </c>
      <c r="H88" s="130">
        <f t="shared" si="30"/>
        <v>13099910.469999999</v>
      </c>
      <c r="I88" s="130">
        <f t="shared" si="30"/>
        <v>19140514.66</v>
      </c>
      <c r="J88" s="130">
        <f t="shared" si="30"/>
        <v>17202815.810000002</v>
      </c>
      <c r="K88" s="130">
        <f t="shared" si="30"/>
        <v>13688168.180000002</v>
      </c>
      <c r="L88" s="130">
        <f t="shared" si="30"/>
        <v>14127120.189999999</v>
      </c>
      <c r="M88" s="130">
        <f t="shared" si="30"/>
        <v>14993452.520000001</v>
      </c>
      <c r="N88" s="130">
        <f t="shared" si="30"/>
        <v>21600296.349999998</v>
      </c>
      <c r="O88" s="130">
        <f t="shared" si="30"/>
        <v>11861504.09</v>
      </c>
      <c r="P88" s="130">
        <f t="shared" si="30"/>
        <v>20884651.839999996</v>
      </c>
      <c r="Q88" s="147">
        <f t="shared" si="23"/>
        <v>192141933.73000002</v>
      </c>
      <c r="R88" s="175"/>
      <c r="S88" s="6"/>
      <c r="T88" s="3"/>
      <c r="U88" s="3"/>
      <c r="V88" s="3"/>
      <c r="W88" s="3"/>
    </row>
    <row r="89" spans="2:23" x14ac:dyDescent="0.25">
      <c r="B89" s="50" t="s">
        <v>232</v>
      </c>
      <c r="C89" s="121">
        <v>455939050</v>
      </c>
      <c r="D89" s="121">
        <v>473374659.75</v>
      </c>
      <c r="E89" s="120">
        <v>10414261.640000002</v>
      </c>
      <c r="F89" s="126">
        <v>18442903.41</v>
      </c>
      <c r="G89" s="126">
        <v>16686334.57</v>
      </c>
      <c r="H89" s="126">
        <v>13099910.469999999</v>
      </c>
      <c r="I89" s="54">
        <v>19140514.66</v>
      </c>
      <c r="J89" s="54">
        <v>17202815.810000002</v>
      </c>
      <c r="K89" s="54">
        <v>13688168.180000002</v>
      </c>
      <c r="L89" s="54">
        <v>14127120.189999999</v>
      </c>
      <c r="M89" s="54">
        <v>14993452.520000001</v>
      </c>
      <c r="N89" s="54">
        <v>21600296.349999998</v>
      </c>
      <c r="O89" s="148">
        <v>11861504.09</v>
      </c>
      <c r="P89" s="148">
        <v>20884651.839999996</v>
      </c>
      <c r="Q89" s="148">
        <f t="shared" si="23"/>
        <v>192141933.73000002</v>
      </c>
      <c r="R89" s="174"/>
      <c r="S89" s="6"/>
    </row>
    <row r="90" spans="2:23" s="28" customFormat="1" x14ac:dyDescent="0.25">
      <c r="B90" s="51" t="s">
        <v>233</v>
      </c>
      <c r="C90" s="124">
        <f t="shared" ref="C90:P90" si="31">C91+C92</f>
        <v>3292366381</v>
      </c>
      <c r="D90" s="124">
        <f t="shared" si="31"/>
        <v>3383021905.9400001</v>
      </c>
      <c r="E90" s="130">
        <f t="shared" si="31"/>
        <v>209040605.19</v>
      </c>
      <c r="F90" s="130">
        <f t="shared" si="31"/>
        <v>204049600.48000002</v>
      </c>
      <c r="G90" s="130">
        <f t="shared" si="31"/>
        <v>213256993.13000005</v>
      </c>
      <c r="H90" s="130">
        <f t="shared" si="31"/>
        <v>215679426.28</v>
      </c>
      <c r="I90" s="130">
        <f t="shared" si="31"/>
        <v>231202561.30000001</v>
      </c>
      <c r="J90" s="130">
        <f t="shared" si="31"/>
        <v>255865444.43000001</v>
      </c>
      <c r="K90" s="130">
        <f t="shared" si="31"/>
        <v>242605941.75</v>
      </c>
      <c r="L90" s="130">
        <f t="shared" si="31"/>
        <v>205449974.28999996</v>
      </c>
      <c r="M90" s="130">
        <f t="shared" si="31"/>
        <v>301777486.69</v>
      </c>
      <c r="N90" s="130">
        <f t="shared" si="31"/>
        <v>256536240.93000001</v>
      </c>
      <c r="O90" s="130">
        <f t="shared" si="31"/>
        <v>279438955</v>
      </c>
      <c r="P90" s="130">
        <f t="shared" si="31"/>
        <v>236895595.23000002</v>
      </c>
      <c r="Q90" s="147">
        <f t="shared" si="23"/>
        <v>2851798824.7000003</v>
      </c>
      <c r="R90" s="175"/>
      <c r="S90" s="6"/>
      <c r="T90" s="3"/>
      <c r="U90" s="3"/>
      <c r="V90" s="3"/>
      <c r="W90" s="3"/>
    </row>
    <row r="91" spans="2:23" x14ac:dyDescent="0.25">
      <c r="B91" s="50" t="s">
        <v>234</v>
      </c>
      <c r="C91" s="121">
        <v>1388125121</v>
      </c>
      <c r="D91" s="121">
        <v>1478780645.9400001</v>
      </c>
      <c r="E91" s="120">
        <v>72196601.190000013</v>
      </c>
      <c r="F91" s="126">
        <v>71132273.25</v>
      </c>
      <c r="G91" s="126">
        <v>89010933.260000065</v>
      </c>
      <c r="H91" s="126">
        <v>71945487.580000013</v>
      </c>
      <c r="I91" s="54">
        <v>84413891.589999989</v>
      </c>
      <c r="J91" s="54">
        <v>92772064.390000001</v>
      </c>
      <c r="K91" s="54">
        <v>74994775.590000018</v>
      </c>
      <c r="L91" s="54">
        <v>82283583.689999968</v>
      </c>
      <c r="M91" s="54">
        <v>69758481.440000013</v>
      </c>
      <c r="N91" s="54">
        <v>73948277.450000003</v>
      </c>
      <c r="O91" s="148">
        <v>93206858.090000004</v>
      </c>
      <c r="P91" s="148">
        <v>74367965.330000013</v>
      </c>
      <c r="Q91" s="148">
        <f t="shared" si="23"/>
        <v>950031192.85000014</v>
      </c>
      <c r="R91" s="174"/>
      <c r="S91" s="6"/>
    </row>
    <row r="92" spans="2:23" x14ac:dyDescent="0.25">
      <c r="B92" s="50" t="s">
        <v>235</v>
      </c>
      <c r="C92" s="121">
        <v>1904241260</v>
      </c>
      <c r="D92" s="121">
        <v>1904241260</v>
      </c>
      <c r="E92" s="120">
        <v>136844004</v>
      </c>
      <c r="F92" s="126">
        <v>132917327.23</v>
      </c>
      <c r="G92" s="126">
        <v>124246059.87</v>
      </c>
      <c r="H92" s="126">
        <v>143733938.69999999</v>
      </c>
      <c r="I92" s="54">
        <v>146788669.71000001</v>
      </c>
      <c r="J92" s="54">
        <v>163093380.03999999</v>
      </c>
      <c r="K92" s="54">
        <v>167611166.16</v>
      </c>
      <c r="L92" s="54">
        <v>123166390.59999999</v>
      </c>
      <c r="M92" s="54">
        <v>232019005.25</v>
      </c>
      <c r="N92" s="54">
        <v>182587963.47999999</v>
      </c>
      <c r="O92" s="148">
        <v>186232096.91000003</v>
      </c>
      <c r="P92" s="148">
        <v>162527629.90000001</v>
      </c>
      <c r="Q92" s="148">
        <f t="shared" si="23"/>
        <v>1901767631.8500001</v>
      </c>
      <c r="R92" s="175"/>
      <c r="S92" s="6"/>
    </row>
    <row r="93" spans="2:23" s="28" customFormat="1" x14ac:dyDescent="0.25">
      <c r="B93" s="51" t="s">
        <v>236</v>
      </c>
      <c r="C93" s="130">
        <f t="shared" ref="C93:P93" si="32">C94</f>
        <v>257557419</v>
      </c>
      <c r="D93" s="130">
        <f t="shared" si="32"/>
        <v>160547507.66</v>
      </c>
      <c r="E93" s="130">
        <f t="shared" si="32"/>
        <v>729364.34</v>
      </c>
      <c r="F93" s="130">
        <f t="shared" si="32"/>
        <v>26698556.84</v>
      </c>
      <c r="G93" s="130">
        <f t="shared" si="32"/>
        <v>1415443.2200000002</v>
      </c>
      <c r="H93" s="130">
        <f t="shared" si="32"/>
        <v>17880877.440000001</v>
      </c>
      <c r="I93" s="130">
        <f t="shared" si="32"/>
        <v>2636729.12</v>
      </c>
      <c r="J93" s="130">
        <f t="shared" si="32"/>
        <v>2112776.37</v>
      </c>
      <c r="K93" s="130">
        <f t="shared" si="32"/>
        <v>18662167.239999998</v>
      </c>
      <c r="L93" s="130">
        <f t="shared" si="32"/>
        <v>2590994.73</v>
      </c>
      <c r="M93" s="130">
        <f t="shared" si="32"/>
        <v>6146564.2599999998</v>
      </c>
      <c r="N93" s="130">
        <f t="shared" si="32"/>
        <v>16362992.220000001</v>
      </c>
      <c r="O93" s="130">
        <f t="shared" si="32"/>
        <v>7227648.3799999999</v>
      </c>
      <c r="P93" s="130">
        <f t="shared" si="32"/>
        <v>14392258.369999999</v>
      </c>
      <c r="Q93" s="147">
        <f t="shared" si="23"/>
        <v>116856372.53</v>
      </c>
      <c r="R93" s="174"/>
      <c r="S93" s="6"/>
      <c r="T93" s="3"/>
      <c r="U93" s="3"/>
      <c r="V93" s="3"/>
      <c r="W93" s="3"/>
    </row>
    <row r="94" spans="2:23" x14ac:dyDescent="0.25">
      <c r="B94" s="50" t="s">
        <v>237</v>
      </c>
      <c r="C94" s="121">
        <v>257557419</v>
      </c>
      <c r="D94" s="121">
        <v>160547507.66</v>
      </c>
      <c r="E94" s="120">
        <v>729364.34</v>
      </c>
      <c r="F94" s="126">
        <v>26698556.84</v>
      </c>
      <c r="G94" s="126">
        <v>1415443.2200000002</v>
      </c>
      <c r="H94" s="126">
        <v>17880877.440000001</v>
      </c>
      <c r="I94" s="54">
        <v>2636729.12</v>
      </c>
      <c r="J94" s="54">
        <v>2112776.37</v>
      </c>
      <c r="K94" s="54">
        <v>18662167.239999998</v>
      </c>
      <c r="L94" s="54">
        <v>2590994.73</v>
      </c>
      <c r="M94" s="54">
        <v>6146564.2599999998</v>
      </c>
      <c r="N94" s="54">
        <v>16362992.220000001</v>
      </c>
      <c r="O94" s="148">
        <v>7227648.3799999999</v>
      </c>
      <c r="P94" s="148">
        <v>14392258.369999999</v>
      </c>
      <c r="Q94" s="148">
        <f t="shared" si="23"/>
        <v>116856372.53</v>
      </c>
      <c r="R94" s="175"/>
      <c r="S94" s="6"/>
    </row>
    <row r="95" spans="2:23" s="28" customFormat="1" x14ac:dyDescent="0.25">
      <c r="B95" s="51" t="s">
        <v>238</v>
      </c>
      <c r="C95" s="130">
        <f t="shared" ref="C95:P95" si="33">C96</f>
        <v>89154623</v>
      </c>
      <c r="D95" s="130">
        <f t="shared" si="33"/>
        <v>74528337.530000001</v>
      </c>
      <c r="E95" s="130">
        <f t="shared" si="33"/>
        <v>607701</v>
      </c>
      <c r="F95" s="130">
        <f t="shared" si="33"/>
        <v>610077</v>
      </c>
      <c r="G95" s="130">
        <f t="shared" si="33"/>
        <v>4121446.9399999995</v>
      </c>
      <c r="H95" s="130">
        <f t="shared" si="33"/>
        <v>3785796</v>
      </c>
      <c r="I95" s="130">
        <f t="shared" si="33"/>
        <v>1617570.92</v>
      </c>
      <c r="J95" s="130">
        <f t="shared" si="33"/>
        <v>4517822.8599999994</v>
      </c>
      <c r="K95" s="130">
        <f t="shared" si="33"/>
        <v>3504897.17</v>
      </c>
      <c r="L95" s="130">
        <f t="shared" si="33"/>
        <v>3059470</v>
      </c>
      <c r="M95" s="130">
        <f t="shared" si="33"/>
        <v>7294754.6499999994</v>
      </c>
      <c r="N95" s="130">
        <f t="shared" si="33"/>
        <v>14595930.09</v>
      </c>
      <c r="O95" s="130">
        <f t="shared" si="33"/>
        <v>7385556.9100000001</v>
      </c>
      <c r="P95" s="130">
        <f t="shared" si="33"/>
        <v>6490159.5099999998</v>
      </c>
      <c r="Q95" s="147">
        <f t="shared" si="23"/>
        <v>57591183.04999999</v>
      </c>
      <c r="R95" s="174"/>
      <c r="S95" s="6"/>
      <c r="T95" s="3"/>
      <c r="U95" s="3"/>
      <c r="V95" s="3"/>
      <c r="W95" s="3"/>
    </row>
    <row r="96" spans="2:23" x14ac:dyDescent="0.25">
      <c r="B96" s="50" t="s">
        <v>239</v>
      </c>
      <c r="C96" s="121">
        <v>89154623</v>
      </c>
      <c r="D96" s="121">
        <v>74528337.530000001</v>
      </c>
      <c r="E96" s="120">
        <v>607701</v>
      </c>
      <c r="F96" s="126">
        <v>610077</v>
      </c>
      <c r="G96" s="126">
        <v>4121446.9399999995</v>
      </c>
      <c r="H96" s="126">
        <v>3785796</v>
      </c>
      <c r="I96" s="54">
        <v>1617570.92</v>
      </c>
      <c r="J96" s="54">
        <v>4517822.8599999994</v>
      </c>
      <c r="K96" s="54">
        <v>3504897.17</v>
      </c>
      <c r="L96" s="54">
        <v>3059470</v>
      </c>
      <c r="M96" s="54">
        <v>7294754.6499999994</v>
      </c>
      <c r="N96" s="54">
        <v>14595930.09</v>
      </c>
      <c r="O96" s="148">
        <v>7385556.9100000001</v>
      </c>
      <c r="P96" s="148">
        <v>6490159.5099999998</v>
      </c>
      <c r="Q96" s="148">
        <f t="shared" si="23"/>
        <v>57591183.04999999</v>
      </c>
      <c r="R96" s="175"/>
      <c r="S96" s="6"/>
    </row>
    <row r="97" spans="2:23" s="28" customFormat="1" x14ac:dyDescent="0.25">
      <c r="B97" s="52" t="s">
        <v>31</v>
      </c>
      <c r="C97" s="130">
        <f t="shared" ref="C97:P97" si="34">C98+C102</f>
        <v>1087513550</v>
      </c>
      <c r="D97" s="130">
        <f t="shared" si="34"/>
        <v>1248788647.0599999</v>
      </c>
      <c r="E97" s="130">
        <f t="shared" si="34"/>
        <v>2974808.24</v>
      </c>
      <c r="F97" s="130">
        <f t="shared" si="34"/>
        <v>5814707.6400000006</v>
      </c>
      <c r="G97" s="130">
        <f t="shared" si="34"/>
        <v>21573546.640000001</v>
      </c>
      <c r="H97" s="130">
        <f t="shared" si="34"/>
        <v>21462354.150000002</v>
      </c>
      <c r="I97" s="130">
        <f t="shared" si="34"/>
        <v>27475004.389999997</v>
      </c>
      <c r="J97" s="130">
        <f t="shared" si="34"/>
        <v>47892422.229999997</v>
      </c>
      <c r="K97" s="130">
        <f t="shared" si="34"/>
        <v>22537090.620000001</v>
      </c>
      <c r="L97" s="130">
        <f t="shared" si="34"/>
        <v>17928231.410000004</v>
      </c>
      <c r="M97" s="130">
        <f t="shared" si="34"/>
        <v>42506318.890000001</v>
      </c>
      <c r="N97" s="130">
        <f t="shared" si="34"/>
        <v>40949986.290000007</v>
      </c>
      <c r="O97" s="130">
        <f t="shared" si="34"/>
        <v>17147249.039999999</v>
      </c>
      <c r="P97" s="130">
        <f t="shared" si="34"/>
        <v>37936533.549999997</v>
      </c>
      <c r="Q97" s="147">
        <f t="shared" si="23"/>
        <v>306198253.08999997</v>
      </c>
      <c r="R97" s="174"/>
      <c r="S97" s="6"/>
      <c r="T97" s="3"/>
      <c r="U97" s="3"/>
      <c r="V97" s="3"/>
      <c r="W97" s="3"/>
    </row>
    <row r="98" spans="2:23" x14ac:dyDescent="0.25">
      <c r="B98" s="27" t="s">
        <v>240</v>
      </c>
      <c r="C98" s="126">
        <f t="shared" ref="C98" si="35">C99+C100+C101</f>
        <v>789733809</v>
      </c>
      <c r="D98" s="126">
        <f>SUM(D99:D101)</f>
        <v>886488552.72000003</v>
      </c>
      <c r="E98" s="130">
        <f t="shared" ref="E98:P98" si="36">SUM(E99:E101)</f>
        <v>1882193.5</v>
      </c>
      <c r="F98" s="130">
        <f t="shared" si="36"/>
        <v>3035520.9</v>
      </c>
      <c r="G98" s="130">
        <f t="shared" si="36"/>
        <v>9991365.4000000004</v>
      </c>
      <c r="H98" s="130">
        <f t="shared" si="36"/>
        <v>11187431.02</v>
      </c>
      <c r="I98" s="130">
        <f t="shared" si="36"/>
        <v>18771776.009999998</v>
      </c>
      <c r="J98" s="130">
        <f t="shared" si="36"/>
        <v>40131230.809999995</v>
      </c>
      <c r="K98" s="130">
        <f t="shared" si="36"/>
        <v>16280944.850000001</v>
      </c>
      <c r="L98" s="130">
        <f t="shared" si="36"/>
        <v>13468253.380000001</v>
      </c>
      <c r="M98" s="130">
        <f t="shared" si="36"/>
        <v>30346046.650000002</v>
      </c>
      <c r="N98" s="130">
        <f t="shared" si="36"/>
        <v>36230414.780000001</v>
      </c>
      <c r="O98" s="130">
        <f t="shared" si="36"/>
        <v>8907252.709999999</v>
      </c>
      <c r="P98" s="130">
        <f t="shared" si="36"/>
        <v>18527526.18</v>
      </c>
      <c r="Q98" s="148">
        <f t="shared" si="23"/>
        <v>208759956.19</v>
      </c>
      <c r="R98" s="175"/>
      <c r="S98" s="6"/>
    </row>
    <row r="99" spans="2:23" x14ac:dyDescent="0.25">
      <c r="B99" s="50" t="s">
        <v>241</v>
      </c>
      <c r="C99" s="121">
        <v>727377144</v>
      </c>
      <c r="D99" s="121">
        <v>785652998.45000005</v>
      </c>
      <c r="E99" s="120">
        <v>1882193.5</v>
      </c>
      <c r="F99" s="120">
        <v>2442039.9</v>
      </c>
      <c r="G99" s="120">
        <v>7974146.5299999993</v>
      </c>
      <c r="H99" s="120">
        <v>9784392.25</v>
      </c>
      <c r="I99" s="54">
        <v>14922774.129999999</v>
      </c>
      <c r="J99" s="54">
        <v>37037958.779999994</v>
      </c>
      <c r="K99" s="54">
        <v>14477450.110000001</v>
      </c>
      <c r="L99" s="54">
        <v>10585107.15</v>
      </c>
      <c r="M99" s="54">
        <v>28657138.970000003</v>
      </c>
      <c r="N99" s="54">
        <v>33941670.780000001</v>
      </c>
      <c r="O99" s="148">
        <v>7726631.8999999985</v>
      </c>
      <c r="P99" s="148">
        <v>17957798.66</v>
      </c>
      <c r="Q99" s="148">
        <f t="shared" si="23"/>
        <v>187389302.66000003</v>
      </c>
      <c r="R99" s="174"/>
      <c r="S99" s="6"/>
    </row>
    <row r="100" spans="2:23" x14ac:dyDescent="0.25">
      <c r="B100" s="50" t="s">
        <v>662</v>
      </c>
      <c r="C100" s="121">
        <v>22435165</v>
      </c>
      <c r="D100" s="121">
        <v>42495276.629999995</v>
      </c>
      <c r="E100" s="120">
        <v>0</v>
      </c>
      <c r="F100" s="120">
        <v>472000</v>
      </c>
      <c r="G100" s="120">
        <v>922754.3</v>
      </c>
      <c r="H100" s="120">
        <v>224141</v>
      </c>
      <c r="I100" s="54">
        <v>2962872</v>
      </c>
      <c r="J100" s="54">
        <v>2202464</v>
      </c>
      <c r="K100" s="54">
        <v>757000</v>
      </c>
      <c r="L100" s="54">
        <v>2305564.5</v>
      </c>
      <c r="M100" s="54">
        <v>786855</v>
      </c>
      <c r="N100" s="54">
        <v>1572816.94</v>
      </c>
      <c r="O100" s="148">
        <v>763978</v>
      </c>
      <c r="P100" s="148">
        <v>0</v>
      </c>
      <c r="Q100" s="148">
        <f t="shared" si="23"/>
        <v>12970445.74</v>
      </c>
      <c r="R100" s="174"/>
      <c r="S100" s="6"/>
    </row>
    <row r="101" spans="2:23" x14ac:dyDescent="0.25">
      <c r="B101" s="50" t="s">
        <v>663</v>
      </c>
      <c r="C101" s="121">
        <v>39921500</v>
      </c>
      <c r="D101" s="121">
        <v>58340277.640000001</v>
      </c>
      <c r="E101" s="120">
        <v>0</v>
      </c>
      <c r="F101" s="120">
        <v>121481</v>
      </c>
      <c r="G101" s="120">
        <v>1094464.5699999998</v>
      </c>
      <c r="H101" s="120">
        <v>1178897.77</v>
      </c>
      <c r="I101" s="54">
        <v>886129.88000000012</v>
      </c>
      <c r="J101" s="54">
        <v>890808.03</v>
      </c>
      <c r="K101" s="54">
        <v>1046494.74</v>
      </c>
      <c r="L101" s="54">
        <v>577581.73</v>
      </c>
      <c r="M101" s="54">
        <v>902052.67999999993</v>
      </c>
      <c r="N101" s="54">
        <v>715927.06</v>
      </c>
      <c r="O101" s="148">
        <v>416642.81000000006</v>
      </c>
      <c r="P101" s="148">
        <v>569727.52</v>
      </c>
      <c r="Q101" s="148">
        <f t="shared" si="23"/>
        <v>8400207.790000001</v>
      </c>
      <c r="R101" s="175"/>
      <c r="S101" s="6"/>
    </row>
    <row r="102" spans="2:23" s="28" customFormat="1" x14ac:dyDescent="0.25">
      <c r="B102" s="51" t="s">
        <v>242</v>
      </c>
      <c r="C102" s="119">
        <f t="shared" ref="C102:P102" si="37">C103</f>
        <v>297779741</v>
      </c>
      <c r="D102" s="119">
        <f t="shared" si="37"/>
        <v>362300094.33999997</v>
      </c>
      <c r="E102" s="119">
        <f t="shared" si="37"/>
        <v>1092614.7400000002</v>
      </c>
      <c r="F102" s="119">
        <f t="shared" si="37"/>
        <v>2779186.74</v>
      </c>
      <c r="G102" s="119">
        <f t="shared" si="37"/>
        <v>11582181.24</v>
      </c>
      <c r="H102" s="119">
        <f t="shared" si="37"/>
        <v>10274923.130000003</v>
      </c>
      <c r="I102" s="119">
        <f t="shared" si="37"/>
        <v>8703228.379999999</v>
      </c>
      <c r="J102" s="119">
        <f t="shared" si="37"/>
        <v>7761191.4199999999</v>
      </c>
      <c r="K102" s="119">
        <f t="shared" si="37"/>
        <v>6256145.7699999996</v>
      </c>
      <c r="L102" s="119">
        <f t="shared" si="37"/>
        <v>4459978.0300000012</v>
      </c>
      <c r="M102" s="119">
        <f t="shared" si="37"/>
        <v>12160272.239999998</v>
      </c>
      <c r="N102" s="119">
        <f t="shared" si="37"/>
        <v>4719571.5100000016</v>
      </c>
      <c r="O102" s="119">
        <f t="shared" si="37"/>
        <v>8239996.3300000001</v>
      </c>
      <c r="P102" s="119">
        <f t="shared" si="37"/>
        <v>19409007.370000001</v>
      </c>
      <c r="Q102" s="147">
        <f t="shared" si="23"/>
        <v>97438296.900000006</v>
      </c>
      <c r="R102" s="174"/>
      <c r="S102" s="6"/>
      <c r="T102" s="3"/>
      <c r="U102" s="3"/>
      <c r="V102" s="3"/>
      <c r="W102" s="3"/>
    </row>
    <row r="103" spans="2:23" x14ac:dyDescent="0.25">
      <c r="B103" s="50" t="s">
        <v>243</v>
      </c>
      <c r="C103" s="121">
        <v>297779741</v>
      </c>
      <c r="D103" s="121">
        <v>362300094.33999997</v>
      </c>
      <c r="E103" s="120">
        <v>1092614.7400000002</v>
      </c>
      <c r="F103" s="120">
        <v>2779186.74</v>
      </c>
      <c r="G103" s="120">
        <v>11582181.24</v>
      </c>
      <c r="H103" s="120">
        <v>10274923.130000003</v>
      </c>
      <c r="I103" s="54">
        <v>8703228.379999999</v>
      </c>
      <c r="J103" s="54">
        <v>7761191.4199999999</v>
      </c>
      <c r="K103" s="54">
        <v>6256145.7699999996</v>
      </c>
      <c r="L103" s="54">
        <v>4459978.0300000012</v>
      </c>
      <c r="M103" s="54">
        <v>12160272.239999998</v>
      </c>
      <c r="N103" s="54">
        <v>4719571.5100000016</v>
      </c>
      <c r="O103" s="148">
        <v>8239996.3300000001</v>
      </c>
      <c r="P103" s="148">
        <v>19409007.370000001</v>
      </c>
      <c r="Q103" s="148">
        <f t="shared" si="23"/>
        <v>97438296.900000006</v>
      </c>
      <c r="R103" s="275"/>
      <c r="S103" s="6"/>
    </row>
    <row r="104" spans="2:23" s="28" customFormat="1" x14ac:dyDescent="0.25">
      <c r="B104" s="52" t="s">
        <v>32</v>
      </c>
      <c r="C104" s="119">
        <f t="shared" ref="C104:P104" si="38">C105+C107+C109</f>
        <v>1063553028</v>
      </c>
      <c r="D104" s="119">
        <f t="shared" si="38"/>
        <v>1058699329.95</v>
      </c>
      <c r="E104" s="119">
        <f t="shared" si="38"/>
        <v>8443082.9199999999</v>
      </c>
      <c r="F104" s="119">
        <f t="shared" si="38"/>
        <v>20605696.329999998</v>
      </c>
      <c r="G104" s="119">
        <f t="shared" si="38"/>
        <v>23461566.059999999</v>
      </c>
      <c r="H104" s="119">
        <f t="shared" si="38"/>
        <v>23130489.099999998</v>
      </c>
      <c r="I104" s="119">
        <f t="shared" si="38"/>
        <v>33199525.699999999</v>
      </c>
      <c r="J104" s="119">
        <f t="shared" si="38"/>
        <v>42761537.910000004</v>
      </c>
      <c r="K104" s="119">
        <f t="shared" si="38"/>
        <v>28590113.449999996</v>
      </c>
      <c r="L104" s="119">
        <f t="shared" si="38"/>
        <v>40056105.390000001</v>
      </c>
      <c r="M104" s="119">
        <f t="shared" si="38"/>
        <v>33707040.160000004</v>
      </c>
      <c r="N104" s="119">
        <f t="shared" si="38"/>
        <v>36928083.560000002</v>
      </c>
      <c r="O104" s="119">
        <f t="shared" si="38"/>
        <v>41262431.819999993</v>
      </c>
      <c r="P104" s="119">
        <f t="shared" si="38"/>
        <v>55395100.920000002</v>
      </c>
      <c r="Q104" s="147">
        <f t="shared" si="23"/>
        <v>387540773.32000005</v>
      </c>
      <c r="R104" s="174"/>
      <c r="S104" s="6"/>
      <c r="T104" s="3"/>
      <c r="U104" s="3"/>
      <c r="V104" s="3"/>
      <c r="W104" s="3"/>
    </row>
    <row r="105" spans="2:23" s="28" customFormat="1" x14ac:dyDescent="0.25">
      <c r="B105" s="51" t="s">
        <v>244</v>
      </c>
      <c r="C105" s="119">
        <f t="shared" ref="C105:P105" si="39">C106</f>
        <v>911992778</v>
      </c>
      <c r="D105" s="119">
        <f t="shared" si="39"/>
        <v>867775144.57000005</v>
      </c>
      <c r="E105" s="119">
        <f t="shared" si="39"/>
        <v>4067188.8899999997</v>
      </c>
      <c r="F105" s="119">
        <f t="shared" si="39"/>
        <v>15899811.66</v>
      </c>
      <c r="G105" s="119">
        <f t="shared" si="39"/>
        <v>17896467.079999998</v>
      </c>
      <c r="H105" s="119">
        <f t="shared" si="39"/>
        <v>15867813.239999998</v>
      </c>
      <c r="I105" s="119">
        <f t="shared" si="39"/>
        <v>21262352.43</v>
      </c>
      <c r="J105" s="119">
        <f t="shared" si="39"/>
        <v>34767260.810000002</v>
      </c>
      <c r="K105" s="119">
        <f t="shared" si="39"/>
        <v>23756166.279999997</v>
      </c>
      <c r="L105" s="119">
        <f t="shared" si="39"/>
        <v>24265811.93</v>
      </c>
      <c r="M105" s="119">
        <f t="shared" si="39"/>
        <v>23819689.66</v>
      </c>
      <c r="N105" s="119">
        <f t="shared" si="39"/>
        <v>28275429.550000001</v>
      </c>
      <c r="O105" s="119">
        <f t="shared" si="39"/>
        <v>28694386.549999997</v>
      </c>
      <c r="P105" s="119">
        <f t="shared" si="39"/>
        <v>47224054.020000003</v>
      </c>
      <c r="Q105" s="147">
        <f t="shared" si="23"/>
        <v>285796432.09999996</v>
      </c>
      <c r="R105" s="175"/>
      <c r="S105" s="6"/>
      <c r="T105" s="3"/>
      <c r="U105" s="3"/>
      <c r="V105" s="3"/>
      <c r="W105" s="3"/>
    </row>
    <row r="106" spans="2:23" x14ac:dyDescent="0.25">
      <c r="B106" s="50" t="s">
        <v>245</v>
      </c>
      <c r="C106" s="121">
        <v>911992778</v>
      </c>
      <c r="D106" s="121">
        <v>867775144.57000005</v>
      </c>
      <c r="E106" s="120">
        <v>4067188.8899999997</v>
      </c>
      <c r="F106" s="120">
        <v>15899811.66</v>
      </c>
      <c r="G106" s="120">
        <v>17896467.079999998</v>
      </c>
      <c r="H106" s="120">
        <v>15867813.239999998</v>
      </c>
      <c r="I106" s="54">
        <v>21262352.43</v>
      </c>
      <c r="J106" s="54">
        <v>34767260.810000002</v>
      </c>
      <c r="K106" s="54">
        <v>23756166.279999997</v>
      </c>
      <c r="L106" s="54">
        <v>24265811.93</v>
      </c>
      <c r="M106" s="54">
        <v>23819689.66</v>
      </c>
      <c r="N106" s="54">
        <v>28275429.550000001</v>
      </c>
      <c r="O106" s="148">
        <v>28694386.549999997</v>
      </c>
      <c r="P106" s="148">
        <v>47224054.020000003</v>
      </c>
      <c r="Q106" s="148">
        <f t="shared" si="23"/>
        <v>285796432.09999996</v>
      </c>
      <c r="R106" s="174"/>
      <c r="S106" s="6"/>
    </row>
    <row r="107" spans="2:23" s="28" customFormat="1" x14ac:dyDescent="0.25">
      <c r="B107" s="51" t="s">
        <v>246</v>
      </c>
      <c r="C107" s="119">
        <f t="shared" ref="C107:P107" si="40">C108</f>
        <v>151410250</v>
      </c>
      <c r="D107" s="119">
        <f t="shared" si="40"/>
        <v>190419185.38</v>
      </c>
      <c r="E107" s="119">
        <f t="shared" si="40"/>
        <v>4375894.03</v>
      </c>
      <c r="F107" s="119">
        <f t="shared" si="40"/>
        <v>4704384.67</v>
      </c>
      <c r="G107" s="119">
        <f t="shared" si="40"/>
        <v>5565098.9799999995</v>
      </c>
      <c r="H107" s="119">
        <f t="shared" si="40"/>
        <v>7134575.8600000003</v>
      </c>
      <c r="I107" s="119">
        <f t="shared" si="40"/>
        <v>11937173.27</v>
      </c>
      <c r="J107" s="119">
        <f t="shared" si="40"/>
        <v>7994277.1000000006</v>
      </c>
      <c r="K107" s="119">
        <f t="shared" si="40"/>
        <v>4833947.17</v>
      </c>
      <c r="L107" s="119">
        <f t="shared" si="40"/>
        <v>15790293.459999997</v>
      </c>
      <c r="M107" s="119">
        <f t="shared" si="40"/>
        <v>9878046.2999999989</v>
      </c>
      <c r="N107" s="119">
        <f t="shared" si="40"/>
        <v>8652654.0099999998</v>
      </c>
      <c r="O107" s="119">
        <f t="shared" si="40"/>
        <v>12068045.269999996</v>
      </c>
      <c r="P107" s="119">
        <f t="shared" si="40"/>
        <v>8171046.9000000013</v>
      </c>
      <c r="Q107" s="147">
        <f t="shared" si="23"/>
        <v>101105437.02000001</v>
      </c>
      <c r="R107" s="174"/>
      <c r="S107" s="6"/>
      <c r="T107" s="3"/>
      <c r="U107" s="3"/>
      <c r="V107" s="3"/>
      <c r="W107" s="3"/>
    </row>
    <row r="108" spans="2:23" x14ac:dyDescent="0.25">
      <c r="B108" s="50" t="s">
        <v>247</v>
      </c>
      <c r="C108" s="121">
        <v>151410250</v>
      </c>
      <c r="D108" s="121">
        <v>190419185.38</v>
      </c>
      <c r="E108" s="120">
        <v>4375894.03</v>
      </c>
      <c r="F108" s="120">
        <v>4704384.67</v>
      </c>
      <c r="G108" s="120">
        <v>5565098.9799999995</v>
      </c>
      <c r="H108" s="120">
        <v>7134575.8600000003</v>
      </c>
      <c r="I108" s="54">
        <v>11937173.27</v>
      </c>
      <c r="J108" s="54">
        <v>7994277.1000000006</v>
      </c>
      <c r="K108" s="54">
        <v>4833947.17</v>
      </c>
      <c r="L108" s="54">
        <v>15790293.459999997</v>
      </c>
      <c r="M108" s="54">
        <v>9878046.2999999989</v>
      </c>
      <c r="N108" s="54">
        <v>8652654.0099999998</v>
      </c>
      <c r="O108" s="148">
        <v>12068045.269999996</v>
      </c>
      <c r="P108" s="148">
        <v>8171046.9000000013</v>
      </c>
      <c r="Q108" s="148">
        <f t="shared" si="23"/>
        <v>101105437.02000001</v>
      </c>
      <c r="R108" s="174"/>
      <c r="S108" s="6"/>
    </row>
    <row r="109" spans="2:23" s="28" customFormat="1" x14ac:dyDescent="0.25">
      <c r="B109" s="51" t="s">
        <v>664</v>
      </c>
      <c r="C109" s="134">
        <v>150000</v>
      </c>
      <c r="D109" s="134">
        <f>+D110</f>
        <v>505000</v>
      </c>
      <c r="E109" s="119">
        <f t="shared" ref="E109:O109" si="41">+E110</f>
        <v>0</v>
      </c>
      <c r="F109" s="119">
        <f t="shared" si="41"/>
        <v>1500</v>
      </c>
      <c r="G109" s="119">
        <f t="shared" si="41"/>
        <v>0</v>
      </c>
      <c r="H109" s="119">
        <f t="shared" si="41"/>
        <v>128100</v>
      </c>
      <c r="I109" s="119">
        <f t="shared" si="41"/>
        <v>0</v>
      </c>
      <c r="J109" s="119">
        <f t="shared" si="41"/>
        <v>0</v>
      </c>
      <c r="K109" s="119">
        <f t="shared" si="41"/>
        <v>0</v>
      </c>
      <c r="L109" s="119">
        <f t="shared" si="41"/>
        <v>0</v>
      </c>
      <c r="M109" s="119">
        <f t="shared" si="41"/>
        <v>9304.2000000000007</v>
      </c>
      <c r="N109" s="119">
        <f t="shared" si="41"/>
        <v>0</v>
      </c>
      <c r="O109" s="119">
        <f t="shared" si="41"/>
        <v>500000</v>
      </c>
      <c r="P109" s="147">
        <v>0</v>
      </c>
      <c r="Q109" s="147">
        <f t="shared" si="23"/>
        <v>638904.19999999995</v>
      </c>
      <c r="R109" s="174"/>
      <c r="S109" s="6"/>
      <c r="T109" s="3"/>
      <c r="U109" s="3"/>
      <c r="V109" s="3"/>
      <c r="W109" s="3"/>
    </row>
    <row r="110" spans="2:23" x14ac:dyDescent="0.25">
      <c r="B110" s="50" t="s">
        <v>665</v>
      </c>
      <c r="C110" s="121">
        <v>150000</v>
      </c>
      <c r="D110" s="121">
        <v>505000</v>
      </c>
      <c r="E110" s="120"/>
      <c r="F110" s="120">
        <v>1500</v>
      </c>
      <c r="G110" s="120">
        <v>0</v>
      </c>
      <c r="H110" s="120">
        <v>128100</v>
      </c>
      <c r="I110" s="54"/>
      <c r="J110" s="54"/>
      <c r="K110" s="54"/>
      <c r="L110" s="54"/>
      <c r="M110" s="54">
        <v>9304.2000000000007</v>
      </c>
      <c r="N110" s="54"/>
      <c r="O110" s="148">
        <v>500000</v>
      </c>
      <c r="P110" s="148">
        <v>0</v>
      </c>
      <c r="Q110" s="148">
        <f t="shared" si="23"/>
        <v>638904.19999999995</v>
      </c>
      <c r="R110" s="275"/>
      <c r="S110" s="6"/>
    </row>
    <row r="111" spans="2:23" s="28" customFormat="1" x14ac:dyDescent="0.25">
      <c r="B111" s="52" t="s">
        <v>33</v>
      </c>
      <c r="C111" s="119">
        <f t="shared" ref="C111:P111" si="42">C112+C114+C116+C119</f>
        <v>176012517</v>
      </c>
      <c r="D111" s="119">
        <f t="shared" si="42"/>
        <v>279902321.44999999</v>
      </c>
      <c r="E111" s="119">
        <f t="shared" si="42"/>
        <v>2285084.6500000004</v>
      </c>
      <c r="F111" s="119">
        <f t="shared" si="42"/>
        <v>4394316.0100000007</v>
      </c>
      <c r="G111" s="119">
        <f t="shared" si="42"/>
        <v>8516560.6300000008</v>
      </c>
      <c r="H111" s="119">
        <f t="shared" si="42"/>
        <v>9723004.0599999987</v>
      </c>
      <c r="I111" s="119">
        <f t="shared" si="42"/>
        <v>7025240.8100000005</v>
      </c>
      <c r="J111" s="119">
        <f t="shared" si="42"/>
        <v>4069202.5500000007</v>
      </c>
      <c r="K111" s="119">
        <f t="shared" si="42"/>
        <v>6800454.4000000004</v>
      </c>
      <c r="L111" s="119">
        <f t="shared" si="42"/>
        <v>5141639.2699999996</v>
      </c>
      <c r="M111" s="119">
        <f t="shared" si="42"/>
        <v>7588059.5599999996</v>
      </c>
      <c r="N111" s="119">
        <f t="shared" si="42"/>
        <v>11928627.42</v>
      </c>
      <c r="O111" s="119">
        <f t="shared" si="42"/>
        <v>12740160.420000004</v>
      </c>
      <c r="P111" s="119">
        <f t="shared" si="42"/>
        <v>19630747.050000001</v>
      </c>
      <c r="Q111" s="147">
        <f t="shared" si="23"/>
        <v>99843096.830000013</v>
      </c>
      <c r="R111" s="174"/>
      <c r="S111" s="6"/>
      <c r="T111" s="3"/>
      <c r="U111" s="3"/>
      <c r="V111" s="3"/>
      <c r="W111" s="3"/>
    </row>
    <row r="112" spans="2:23" s="28" customFormat="1" x14ac:dyDescent="0.25">
      <c r="B112" s="51" t="s">
        <v>249</v>
      </c>
      <c r="C112" s="119">
        <f t="shared" ref="C112:P112" si="43">C113</f>
        <v>138602412</v>
      </c>
      <c r="D112" s="119">
        <f t="shared" si="43"/>
        <v>216321449.5</v>
      </c>
      <c r="E112" s="119">
        <f t="shared" si="43"/>
        <v>1574335.8900000001</v>
      </c>
      <c r="F112" s="119">
        <f t="shared" si="43"/>
        <v>2752888.7600000002</v>
      </c>
      <c r="G112" s="119">
        <f t="shared" si="43"/>
        <v>5130587.4800000004</v>
      </c>
      <c r="H112" s="119">
        <f t="shared" si="43"/>
        <v>7655604.7899999991</v>
      </c>
      <c r="I112" s="119">
        <f t="shared" si="43"/>
        <v>5525520.6000000006</v>
      </c>
      <c r="J112" s="119">
        <f t="shared" si="43"/>
        <v>3219573.1100000008</v>
      </c>
      <c r="K112" s="119">
        <f t="shared" si="43"/>
        <v>5873406.1600000001</v>
      </c>
      <c r="L112" s="119">
        <f t="shared" si="43"/>
        <v>4024358.2399999998</v>
      </c>
      <c r="M112" s="119">
        <f t="shared" si="43"/>
        <v>5376361.4199999999</v>
      </c>
      <c r="N112" s="119">
        <f t="shared" si="43"/>
        <v>7565591.8300000001</v>
      </c>
      <c r="O112" s="119">
        <f t="shared" si="43"/>
        <v>9855935.1400000025</v>
      </c>
      <c r="P112" s="119">
        <f t="shared" si="43"/>
        <v>11891920.970000001</v>
      </c>
      <c r="Q112" s="147">
        <f t="shared" si="23"/>
        <v>70446084.390000001</v>
      </c>
      <c r="R112" s="175"/>
      <c r="S112" s="6"/>
      <c r="T112" s="3"/>
      <c r="U112" s="3"/>
      <c r="V112" s="3"/>
      <c r="W112" s="3"/>
    </row>
    <row r="113" spans="2:25" x14ac:dyDescent="0.25">
      <c r="B113" s="50" t="s">
        <v>250</v>
      </c>
      <c r="C113" s="121">
        <v>138602412</v>
      </c>
      <c r="D113" s="121">
        <v>216321449.5</v>
      </c>
      <c r="E113" s="120">
        <v>1574335.8900000001</v>
      </c>
      <c r="F113" s="120">
        <v>2752888.7600000002</v>
      </c>
      <c r="G113" s="120">
        <v>5130587.4800000004</v>
      </c>
      <c r="H113" s="120">
        <v>7655604.7899999991</v>
      </c>
      <c r="I113" s="54">
        <v>5525520.6000000006</v>
      </c>
      <c r="J113" s="54">
        <v>3219573.1100000008</v>
      </c>
      <c r="K113" s="54">
        <v>5873406.1600000001</v>
      </c>
      <c r="L113" s="54">
        <v>4024358.2399999998</v>
      </c>
      <c r="M113" s="54">
        <v>5376361.4199999999</v>
      </c>
      <c r="N113" s="54">
        <v>7565591.8300000001</v>
      </c>
      <c r="O113" s="148">
        <v>9855935.1400000025</v>
      </c>
      <c r="P113" s="148">
        <v>11891920.970000001</v>
      </c>
      <c r="Q113" s="148">
        <f t="shared" si="23"/>
        <v>70446084.390000001</v>
      </c>
      <c r="R113" s="175"/>
      <c r="S113" s="6"/>
    </row>
    <row r="114" spans="2:25" s="28" customFormat="1" x14ac:dyDescent="0.25">
      <c r="B114" s="51" t="s">
        <v>251</v>
      </c>
      <c r="C114" s="119">
        <f t="shared" ref="C114:P114" si="44">C115</f>
        <v>15625225</v>
      </c>
      <c r="D114" s="119">
        <f t="shared" si="44"/>
        <v>37756350.409999996</v>
      </c>
      <c r="E114" s="119">
        <f t="shared" si="44"/>
        <v>686558.76</v>
      </c>
      <c r="F114" s="119">
        <f t="shared" si="44"/>
        <v>837144.3</v>
      </c>
      <c r="G114" s="119">
        <f t="shared" si="44"/>
        <v>1743968.1600000001</v>
      </c>
      <c r="H114" s="119">
        <f t="shared" si="44"/>
        <v>1508609.27</v>
      </c>
      <c r="I114" s="119">
        <f t="shared" si="44"/>
        <v>740022.61</v>
      </c>
      <c r="J114" s="119">
        <f t="shared" si="44"/>
        <v>422805.81999999995</v>
      </c>
      <c r="K114" s="119">
        <f t="shared" si="44"/>
        <v>440211.04000000004</v>
      </c>
      <c r="L114" s="119">
        <f t="shared" si="44"/>
        <v>389154.74</v>
      </c>
      <c r="M114" s="119">
        <f t="shared" si="44"/>
        <v>1911013.21</v>
      </c>
      <c r="N114" s="119">
        <f t="shared" si="44"/>
        <v>2199860.59</v>
      </c>
      <c r="O114" s="119">
        <f t="shared" si="44"/>
        <v>2151648.8000000007</v>
      </c>
      <c r="P114" s="119">
        <f t="shared" si="44"/>
        <v>5329379.9600000009</v>
      </c>
      <c r="Q114" s="147">
        <f t="shared" si="23"/>
        <v>18360377.260000002</v>
      </c>
      <c r="R114" s="174"/>
      <c r="S114" s="6"/>
      <c r="T114" s="3"/>
      <c r="U114" s="3"/>
      <c r="V114" s="3"/>
      <c r="W114" s="3"/>
    </row>
    <row r="115" spans="2:25" x14ac:dyDescent="0.25">
      <c r="B115" s="50" t="s">
        <v>252</v>
      </c>
      <c r="C115" s="121">
        <v>15625225</v>
      </c>
      <c r="D115" s="121">
        <v>37756350.409999996</v>
      </c>
      <c r="E115" s="120">
        <v>686558.76</v>
      </c>
      <c r="F115" s="120">
        <v>837144.3</v>
      </c>
      <c r="G115" s="120">
        <v>1743968.1600000001</v>
      </c>
      <c r="H115" s="120">
        <v>1508609.27</v>
      </c>
      <c r="I115" s="54">
        <v>740022.61</v>
      </c>
      <c r="J115" s="54">
        <v>422805.81999999995</v>
      </c>
      <c r="K115" s="54">
        <v>440211.04000000004</v>
      </c>
      <c r="L115" s="54">
        <v>389154.74</v>
      </c>
      <c r="M115" s="54">
        <v>1911013.21</v>
      </c>
      <c r="N115" s="54">
        <v>2199860.59</v>
      </c>
      <c r="O115" s="148">
        <v>2151648.8000000007</v>
      </c>
      <c r="P115" s="148">
        <v>5329379.9600000009</v>
      </c>
      <c r="Q115" s="148">
        <f t="shared" si="23"/>
        <v>18360377.260000002</v>
      </c>
      <c r="R115" s="175"/>
      <c r="S115" s="6"/>
    </row>
    <row r="116" spans="2:25" s="28" customFormat="1" x14ac:dyDescent="0.25">
      <c r="B116" s="51" t="s">
        <v>253</v>
      </c>
      <c r="C116" s="119">
        <f t="shared" ref="C116:P116" si="45">C117+C118</f>
        <v>3657023</v>
      </c>
      <c r="D116" s="119">
        <f t="shared" si="45"/>
        <v>4071754.3200000003</v>
      </c>
      <c r="E116" s="119">
        <f t="shared" si="45"/>
        <v>0</v>
      </c>
      <c r="F116" s="119">
        <f t="shared" si="45"/>
        <v>0</v>
      </c>
      <c r="G116" s="119">
        <f t="shared" si="45"/>
        <v>0</v>
      </c>
      <c r="H116" s="119">
        <f t="shared" si="45"/>
        <v>0</v>
      </c>
      <c r="I116" s="119">
        <f t="shared" si="45"/>
        <v>155760</v>
      </c>
      <c r="J116" s="119">
        <f t="shared" si="45"/>
        <v>26123.62</v>
      </c>
      <c r="K116" s="119">
        <f t="shared" si="45"/>
        <v>0</v>
      </c>
      <c r="L116" s="119">
        <f t="shared" si="45"/>
        <v>0</v>
      </c>
      <c r="M116" s="119">
        <f t="shared" si="45"/>
        <v>0</v>
      </c>
      <c r="N116" s="119">
        <f t="shared" si="45"/>
        <v>28320</v>
      </c>
      <c r="O116" s="119">
        <f t="shared" si="45"/>
        <v>56719.240000000005</v>
      </c>
      <c r="P116" s="119">
        <f t="shared" si="45"/>
        <v>0</v>
      </c>
      <c r="Q116" s="147">
        <f t="shared" si="23"/>
        <v>266922.86</v>
      </c>
      <c r="R116" s="174"/>
      <c r="S116" s="6"/>
      <c r="T116" s="3"/>
      <c r="U116" s="3"/>
      <c r="V116" s="3"/>
      <c r="W116" s="3"/>
    </row>
    <row r="117" spans="2:25" x14ac:dyDescent="0.25">
      <c r="B117" s="50" t="s">
        <v>254</v>
      </c>
      <c r="C117" s="121">
        <v>3657023</v>
      </c>
      <c r="D117" s="121">
        <v>4018154.3200000003</v>
      </c>
      <c r="E117" s="120"/>
      <c r="F117" s="120">
        <v>0</v>
      </c>
      <c r="G117" s="120">
        <v>0</v>
      </c>
      <c r="H117" s="120">
        <v>0</v>
      </c>
      <c r="I117" s="54">
        <v>155760</v>
      </c>
      <c r="J117" s="54">
        <v>0</v>
      </c>
      <c r="K117" s="54"/>
      <c r="L117" s="54"/>
      <c r="M117" s="54"/>
      <c r="N117" s="54">
        <v>28320</v>
      </c>
      <c r="O117" s="148">
        <v>29272.58</v>
      </c>
      <c r="P117" s="148">
        <v>0</v>
      </c>
      <c r="Q117" s="148">
        <f t="shared" si="23"/>
        <v>213352.58000000002</v>
      </c>
      <c r="R117" s="275"/>
      <c r="S117" s="6"/>
    </row>
    <row r="118" spans="2:25" x14ac:dyDescent="0.25">
      <c r="B118" s="50" t="s">
        <v>255</v>
      </c>
      <c r="C118" s="121">
        <v>0</v>
      </c>
      <c r="D118" s="121">
        <v>53600</v>
      </c>
      <c r="E118" s="120"/>
      <c r="F118" s="120">
        <v>0</v>
      </c>
      <c r="G118" s="120">
        <v>0</v>
      </c>
      <c r="H118" s="120">
        <v>0</v>
      </c>
      <c r="I118" s="54"/>
      <c r="J118" s="54">
        <v>26123.62</v>
      </c>
      <c r="K118" s="54">
        <v>0</v>
      </c>
      <c r="L118" s="54"/>
      <c r="M118" s="54">
        <v>0</v>
      </c>
      <c r="N118" s="54">
        <v>0</v>
      </c>
      <c r="O118" s="148">
        <v>27446.66</v>
      </c>
      <c r="P118" s="148">
        <v>0</v>
      </c>
      <c r="Q118" s="148">
        <f t="shared" si="23"/>
        <v>53570.28</v>
      </c>
      <c r="R118" s="174"/>
      <c r="S118" s="6"/>
    </row>
    <row r="119" spans="2:25" s="28" customFormat="1" x14ac:dyDescent="0.25">
      <c r="B119" s="51" t="s">
        <v>256</v>
      </c>
      <c r="C119" s="119">
        <f t="shared" ref="C119:P119" si="46">C120</f>
        <v>18127857</v>
      </c>
      <c r="D119" s="119">
        <f t="shared" si="46"/>
        <v>21752767.219999999</v>
      </c>
      <c r="E119" s="119">
        <f t="shared" si="46"/>
        <v>24190</v>
      </c>
      <c r="F119" s="119">
        <f t="shared" si="46"/>
        <v>804282.95</v>
      </c>
      <c r="G119" s="119">
        <f t="shared" si="46"/>
        <v>1642004.99</v>
      </c>
      <c r="H119" s="119">
        <f t="shared" si="46"/>
        <v>558790</v>
      </c>
      <c r="I119" s="119">
        <f t="shared" si="46"/>
        <v>603937.6</v>
      </c>
      <c r="J119" s="119">
        <f t="shared" si="46"/>
        <v>400700</v>
      </c>
      <c r="K119" s="119">
        <f t="shared" si="46"/>
        <v>486837.2</v>
      </c>
      <c r="L119" s="119">
        <f t="shared" si="46"/>
        <v>728126.29</v>
      </c>
      <c r="M119" s="119">
        <f t="shared" si="46"/>
        <v>300684.93</v>
      </c>
      <c r="N119" s="119">
        <f t="shared" si="46"/>
        <v>2134855</v>
      </c>
      <c r="O119" s="119">
        <f t="shared" si="46"/>
        <v>675857.24</v>
      </c>
      <c r="P119" s="119">
        <f t="shared" si="46"/>
        <v>2409446.12</v>
      </c>
      <c r="Q119" s="147">
        <f t="shared" si="23"/>
        <v>10769712.32</v>
      </c>
      <c r="R119" s="175"/>
      <c r="S119" s="6"/>
      <c r="T119" s="3"/>
      <c r="U119" s="3"/>
      <c r="V119" s="3"/>
      <c r="W119" s="3"/>
    </row>
    <row r="120" spans="2:25" x14ac:dyDescent="0.25">
      <c r="B120" s="50" t="s">
        <v>257</v>
      </c>
      <c r="C120" s="121">
        <v>18127857</v>
      </c>
      <c r="D120" s="121">
        <v>21752767.219999999</v>
      </c>
      <c r="E120" s="120">
        <v>24190</v>
      </c>
      <c r="F120" s="120">
        <v>804282.95</v>
      </c>
      <c r="G120" s="120">
        <v>1642004.99</v>
      </c>
      <c r="H120" s="120">
        <v>558790</v>
      </c>
      <c r="I120" s="54">
        <v>603937.6</v>
      </c>
      <c r="J120" s="54">
        <v>400700</v>
      </c>
      <c r="K120" s="54">
        <v>486837.2</v>
      </c>
      <c r="L120" s="54">
        <v>728126.29</v>
      </c>
      <c r="M120" s="54">
        <v>300684.93</v>
      </c>
      <c r="N120" s="54">
        <v>2134855</v>
      </c>
      <c r="O120" s="148">
        <v>675857.24</v>
      </c>
      <c r="P120" s="148">
        <v>2409446.12</v>
      </c>
      <c r="Q120" s="148">
        <f t="shared" si="23"/>
        <v>10769712.32</v>
      </c>
      <c r="R120" s="175"/>
      <c r="S120" s="6"/>
    </row>
    <row r="121" spans="2:25" s="28" customFormat="1" x14ac:dyDescent="0.25">
      <c r="B121" s="52" t="s">
        <v>34</v>
      </c>
      <c r="C121" s="119">
        <f t="shared" ref="C121:D121" si="47">C122+C128+C125+C134+C136+C138+C140+C142+C144</f>
        <v>3009106994</v>
      </c>
      <c r="D121" s="119">
        <f t="shared" si="47"/>
        <v>3703959850.8199997</v>
      </c>
      <c r="E121" s="119">
        <f>E122+E128+E125+E134+E136+E138+E140+E142+E144</f>
        <v>18005666.590000004</v>
      </c>
      <c r="F121" s="119">
        <f t="shared" ref="F121:O121" si="48">F122+F128+F125+F134+F136+F138+F140+F142+F144</f>
        <v>65203194.010000005</v>
      </c>
      <c r="G121" s="119">
        <f t="shared" si="48"/>
        <v>124961047.45000002</v>
      </c>
      <c r="H121" s="119">
        <f t="shared" si="48"/>
        <v>385023371.16000003</v>
      </c>
      <c r="I121" s="119">
        <f t="shared" si="48"/>
        <v>129047629.90000001</v>
      </c>
      <c r="J121" s="119">
        <f t="shared" si="48"/>
        <v>151407023.04999998</v>
      </c>
      <c r="K121" s="119">
        <f t="shared" si="48"/>
        <v>192377886.90000001</v>
      </c>
      <c r="L121" s="119">
        <f t="shared" si="48"/>
        <v>103053839.68999998</v>
      </c>
      <c r="M121" s="119">
        <f t="shared" si="48"/>
        <v>130995318.90000002</v>
      </c>
      <c r="N121" s="119">
        <f t="shared" si="48"/>
        <v>149976140.59</v>
      </c>
      <c r="O121" s="119">
        <f t="shared" si="48"/>
        <v>168558589.93000001</v>
      </c>
      <c r="P121" s="119">
        <f t="shared" ref="P121" si="49">P122+P128+P125+P134+P138+P140+P142+P144+P136</f>
        <v>250967498.81999999</v>
      </c>
      <c r="Q121" s="147">
        <f>SUM(E121:P121)</f>
        <v>1869577206.99</v>
      </c>
      <c r="R121" s="174"/>
      <c r="S121" s="6"/>
      <c r="T121" s="3"/>
      <c r="U121" s="3"/>
      <c r="V121" s="3"/>
      <c r="W121" s="3"/>
      <c r="X121" s="275"/>
      <c r="Y121" s="275"/>
    </row>
    <row r="122" spans="2:25" s="28" customFormat="1" x14ac:dyDescent="0.25">
      <c r="B122" s="51" t="s">
        <v>258</v>
      </c>
      <c r="C122" s="119">
        <f t="shared" ref="C122:P122" si="50">C123+C124</f>
        <v>1015126000</v>
      </c>
      <c r="D122" s="119">
        <f t="shared" si="50"/>
        <v>957994935.00999999</v>
      </c>
      <c r="E122" s="119">
        <f t="shared" si="50"/>
        <v>9095971.6700000018</v>
      </c>
      <c r="F122" s="119">
        <f t="shared" si="50"/>
        <v>49237268.850000001</v>
      </c>
      <c r="G122" s="119">
        <f t="shared" si="50"/>
        <v>40511366.350000001</v>
      </c>
      <c r="H122" s="119">
        <f t="shared" si="50"/>
        <v>36678841.200000003</v>
      </c>
      <c r="I122" s="119">
        <f t="shared" si="50"/>
        <v>36823125.710000001</v>
      </c>
      <c r="J122" s="119">
        <f t="shared" si="50"/>
        <v>39210001.250000007</v>
      </c>
      <c r="K122" s="119">
        <f t="shared" si="50"/>
        <v>40697148.259999998</v>
      </c>
      <c r="L122" s="119">
        <f t="shared" si="50"/>
        <v>42795795.650000006</v>
      </c>
      <c r="M122" s="119">
        <f t="shared" si="50"/>
        <v>31761862.349999994</v>
      </c>
      <c r="N122" s="119">
        <f t="shared" si="50"/>
        <v>53753356.539999999</v>
      </c>
      <c r="O122" s="119">
        <f t="shared" si="50"/>
        <v>41401821.650000006</v>
      </c>
      <c r="P122" s="119">
        <f t="shared" si="50"/>
        <v>42287073.860000007</v>
      </c>
      <c r="Q122" s="147">
        <f t="shared" si="23"/>
        <v>464253633.34000003</v>
      </c>
      <c r="R122" s="175"/>
      <c r="S122" s="6"/>
      <c r="T122" s="3"/>
      <c r="U122" s="3"/>
      <c r="V122" s="3"/>
      <c r="W122" s="3"/>
      <c r="X122" s="175"/>
      <c r="Y122" s="175"/>
    </row>
    <row r="123" spans="2:25" x14ac:dyDescent="0.25">
      <c r="B123" s="50" t="s">
        <v>259</v>
      </c>
      <c r="C123" s="121">
        <v>989736804</v>
      </c>
      <c r="D123" s="121">
        <v>920894689.38999999</v>
      </c>
      <c r="E123" s="120">
        <v>9095971.6700000018</v>
      </c>
      <c r="F123" s="120">
        <v>49200602.850000001</v>
      </c>
      <c r="G123" s="120">
        <v>38575259.560000002</v>
      </c>
      <c r="H123" s="120">
        <v>36183923.090000004</v>
      </c>
      <c r="I123" s="54">
        <v>34703579.700000003</v>
      </c>
      <c r="J123" s="54">
        <v>37196305.250000007</v>
      </c>
      <c r="K123" s="54">
        <v>39855636.960000001</v>
      </c>
      <c r="L123" s="54">
        <v>42646804.670000009</v>
      </c>
      <c r="M123" s="54">
        <v>30966185.929999996</v>
      </c>
      <c r="N123" s="54">
        <v>52273182.659999996</v>
      </c>
      <c r="O123" s="148">
        <v>38224320.700000003</v>
      </c>
      <c r="P123" s="148">
        <v>36061856.190000005</v>
      </c>
      <c r="Q123" s="148">
        <f t="shared" si="23"/>
        <v>444983629.23000002</v>
      </c>
      <c r="R123" s="174"/>
      <c r="S123" s="6"/>
      <c r="T123" s="275"/>
      <c r="Y123" s="276"/>
    </row>
    <row r="124" spans="2:25" x14ac:dyDescent="0.25">
      <c r="B124" s="50" t="s">
        <v>666</v>
      </c>
      <c r="C124" s="121">
        <v>25389196</v>
      </c>
      <c r="D124" s="121">
        <v>37100245.619999997</v>
      </c>
      <c r="E124" s="120">
        <v>0</v>
      </c>
      <c r="F124" s="120">
        <v>36666</v>
      </c>
      <c r="G124" s="120">
        <v>1936106.79</v>
      </c>
      <c r="H124" s="120">
        <v>494918.11</v>
      </c>
      <c r="I124" s="54">
        <v>2119546.0099999998</v>
      </c>
      <c r="J124" s="54">
        <v>2013696</v>
      </c>
      <c r="K124" s="54">
        <v>841511.29999999993</v>
      </c>
      <c r="L124" s="54">
        <v>148990.98000000001</v>
      </c>
      <c r="M124" s="54">
        <v>795676.41999999993</v>
      </c>
      <c r="N124" s="54">
        <v>1480173.88</v>
      </c>
      <c r="O124" s="148">
        <v>3177500.95</v>
      </c>
      <c r="P124" s="148">
        <v>6225217.6699999999</v>
      </c>
      <c r="Q124" s="148">
        <f t="shared" si="23"/>
        <v>19270004.109999999</v>
      </c>
      <c r="R124" s="175"/>
      <c r="S124" s="6"/>
      <c r="T124" s="175"/>
    </row>
    <row r="125" spans="2:25" s="28" customFormat="1" x14ac:dyDescent="0.25">
      <c r="B125" s="51" t="s">
        <v>260</v>
      </c>
      <c r="C125" s="119">
        <f t="shared" ref="C125:P125" si="51">C126+C127</f>
        <v>17430031</v>
      </c>
      <c r="D125" s="119">
        <f t="shared" si="51"/>
        <v>34333909.590000004</v>
      </c>
      <c r="E125" s="119">
        <f t="shared" si="51"/>
        <v>0</v>
      </c>
      <c r="F125" s="119">
        <f t="shared" si="51"/>
        <v>841499.1</v>
      </c>
      <c r="G125" s="119">
        <f t="shared" si="51"/>
        <v>1099999.99</v>
      </c>
      <c r="H125" s="119">
        <f t="shared" si="51"/>
        <v>0</v>
      </c>
      <c r="I125" s="119">
        <f t="shared" si="51"/>
        <v>5483744.9900000002</v>
      </c>
      <c r="J125" s="119">
        <f t="shared" si="51"/>
        <v>3564000</v>
      </c>
      <c r="K125" s="119">
        <f t="shared" si="51"/>
        <v>118800</v>
      </c>
      <c r="L125" s="119">
        <f t="shared" si="51"/>
        <v>0</v>
      </c>
      <c r="M125" s="119">
        <f t="shared" si="51"/>
        <v>4990699.99</v>
      </c>
      <c r="N125" s="119">
        <f t="shared" si="51"/>
        <v>118800</v>
      </c>
      <c r="O125" s="119">
        <f t="shared" si="51"/>
        <v>40828</v>
      </c>
      <c r="P125" s="119">
        <f t="shared" si="51"/>
        <v>285348.59999999998</v>
      </c>
      <c r="Q125" s="147">
        <f t="shared" si="23"/>
        <v>16543720.67</v>
      </c>
      <c r="R125" s="174"/>
      <c r="S125" s="6"/>
      <c r="T125" s="3"/>
      <c r="U125" s="3"/>
      <c r="V125" s="3"/>
      <c r="W125" s="3"/>
    </row>
    <row r="126" spans="2:25" x14ac:dyDescent="0.25">
      <c r="B126" s="50" t="s">
        <v>261</v>
      </c>
      <c r="C126" s="121">
        <v>1405031</v>
      </c>
      <c r="D126" s="121">
        <v>1605031</v>
      </c>
      <c r="E126" s="120"/>
      <c r="F126" s="120"/>
      <c r="G126" s="120">
        <v>0</v>
      </c>
      <c r="H126" s="120"/>
      <c r="I126" s="54"/>
      <c r="J126" s="54"/>
      <c r="K126" s="54">
        <v>0</v>
      </c>
      <c r="L126" s="54">
        <v>0</v>
      </c>
      <c r="M126" s="54"/>
      <c r="N126" s="54"/>
      <c r="O126" s="148"/>
      <c r="P126" s="148">
        <v>0</v>
      </c>
      <c r="Q126" s="148">
        <f t="shared" si="23"/>
        <v>0</v>
      </c>
      <c r="R126" s="174"/>
      <c r="S126" s="6"/>
    </row>
    <row r="127" spans="2:25" x14ac:dyDescent="0.25">
      <c r="B127" s="50" t="s">
        <v>262</v>
      </c>
      <c r="C127" s="121">
        <v>16025000</v>
      </c>
      <c r="D127" s="121">
        <v>32728878.590000004</v>
      </c>
      <c r="E127" s="120">
        <v>0</v>
      </c>
      <c r="F127" s="120">
        <v>841499.1</v>
      </c>
      <c r="G127" s="120">
        <v>1099999.99</v>
      </c>
      <c r="H127" s="120">
        <v>0</v>
      </c>
      <c r="I127" s="54">
        <v>5483744.9900000002</v>
      </c>
      <c r="J127" s="54">
        <v>3564000</v>
      </c>
      <c r="K127" s="54">
        <v>118800</v>
      </c>
      <c r="L127" s="54">
        <v>0</v>
      </c>
      <c r="M127" s="54">
        <v>4990699.99</v>
      </c>
      <c r="N127" s="54">
        <v>118800</v>
      </c>
      <c r="O127" s="148">
        <v>40828</v>
      </c>
      <c r="P127" s="148">
        <v>285348.59999999998</v>
      </c>
      <c r="Q127" s="148">
        <f t="shared" si="23"/>
        <v>16543720.67</v>
      </c>
      <c r="R127" s="275"/>
      <c r="S127" s="6"/>
    </row>
    <row r="128" spans="2:25" s="28" customFormat="1" x14ac:dyDescent="0.25">
      <c r="B128" s="51" t="s">
        <v>263</v>
      </c>
      <c r="C128" s="119">
        <f t="shared" ref="C128:P128" si="52">SUM(C129:C133)</f>
        <v>140490702</v>
      </c>
      <c r="D128" s="119">
        <f t="shared" si="52"/>
        <v>251441819.59</v>
      </c>
      <c r="E128" s="119">
        <f t="shared" si="52"/>
        <v>1099577.8999999999</v>
      </c>
      <c r="F128" s="119">
        <f t="shared" si="52"/>
        <v>3163528.63</v>
      </c>
      <c r="G128" s="119">
        <f t="shared" si="52"/>
        <v>4659375.74</v>
      </c>
      <c r="H128" s="119">
        <f t="shared" si="52"/>
        <v>2552261.77</v>
      </c>
      <c r="I128" s="119">
        <f t="shared" si="52"/>
        <v>2708588.5700000003</v>
      </c>
      <c r="J128" s="119">
        <f t="shared" si="52"/>
        <v>3765980.9799999995</v>
      </c>
      <c r="K128" s="119">
        <f t="shared" si="52"/>
        <v>3010028.9399999995</v>
      </c>
      <c r="L128" s="119">
        <f t="shared" si="52"/>
        <v>6747240.6600000001</v>
      </c>
      <c r="M128" s="119">
        <f t="shared" si="52"/>
        <v>6498702.2800000012</v>
      </c>
      <c r="N128" s="119">
        <f t="shared" si="52"/>
        <v>5278502.9000000004</v>
      </c>
      <c r="O128" s="119">
        <f t="shared" si="52"/>
        <v>4297431.45</v>
      </c>
      <c r="P128" s="119">
        <f t="shared" si="52"/>
        <v>89057206.299999997</v>
      </c>
      <c r="Q128" s="147">
        <f t="shared" si="23"/>
        <v>132838426.12</v>
      </c>
      <c r="R128" s="175"/>
      <c r="S128" s="6"/>
      <c r="T128" s="3"/>
      <c r="U128" s="3"/>
      <c r="V128" s="3"/>
      <c r="W128" s="3"/>
    </row>
    <row r="129" spans="2:23" x14ac:dyDescent="0.25">
      <c r="B129" s="50" t="s">
        <v>264</v>
      </c>
      <c r="C129" s="121">
        <v>2661884</v>
      </c>
      <c r="D129" s="121">
        <v>2403551</v>
      </c>
      <c r="E129" s="120">
        <v>566400</v>
      </c>
      <c r="F129" s="120"/>
      <c r="G129" s="120"/>
      <c r="H129" s="120"/>
      <c r="I129" s="54">
        <v>0</v>
      </c>
      <c r="J129" s="54">
        <v>0</v>
      </c>
      <c r="K129" s="54"/>
      <c r="L129" s="54">
        <v>0</v>
      </c>
      <c r="M129" s="54"/>
      <c r="N129" s="54"/>
      <c r="O129" s="148"/>
      <c r="P129" s="148"/>
      <c r="Q129" s="148">
        <f t="shared" si="23"/>
        <v>566400</v>
      </c>
      <c r="R129" s="174"/>
      <c r="S129" s="6"/>
    </row>
    <row r="130" spans="2:23" x14ac:dyDescent="0.25">
      <c r="B130" s="50" t="s">
        <v>265</v>
      </c>
      <c r="C130" s="121">
        <v>65254752</v>
      </c>
      <c r="D130" s="121">
        <v>160294471.88</v>
      </c>
      <c r="E130" s="120">
        <v>149018.04999999999</v>
      </c>
      <c r="F130" s="120">
        <v>369117.89</v>
      </c>
      <c r="G130" s="120">
        <v>1868312.81</v>
      </c>
      <c r="H130" s="120">
        <v>1109609.4500000002</v>
      </c>
      <c r="I130" s="54">
        <v>1479115.59</v>
      </c>
      <c r="J130" s="54">
        <v>1818060.1599999997</v>
      </c>
      <c r="K130" s="54">
        <v>1186165.1199999999</v>
      </c>
      <c r="L130" s="54">
        <v>1339560.3399999999</v>
      </c>
      <c r="M130" s="54">
        <v>2015611.35</v>
      </c>
      <c r="N130" s="54">
        <v>2537790.9</v>
      </c>
      <c r="O130" s="148">
        <v>1739097.5799999998</v>
      </c>
      <c r="P130" s="148">
        <v>84789918.159999996</v>
      </c>
      <c r="Q130" s="148">
        <f t="shared" si="23"/>
        <v>100401377.39999999</v>
      </c>
      <c r="R130" s="175"/>
      <c r="S130" s="6"/>
    </row>
    <row r="131" spans="2:23" x14ac:dyDescent="0.25">
      <c r="B131" s="50" t="s">
        <v>266</v>
      </c>
      <c r="C131" s="121">
        <v>11708556</v>
      </c>
      <c r="D131" s="121">
        <v>11900657</v>
      </c>
      <c r="E131" s="120"/>
      <c r="F131" s="120"/>
      <c r="G131" s="120">
        <v>0</v>
      </c>
      <c r="H131" s="120"/>
      <c r="I131" s="54"/>
      <c r="J131" s="54"/>
      <c r="K131" s="54"/>
      <c r="L131" s="54"/>
      <c r="M131" s="54">
        <v>0</v>
      </c>
      <c r="N131" s="54">
        <v>0</v>
      </c>
      <c r="O131" s="148">
        <v>0</v>
      </c>
      <c r="P131" s="148">
        <v>0</v>
      </c>
      <c r="Q131" s="148">
        <f t="shared" si="23"/>
        <v>0</v>
      </c>
      <c r="R131" s="175"/>
      <c r="S131" s="6"/>
    </row>
    <row r="132" spans="2:23" x14ac:dyDescent="0.25">
      <c r="B132" s="50" t="s">
        <v>267</v>
      </c>
      <c r="C132" s="121">
        <v>44657206</v>
      </c>
      <c r="D132" s="121">
        <v>60604835.710000001</v>
      </c>
      <c r="E132" s="120">
        <v>328629.04999999993</v>
      </c>
      <c r="F132" s="120">
        <v>2794410.7399999998</v>
      </c>
      <c r="G132" s="120">
        <v>2791062.9299999997</v>
      </c>
      <c r="H132" s="120">
        <v>1277149.3199999998</v>
      </c>
      <c r="I132" s="54">
        <v>1229472.98</v>
      </c>
      <c r="J132" s="54">
        <v>1878507.32</v>
      </c>
      <c r="K132" s="54">
        <v>1823863.8199999998</v>
      </c>
      <c r="L132" s="54">
        <v>5407680.3200000003</v>
      </c>
      <c r="M132" s="54">
        <v>3335325.5300000003</v>
      </c>
      <c r="N132" s="54">
        <v>2740712</v>
      </c>
      <c r="O132" s="148">
        <v>2558333.87</v>
      </c>
      <c r="P132" s="148">
        <v>4224390.42</v>
      </c>
      <c r="Q132" s="148">
        <f t="shared" si="23"/>
        <v>30389538.300000004</v>
      </c>
      <c r="R132" s="174"/>
      <c r="S132" s="6"/>
    </row>
    <row r="133" spans="2:23" x14ac:dyDescent="0.25">
      <c r="B133" s="50" t="s">
        <v>268</v>
      </c>
      <c r="C133" s="121">
        <v>16208304</v>
      </c>
      <c r="D133" s="121">
        <v>16238304</v>
      </c>
      <c r="E133" s="120">
        <v>55530.8</v>
      </c>
      <c r="F133" s="120">
        <v>0</v>
      </c>
      <c r="G133" s="120">
        <v>0</v>
      </c>
      <c r="H133" s="120">
        <v>165503</v>
      </c>
      <c r="I133" s="54">
        <v>0</v>
      </c>
      <c r="J133" s="54">
        <v>69413.5</v>
      </c>
      <c r="K133" s="54">
        <v>0</v>
      </c>
      <c r="L133" s="54">
        <v>0</v>
      </c>
      <c r="M133" s="54">
        <v>1147765.3999999999</v>
      </c>
      <c r="N133" s="54">
        <v>0</v>
      </c>
      <c r="O133" s="148">
        <v>0</v>
      </c>
      <c r="P133" s="148">
        <v>42897.72</v>
      </c>
      <c r="Q133" s="148">
        <f t="shared" si="23"/>
        <v>1481110.42</v>
      </c>
      <c r="R133" s="174"/>
      <c r="S133" s="6"/>
    </row>
    <row r="134" spans="2:23" s="28" customFormat="1" x14ac:dyDescent="0.25">
      <c r="B134" s="51" t="s">
        <v>269</v>
      </c>
      <c r="C134" s="119">
        <f t="shared" ref="C134:P134" si="53">C135</f>
        <v>824736090</v>
      </c>
      <c r="D134" s="119">
        <f t="shared" si="53"/>
        <v>1074770727.0599999</v>
      </c>
      <c r="E134" s="119">
        <f t="shared" si="53"/>
        <v>309629.99</v>
      </c>
      <c r="F134" s="119">
        <f t="shared" si="53"/>
        <v>1299542.76</v>
      </c>
      <c r="G134" s="119">
        <f t="shared" si="53"/>
        <v>53722956.719999999</v>
      </c>
      <c r="H134" s="119">
        <f t="shared" si="53"/>
        <v>184958663.09</v>
      </c>
      <c r="I134" s="119">
        <f t="shared" si="53"/>
        <v>71266379.420000002</v>
      </c>
      <c r="J134" s="119">
        <f t="shared" si="53"/>
        <v>76303799.469999999</v>
      </c>
      <c r="K134" s="119">
        <f t="shared" si="53"/>
        <v>125905430.04000001</v>
      </c>
      <c r="L134" s="119">
        <f t="shared" si="53"/>
        <v>33496615.039999999</v>
      </c>
      <c r="M134" s="119">
        <f t="shared" si="53"/>
        <v>69306819.150000006</v>
      </c>
      <c r="N134" s="119">
        <f t="shared" si="53"/>
        <v>82340498.150000006</v>
      </c>
      <c r="O134" s="119">
        <f t="shared" si="53"/>
        <v>104288156.45999999</v>
      </c>
      <c r="P134" s="119">
        <f t="shared" si="53"/>
        <v>22603148.560000002</v>
      </c>
      <c r="Q134" s="147">
        <f t="shared" si="23"/>
        <v>825801638.85000014</v>
      </c>
      <c r="R134" s="175"/>
      <c r="S134" s="6"/>
      <c r="T134" s="3"/>
      <c r="U134" s="3"/>
      <c r="V134" s="3"/>
      <c r="W134" s="3"/>
    </row>
    <row r="135" spans="2:23" x14ac:dyDescent="0.25">
      <c r="B135" s="50" t="s">
        <v>270</v>
      </c>
      <c r="C135" s="121">
        <v>824736090</v>
      </c>
      <c r="D135" s="121">
        <v>1074770727.0599999</v>
      </c>
      <c r="E135" s="120">
        <v>309629.99</v>
      </c>
      <c r="F135" s="120">
        <v>1299542.76</v>
      </c>
      <c r="G135" s="120">
        <v>53722956.719999999</v>
      </c>
      <c r="H135" s="120">
        <v>184958663.09</v>
      </c>
      <c r="I135" s="54">
        <v>71266379.420000002</v>
      </c>
      <c r="J135" s="54">
        <v>76303799.469999999</v>
      </c>
      <c r="K135" s="54">
        <v>125905430.04000001</v>
      </c>
      <c r="L135" s="54">
        <v>33496615.039999999</v>
      </c>
      <c r="M135" s="54">
        <v>69306819.150000006</v>
      </c>
      <c r="N135" s="54">
        <v>82340498.150000006</v>
      </c>
      <c r="O135" s="148">
        <v>104288156.45999999</v>
      </c>
      <c r="P135" s="148">
        <v>22603148.560000002</v>
      </c>
      <c r="Q135" s="148">
        <f t="shared" si="23"/>
        <v>825801638.85000014</v>
      </c>
      <c r="R135" s="174"/>
      <c r="S135" s="6"/>
    </row>
    <row r="136" spans="2:23" x14ac:dyDescent="0.25">
      <c r="B136" s="51" t="s">
        <v>271</v>
      </c>
      <c r="C136" s="119">
        <f t="shared" ref="C136:O136" si="54">C137</f>
        <v>4647947</v>
      </c>
      <c r="D136" s="119">
        <f t="shared" si="54"/>
        <v>8230275.5600000005</v>
      </c>
      <c r="E136" s="119">
        <f t="shared" si="54"/>
        <v>0</v>
      </c>
      <c r="F136" s="119">
        <f t="shared" si="54"/>
        <v>708000</v>
      </c>
      <c r="G136" s="119">
        <f t="shared" si="54"/>
        <v>354000</v>
      </c>
      <c r="H136" s="119">
        <f t="shared" si="54"/>
        <v>173000</v>
      </c>
      <c r="I136" s="119">
        <f t="shared" si="54"/>
        <v>0</v>
      </c>
      <c r="J136" s="119">
        <f t="shared" si="54"/>
        <v>590000</v>
      </c>
      <c r="K136" s="119">
        <f t="shared" si="54"/>
        <v>590000</v>
      </c>
      <c r="L136" s="119">
        <f t="shared" si="54"/>
        <v>320000</v>
      </c>
      <c r="M136" s="54">
        <f t="shared" si="54"/>
        <v>0</v>
      </c>
      <c r="N136" s="54">
        <f t="shared" si="54"/>
        <v>0</v>
      </c>
      <c r="O136" s="148">
        <f t="shared" si="54"/>
        <v>0</v>
      </c>
      <c r="P136" s="148">
        <v>0</v>
      </c>
      <c r="Q136" s="147">
        <f t="shared" si="23"/>
        <v>2735000</v>
      </c>
      <c r="R136" s="174"/>
      <c r="S136" s="6"/>
    </row>
    <row r="137" spans="2:23" x14ac:dyDescent="0.25">
      <c r="B137" s="50" t="s">
        <v>272</v>
      </c>
      <c r="C137" s="121">
        <v>4647947</v>
      </c>
      <c r="D137" s="121">
        <v>8230275.5600000005</v>
      </c>
      <c r="E137" s="120"/>
      <c r="F137" s="120">
        <v>708000</v>
      </c>
      <c r="G137" s="120">
        <v>354000</v>
      </c>
      <c r="H137" s="120">
        <v>173000</v>
      </c>
      <c r="I137" s="54"/>
      <c r="J137" s="54">
        <v>590000</v>
      </c>
      <c r="K137" s="54">
        <v>590000</v>
      </c>
      <c r="L137" s="54">
        <v>320000</v>
      </c>
      <c r="M137" s="54">
        <v>0</v>
      </c>
      <c r="N137" s="54"/>
      <c r="O137" s="148"/>
      <c r="P137" s="148"/>
      <c r="Q137" s="148">
        <f t="shared" si="23"/>
        <v>2735000</v>
      </c>
      <c r="R137" s="175"/>
      <c r="S137" s="6"/>
    </row>
    <row r="138" spans="2:23" s="28" customFormat="1" x14ac:dyDescent="0.25">
      <c r="B138" s="51" t="s">
        <v>273</v>
      </c>
      <c r="C138" s="119">
        <f t="shared" ref="C138:O138" si="55">C139</f>
        <v>38193792</v>
      </c>
      <c r="D138" s="119">
        <f t="shared" si="55"/>
        <v>13873792</v>
      </c>
      <c r="E138" s="119">
        <f t="shared" si="55"/>
        <v>0</v>
      </c>
      <c r="F138" s="119">
        <f t="shared" si="55"/>
        <v>0</v>
      </c>
      <c r="G138" s="119">
        <f t="shared" si="55"/>
        <v>0</v>
      </c>
      <c r="H138" s="119">
        <f t="shared" si="55"/>
        <v>82600</v>
      </c>
      <c r="I138" s="119">
        <f t="shared" si="55"/>
        <v>0</v>
      </c>
      <c r="J138" s="119">
        <f t="shared" si="55"/>
        <v>0</v>
      </c>
      <c r="K138" s="119">
        <f t="shared" si="55"/>
        <v>0</v>
      </c>
      <c r="L138" s="119">
        <f t="shared" si="55"/>
        <v>0</v>
      </c>
      <c r="M138" s="68">
        <f t="shared" si="55"/>
        <v>0</v>
      </c>
      <c r="N138" s="68">
        <f t="shared" si="55"/>
        <v>0</v>
      </c>
      <c r="O138" s="68">
        <f t="shared" si="55"/>
        <v>0</v>
      </c>
      <c r="P138" s="147">
        <v>0</v>
      </c>
      <c r="Q138" s="147">
        <f t="shared" si="23"/>
        <v>82600</v>
      </c>
      <c r="R138" s="174"/>
      <c r="S138" s="6"/>
      <c r="T138" s="3"/>
      <c r="U138" s="3"/>
      <c r="V138" s="3"/>
      <c r="W138" s="3"/>
    </row>
    <row r="139" spans="2:23" x14ac:dyDescent="0.25">
      <c r="B139" s="50" t="s">
        <v>274</v>
      </c>
      <c r="C139" s="121">
        <v>38193792</v>
      </c>
      <c r="D139" s="121">
        <v>13873792</v>
      </c>
      <c r="E139" s="120">
        <v>0</v>
      </c>
      <c r="F139" s="120">
        <v>0</v>
      </c>
      <c r="G139" s="120">
        <v>0</v>
      </c>
      <c r="H139" s="120">
        <v>82600</v>
      </c>
      <c r="I139" s="54">
        <v>0</v>
      </c>
      <c r="J139" s="54"/>
      <c r="K139" s="54"/>
      <c r="L139" s="54"/>
      <c r="M139" s="54">
        <v>0</v>
      </c>
      <c r="N139" s="54"/>
      <c r="O139" s="148"/>
      <c r="P139" s="148"/>
      <c r="Q139" s="148">
        <f t="shared" si="23"/>
        <v>82600</v>
      </c>
      <c r="R139" s="174"/>
      <c r="S139" s="6"/>
    </row>
    <row r="140" spans="2:23" s="28" customFormat="1" x14ac:dyDescent="0.25">
      <c r="B140" s="51" t="s">
        <v>275</v>
      </c>
      <c r="C140" s="119">
        <f t="shared" ref="C140:P140" si="56">C141</f>
        <v>14000000</v>
      </c>
      <c r="D140" s="119">
        <f t="shared" si="56"/>
        <v>234176813.19999999</v>
      </c>
      <c r="E140" s="119">
        <f t="shared" si="56"/>
        <v>0</v>
      </c>
      <c r="F140" s="119">
        <f t="shared" si="56"/>
        <v>0</v>
      </c>
      <c r="G140" s="119">
        <f t="shared" si="56"/>
        <v>9110107.9499999993</v>
      </c>
      <c r="H140" s="119">
        <f t="shared" si="56"/>
        <v>5012008.47</v>
      </c>
      <c r="I140" s="119">
        <f t="shared" si="56"/>
        <v>769725.03</v>
      </c>
      <c r="J140" s="119">
        <f t="shared" si="56"/>
        <v>6665902</v>
      </c>
      <c r="K140" s="119">
        <f t="shared" si="56"/>
        <v>10843614.210000001</v>
      </c>
      <c r="L140" s="119">
        <f t="shared" si="56"/>
        <v>1534999.49</v>
      </c>
      <c r="M140" s="119">
        <f t="shared" si="56"/>
        <v>5775639.54</v>
      </c>
      <c r="N140" s="119">
        <f t="shared" si="56"/>
        <v>1664676</v>
      </c>
      <c r="O140" s="119">
        <f t="shared" si="56"/>
        <v>5551153.5300000003</v>
      </c>
      <c r="P140" s="119">
        <f t="shared" si="56"/>
        <v>20016958.539999999</v>
      </c>
      <c r="Q140" s="147">
        <f t="shared" si="23"/>
        <v>66944784.759999998</v>
      </c>
      <c r="R140" s="174"/>
      <c r="S140" s="6"/>
      <c r="T140" s="3"/>
      <c r="U140" s="3"/>
      <c r="V140" s="3"/>
      <c r="W140" s="3"/>
    </row>
    <row r="141" spans="2:23" x14ac:dyDescent="0.25">
      <c r="B141" s="50" t="s">
        <v>276</v>
      </c>
      <c r="C141" s="121">
        <v>14000000</v>
      </c>
      <c r="D141" s="121">
        <v>234176813.19999999</v>
      </c>
      <c r="E141" s="120"/>
      <c r="F141" s="120">
        <v>0</v>
      </c>
      <c r="G141" s="120">
        <v>9110107.9499999993</v>
      </c>
      <c r="H141" s="120">
        <v>5012008.47</v>
      </c>
      <c r="I141" s="54">
        <v>769725.03</v>
      </c>
      <c r="J141" s="54">
        <v>6665902</v>
      </c>
      <c r="K141" s="54">
        <v>10843614.210000001</v>
      </c>
      <c r="L141" s="54">
        <v>1534999.49</v>
      </c>
      <c r="M141" s="54">
        <v>5775639.54</v>
      </c>
      <c r="N141" s="54">
        <v>1664676</v>
      </c>
      <c r="O141" s="148">
        <v>5551153.5300000003</v>
      </c>
      <c r="P141" s="148">
        <v>20016958.539999999</v>
      </c>
      <c r="Q141" s="148">
        <f t="shared" si="23"/>
        <v>66944784.759999998</v>
      </c>
      <c r="R141" s="174"/>
      <c r="S141" s="6"/>
    </row>
    <row r="142" spans="2:23" s="28" customFormat="1" x14ac:dyDescent="0.25">
      <c r="B142" s="51" t="s">
        <v>277</v>
      </c>
      <c r="C142" s="119">
        <f>C143</f>
        <v>116041117</v>
      </c>
      <c r="D142" s="119">
        <f>D143</f>
        <v>120686453</v>
      </c>
      <c r="E142" s="119">
        <f t="shared" ref="E142:P142" si="57">E143</f>
        <v>3420198.33</v>
      </c>
      <c r="F142" s="119">
        <f t="shared" si="57"/>
        <v>6609954.9300000006</v>
      </c>
      <c r="G142" s="119">
        <f t="shared" si="57"/>
        <v>6374293.7600000007</v>
      </c>
      <c r="H142" s="119">
        <f t="shared" si="57"/>
        <v>5633482.4000000004</v>
      </c>
      <c r="I142" s="119">
        <f t="shared" si="57"/>
        <v>6771590.7800000003</v>
      </c>
      <c r="J142" s="119">
        <f t="shared" si="57"/>
        <v>7128666.2399999993</v>
      </c>
      <c r="K142" s="119">
        <f t="shared" si="57"/>
        <v>5461122.7299999995</v>
      </c>
      <c r="L142" s="119">
        <f t="shared" si="57"/>
        <v>4957183.0999999996</v>
      </c>
      <c r="M142" s="119">
        <f t="shared" si="57"/>
        <v>3391268.48</v>
      </c>
      <c r="N142" s="119">
        <f t="shared" si="57"/>
        <v>2527138.7999999998</v>
      </c>
      <c r="O142" s="119">
        <f t="shared" si="57"/>
        <v>2977990.27</v>
      </c>
      <c r="P142" s="119">
        <f t="shared" si="57"/>
        <v>14647938.389999999</v>
      </c>
      <c r="Q142" s="147">
        <f t="shared" ref="Q142:Q206" si="58">SUM(E142:P142)</f>
        <v>69900828.209999993</v>
      </c>
      <c r="R142" s="174"/>
      <c r="S142" s="6"/>
      <c r="T142" s="3"/>
      <c r="U142" s="3"/>
      <c r="V142" s="3"/>
      <c r="W142" s="3"/>
    </row>
    <row r="143" spans="2:23" x14ac:dyDescent="0.25">
      <c r="B143" s="50" t="s">
        <v>278</v>
      </c>
      <c r="C143" s="121">
        <v>116041117</v>
      </c>
      <c r="D143" s="121">
        <v>120686453</v>
      </c>
      <c r="E143" s="120">
        <v>3420198.33</v>
      </c>
      <c r="F143" s="120">
        <v>6609954.9300000006</v>
      </c>
      <c r="G143" s="120">
        <v>6374293.7600000007</v>
      </c>
      <c r="H143" s="120">
        <v>5633482.4000000004</v>
      </c>
      <c r="I143" s="54">
        <v>6771590.7800000003</v>
      </c>
      <c r="J143" s="54">
        <v>7128666.2399999993</v>
      </c>
      <c r="K143" s="54">
        <v>5461122.7299999995</v>
      </c>
      <c r="L143" s="54">
        <v>4957183.0999999996</v>
      </c>
      <c r="M143" s="54">
        <v>3391268.48</v>
      </c>
      <c r="N143" s="54">
        <v>2527138.7999999998</v>
      </c>
      <c r="O143" s="148">
        <v>2977990.27</v>
      </c>
      <c r="P143" s="148">
        <v>14647938.389999999</v>
      </c>
      <c r="Q143" s="148">
        <f t="shared" si="58"/>
        <v>69900828.209999993</v>
      </c>
      <c r="R143" s="174"/>
      <c r="S143" s="6"/>
    </row>
    <row r="144" spans="2:23" s="28" customFormat="1" x14ac:dyDescent="0.25">
      <c r="B144" s="51" t="s">
        <v>279</v>
      </c>
      <c r="C144" s="119">
        <f>C145</f>
        <v>838441315</v>
      </c>
      <c r="D144" s="119">
        <f>D145</f>
        <v>1008451125.8099999</v>
      </c>
      <c r="E144" s="119">
        <f t="shared" ref="E144:P144" si="59">E145</f>
        <v>4080288.7</v>
      </c>
      <c r="F144" s="119">
        <f t="shared" si="59"/>
        <v>3343399.74</v>
      </c>
      <c r="G144" s="119">
        <f t="shared" si="59"/>
        <v>9128946.9399999995</v>
      </c>
      <c r="H144" s="119">
        <f t="shared" si="59"/>
        <v>149932514.23000002</v>
      </c>
      <c r="I144" s="119">
        <f t="shared" si="59"/>
        <v>5224475.3999999994</v>
      </c>
      <c r="J144" s="119">
        <f t="shared" si="59"/>
        <v>14178673.109999998</v>
      </c>
      <c r="K144" s="119">
        <f t="shared" si="59"/>
        <v>5751742.7199999997</v>
      </c>
      <c r="L144" s="119">
        <f t="shared" si="59"/>
        <v>13202005.75</v>
      </c>
      <c r="M144" s="119">
        <f t="shared" si="59"/>
        <v>9270327.1099999994</v>
      </c>
      <c r="N144" s="119">
        <f t="shared" si="59"/>
        <v>4293168.2</v>
      </c>
      <c r="O144" s="119">
        <f t="shared" si="59"/>
        <v>10001208.57</v>
      </c>
      <c r="P144" s="119">
        <f t="shared" si="59"/>
        <v>62069824.570000008</v>
      </c>
      <c r="Q144" s="147">
        <f t="shared" si="58"/>
        <v>290476575.03999996</v>
      </c>
      <c r="R144" s="174"/>
      <c r="S144" s="6"/>
      <c r="T144" s="3"/>
      <c r="U144" s="3"/>
      <c r="V144" s="3"/>
      <c r="W144" s="3"/>
    </row>
    <row r="145" spans="2:23" x14ac:dyDescent="0.25">
      <c r="B145" s="50" t="s">
        <v>280</v>
      </c>
      <c r="C145" s="121">
        <v>838441315</v>
      </c>
      <c r="D145" s="121">
        <v>1008451125.8099999</v>
      </c>
      <c r="E145" s="120">
        <v>4080288.7</v>
      </c>
      <c r="F145" s="120">
        <v>3343399.74</v>
      </c>
      <c r="G145" s="120">
        <v>9128946.9399999995</v>
      </c>
      <c r="H145" s="120">
        <v>149932514.23000002</v>
      </c>
      <c r="I145" s="54">
        <v>5224475.3999999994</v>
      </c>
      <c r="J145" s="54">
        <v>14178673.109999998</v>
      </c>
      <c r="K145" s="54">
        <v>5751742.7199999997</v>
      </c>
      <c r="L145" s="54">
        <v>13202005.75</v>
      </c>
      <c r="M145" s="54">
        <v>9270327.1099999994</v>
      </c>
      <c r="N145" s="54">
        <v>4293168.2</v>
      </c>
      <c r="O145" s="148">
        <v>10001208.57</v>
      </c>
      <c r="P145" s="148">
        <v>62069824.570000008</v>
      </c>
      <c r="Q145" s="148">
        <f t="shared" si="58"/>
        <v>290476575.03999996</v>
      </c>
      <c r="R145" s="175"/>
      <c r="S145" s="6"/>
    </row>
    <row r="146" spans="2:23" s="28" customFormat="1" x14ac:dyDescent="0.25">
      <c r="B146" s="52" t="s">
        <v>35</v>
      </c>
      <c r="C146" s="119">
        <f>C147+C149+C151+C153+C155+C157+C159+C161</f>
        <v>1166327309</v>
      </c>
      <c r="D146" s="119">
        <f>D147+D149+D151+D153+D155+D157+D159+D161</f>
        <v>1473384781.75</v>
      </c>
      <c r="E146" s="119">
        <f t="shared" ref="E146:P146" si="60">E147+E149+E151+E153+E155+E157+E159+E161</f>
        <v>34198349.140000008</v>
      </c>
      <c r="F146" s="119">
        <f t="shared" si="60"/>
        <v>40716331.389999986</v>
      </c>
      <c r="G146" s="119">
        <f t="shared" si="60"/>
        <v>92865630.560000017</v>
      </c>
      <c r="H146" s="119">
        <f t="shared" si="60"/>
        <v>43407950.220000006</v>
      </c>
      <c r="I146" s="119">
        <f t="shared" si="60"/>
        <v>61203085.149999991</v>
      </c>
      <c r="J146" s="119">
        <f t="shared" si="60"/>
        <v>50529335.300000004</v>
      </c>
      <c r="K146" s="119">
        <f t="shared" si="60"/>
        <v>64516383.979999997</v>
      </c>
      <c r="L146" s="119">
        <f t="shared" si="60"/>
        <v>196254891.42000002</v>
      </c>
      <c r="M146" s="119">
        <f t="shared" si="60"/>
        <v>67392287.850000009</v>
      </c>
      <c r="N146" s="119">
        <f t="shared" si="60"/>
        <v>141017486.73000002</v>
      </c>
      <c r="O146" s="119">
        <f t="shared" si="60"/>
        <v>105660521.41000001</v>
      </c>
      <c r="P146" s="119">
        <f t="shared" si="60"/>
        <v>62520010.809999995</v>
      </c>
      <c r="Q146" s="147">
        <f t="shared" si="58"/>
        <v>960282263.96000004</v>
      </c>
      <c r="R146" s="174"/>
      <c r="S146" s="6"/>
      <c r="T146" s="3"/>
      <c r="U146" s="3"/>
      <c r="V146" s="3"/>
      <c r="W146" s="3"/>
    </row>
    <row r="147" spans="2:23" s="28" customFormat="1" x14ac:dyDescent="0.25">
      <c r="B147" s="51" t="s">
        <v>281</v>
      </c>
      <c r="C147" s="119">
        <f>C148</f>
        <v>146452055</v>
      </c>
      <c r="D147" s="119">
        <f>D148</f>
        <v>218544214.25</v>
      </c>
      <c r="E147" s="119">
        <f t="shared" ref="E147:P147" si="61">E148</f>
        <v>1943777.81</v>
      </c>
      <c r="F147" s="119">
        <f t="shared" si="61"/>
        <v>4592815.6399999997</v>
      </c>
      <c r="G147" s="119">
        <f t="shared" si="61"/>
        <v>15118715.459999999</v>
      </c>
      <c r="H147" s="119">
        <f t="shared" si="61"/>
        <v>3094083.08</v>
      </c>
      <c r="I147" s="119">
        <f t="shared" si="61"/>
        <v>2615135.6</v>
      </c>
      <c r="J147" s="119">
        <f t="shared" si="61"/>
        <v>4181883.51</v>
      </c>
      <c r="K147" s="119">
        <f t="shared" si="61"/>
        <v>1026966.1599999999</v>
      </c>
      <c r="L147" s="119">
        <f t="shared" si="61"/>
        <v>10217733.76</v>
      </c>
      <c r="M147" s="119">
        <f t="shared" si="61"/>
        <v>11109956.16</v>
      </c>
      <c r="N147" s="119">
        <f t="shared" si="61"/>
        <v>34014415.960000001</v>
      </c>
      <c r="O147" s="119">
        <f t="shared" si="61"/>
        <v>28658019.550000004</v>
      </c>
      <c r="P147" s="119">
        <f t="shared" si="61"/>
        <v>8690699.2300000004</v>
      </c>
      <c r="Q147" s="147">
        <f t="shared" si="58"/>
        <v>125264201.92</v>
      </c>
      <c r="R147" s="175"/>
      <c r="S147" s="6"/>
      <c r="T147" s="3"/>
      <c r="U147" s="3"/>
      <c r="V147" s="3"/>
      <c r="W147" s="3"/>
    </row>
    <row r="148" spans="2:23" x14ac:dyDescent="0.25">
      <c r="B148" s="50" t="s">
        <v>282</v>
      </c>
      <c r="C148" s="121">
        <v>146452055</v>
      </c>
      <c r="D148" s="121">
        <v>218544214.25</v>
      </c>
      <c r="E148" s="120">
        <v>1943777.81</v>
      </c>
      <c r="F148" s="120">
        <v>4592815.6399999997</v>
      </c>
      <c r="G148" s="120">
        <v>15118715.459999999</v>
      </c>
      <c r="H148" s="120">
        <v>3094083.08</v>
      </c>
      <c r="I148" s="54">
        <v>2615135.6</v>
      </c>
      <c r="J148" s="54">
        <v>4181883.51</v>
      </c>
      <c r="K148" s="54">
        <v>1026966.1599999999</v>
      </c>
      <c r="L148" s="54">
        <v>10217733.76</v>
      </c>
      <c r="M148" s="54">
        <v>11109956.16</v>
      </c>
      <c r="N148" s="54">
        <v>34014415.960000001</v>
      </c>
      <c r="O148" s="148">
        <v>28658019.550000004</v>
      </c>
      <c r="P148" s="148">
        <v>8690699.2300000004</v>
      </c>
      <c r="Q148" s="148">
        <f t="shared" si="58"/>
        <v>125264201.92</v>
      </c>
      <c r="R148" s="174"/>
      <c r="S148" s="6"/>
    </row>
    <row r="149" spans="2:23" s="28" customFormat="1" x14ac:dyDescent="0.25">
      <c r="B149" s="51" t="s">
        <v>283</v>
      </c>
      <c r="C149" s="119">
        <f>C150</f>
        <v>224686481</v>
      </c>
      <c r="D149" s="119">
        <f>D150</f>
        <v>360587933.89999998</v>
      </c>
      <c r="E149" s="119">
        <f t="shared" ref="E149:P149" si="62">E150</f>
        <v>1471960.6600000001</v>
      </c>
      <c r="F149" s="119">
        <f t="shared" si="62"/>
        <v>1761170.6099999999</v>
      </c>
      <c r="G149" s="119">
        <f t="shared" si="62"/>
        <v>14636871.310000001</v>
      </c>
      <c r="H149" s="119">
        <f t="shared" si="62"/>
        <v>6983989.8399999999</v>
      </c>
      <c r="I149" s="119">
        <f t="shared" si="62"/>
        <v>13334195.199999999</v>
      </c>
      <c r="J149" s="119">
        <f t="shared" si="62"/>
        <v>8472679.8699999992</v>
      </c>
      <c r="K149" s="119">
        <f t="shared" si="62"/>
        <v>6323980.0499999998</v>
      </c>
      <c r="L149" s="119">
        <f t="shared" si="62"/>
        <v>133161012.80000001</v>
      </c>
      <c r="M149" s="119">
        <f t="shared" si="62"/>
        <v>14220602.159999998</v>
      </c>
      <c r="N149" s="119">
        <f t="shared" si="62"/>
        <v>28063941.23</v>
      </c>
      <c r="O149" s="119">
        <f t="shared" si="62"/>
        <v>32232315.41</v>
      </c>
      <c r="P149" s="119">
        <f t="shared" si="62"/>
        <v>3303186.3899999997</v>
      </c>
      <c r="Q149" s="147">
        <f t="shared" si="58"/>
        <v>263965905.52999997</v>
      </c>
      <c r="R149" s="175"/>
      <c r="S149" s="6"/>
      <c r="T149" s="3"/>
      <c r="U149" s="3"/>
      <c r="V149" s="3"/>
      <c r="W149" s="3"/>
    </row>
    <row r="150" spans="2:23" x14ac:dyDescent="0.25">
      <c r="B150" s="50" t="s">
        <v>284</v>
      </c>
      <c r="C150" s="121">
        <v>224686481</v>
      </c>
      <c r="D150" s="121">
        <v>360587933.89999998</v>
      </c>
      <c r="E150" s="120">
        <v>1471960.6600000001</v>
      </c>
      <c r="F150" s="120">
        <v>1761170.6099999999</v>
      </c>
      <c r="G150" s="120">
        <v>14636871.310000001</v>
      </c>
      <c r="H150" s="120">
        <v>6983989.8399999999</v>
      </c>
      <c r="I150" s="54">
        <v>13334195.199999999</v>
      </c>
      <c r="J150" s="54">
        <v>8472679.8699999992</v>
      </c>
      <c r="K150" s="54">
        <v>6323980.0499999998</v>
      </c>
      <c r="L150" s="54">
        <v>133161012.80000001</v>
      </c>
      <c r="M150" s="54">
        <v>14220602.159999998</v>
      </c>
      <c r="N150" s="54">
        <v>28063941.23</v>
      </c>
      <c r="O150" s="148">
        <v>32232315.41</v>
      </c>
      <c r="P150" s="148">
        <v>3303186.3899999997</v>
      </c>
      <c r="Q150" s="148">
        <f t="shared" si="58"/>
        <v>263965905.52999997</v>
      </c>
      <c r="R150" s="174"/>
      <c r="S150" s="6"/>
    </row>
    <row r="151" spans="2:23" s="28" customFormat="1" x14ac:dyDescent="0.25">
      <c r="B151" s="51" t="s">
        <v>285</v>
      </c>
      <c r="C151" s="119">
        <f>C152</f>
        <v>700014528</v>
      </c>
      <c r="D151" s="119">
        <f>D152</f>
        <v>793577047.70000005</v>
      </c>
      <c r="E151" s="119">
        <f t="shared" ref="E151:P151" si="63">E152</f>
        <v>30692590.670000009</v>
      </c>
      <c r="F151" s="119">
        <f t="shared" si="63"/>
        <v>34284306.839999989</v>
      </c>
      <c r="G151" s="119">
        <f t="shared" si="63"/>
        <v>42484673.790000014</v>
      </c>
      <c r="H151" s="119">
        <f t="shared" si="63"/>
        <v>33324677.300000004</v>
      </c>
      <c r="I151" s="119">
        <f t="shared" si="63"/>
        <v>37492450.689999998</v>
      </c>
      <c r="J151" s="119">
        <f t="shared" si="63"/>
        <v>37582309.18</v>
      </c>
      <c r="K151" s="119">
        <f t="shared" si="63"/>
        <v>37510479.159999996</v>
      </c>
      <c r="L151" s="119">
        <f t="shared" si="63"/>
        <v>46010804.080000021</v>
      </c>
      <c r="M151" s="119">
        <f t="shared" si="63"/>
        <v>41772539.790000007</v>
      </c>
      <c r="N151" s="119">
        <f t="shared" si="63"/>
        <v>63508710.340000004</v>
      </c>
      <c r="O151" s="119">
        <f t="shared" si="63"/>
        <v>36230805.590000004</v>
      </c>
      <c r="P151" s="119">
        <f t="shared" si="63"/>
        <v>39909978.889999986</v>
      </c>
      <c r="Q151" s="147">
        <f t="shared" si="58"/>
        <v>480804326.32000005</v>
      </c>
      <c r="R151" s="175"/>
      <c r="S151" s="6"/>
      <c r="T151" s="3"/>
      <c r="U151" s="3"/>
      <c r="V151" s="3"/>
      <c r="W151" s="3"/>
    </row>
    <row r="152" spans="2:23" x14ac:dyDescent="0.25">
      <c r="B152" s="50" t="s">
        <v>286</v>
      </c>
      <c r="C152" s="121">
        <v>700014528</v>
      </c>
      <c r="D152" s="121">
        <v>793577047.70000005</v>
      </c>
      <c r="E152" s="120">
        <v>30692590.670000009</v>
      </c>
      <c r="F152" s="120">
        <v>34284306.839999989</v>
      </c>
      <c r="G152" s="120">
        <v>42484673.790000014</v>
      </c>
      <c r="H152" s="120">
        <v>33324677.300000004</v>
      </c>
      <c r="I152" s="54">
        <v>37492450.689999998</v>
      </c>
      <c r="J152" s="54">
        <v>37582309.18</v>
      </c>
      <c r="K152" s="54">
        <v>37510479.159999996</v>
      </c>
      <c r="L152" s="54">
        <v>46010804.080000021</v>
      </c>
      <c r="M152" s="54">
        <v>41772539.790000007</v>
      </c>
      <c r="N152" s="54">
        <v>63508710.340000004</v>
      </c>
      <c r="O152" s="148">
        <v>36230805.590000004</v>
      </c>
      <c r="P152" s="148">
        <v>39909978.889999986</v>
      </c>
      <c r="Q152" s="148">
        <f t="shared" si="58"/>
        <v>480804326.32000005</v>
      </c>
      <c r="R152" s="275"/>
      <c r="S152" s="6"/>
    </row>
    <row r="153" spans="2:23" s="28" customFormat="1" x14ac:dyDescent="0.25">
      <c r="B153" s="51" t="s">
        <v>287</v>
      </c>
      <c r="C153" s="119">
        <f>C154</f>
        <v>82000000</v>
      </c>
      <c r="D153" s="119">
        <f>D154</f>
        <v>86608157.900000006</v>
      </c>
      <c r="E153" s="119">
        <f t="shared" ref="E153:P153" si="64">E154</f>
        <v>0</v>
      </c>
      <c r="F153" s="119">
        <f t="shared" si="64"/>
        <v>0</v>
      </c>
      <c r="G153" s="119">
        <f t="shared" si="64"/>
        <v>20475000</v>
      </c>
      <c r="H153" s="119">
        <f t="shared" si="64"/>
        <v>0</v>
      </c>
      <c r="I153" s="119">
        <f t="shared" si="64"/>
        <v>7617691.6600000001</v>
      </c>
      <c r="J153" s="119">
        <f t="shared" si="64"/>
        <v>0</v>
      </c>
      <c r="K153" s="119">
        <f t="shared" si="64"/>
        <v>19365768.870000001</v>
      </c>
      <c r="L153" s="119">
        <f t="shared" si="64"/>
        <v>6576151.04</v>
      </c>
      <c r="M153" s="119">
        <f t="shared" si="64"/>
        <v>0</v>
      </c>
      <c r="N153" s="119">
        <f t="shared" si="64"/>
        <v>13966751.960000001</v>
      </c>
      <c r="O153" s="119">
        <f t="shared" si="64"/>
        <v>8065277.1100000003</v>
      </c>
      <c r="P153" s="119">
        <f t="shared" si="64"/>
        <v>10540075.279999999</v>
      </c>
      <c r="Q153" s="147">
        <f t="shared" si="58"/>
        <v>86606715.920000002</v>
      </c>
      <c r="R153" s="175"/>
      <c r="S153" s="6"/>
      <c r="T153" s="3"/>
      <c r="U153" s="3"/>
      <c r="V153" s="3"/>
      <c r="W153" s="3"/>
    </row>
    <row r="154" spans="2:23" x14ac:dyDescent="0.25">
      <c r="B154" s="50" t="s">
        <v>288</v>
      </c>
      <c r="C154" s="121">
        <v>82000000</v>
      </c>
      <c r="D154" s="121">
        <v>86608157.900000006</v>
      </c>
      <c r="E154" s="120">
        <v>0</v>
      </c>
      <c r="F154" s="120"/>
      <c r="G154" s="120">
        <v>20475000</v>
      </c>
      <c r="H154" s="120">
        <v>0</v>
      </c>
      <c r="I154" s="54">
        <v>7617691.6600000001</v>
      </c>
      <c r="J154" s="54">
        <v>0</v>
      </c>
      <c r="K154" s="54">
        <v>19365768.870000001</v>
      </c>
      <c r="L154" s="54">
        <v>6576151.04</v>
      </c>
      <c r="M154" s="54">
        <v>0</v>
      </c>
      <c r="N154" s="54">
        <v>13966751.960000001</v>
      </c>
      <c r="O154" s="148">
        <v>8065277.1100000003</v>
      </c>
      <c r="P154" s="148">
        <v>10540075.279999999</v>
      </c>
      <c r="Q154" s="148">
        <f t="shared" si="58"/>
        <v>86606715.920000002</v>
      </c>
      <c r="R154" s="175"/>
      <c r="S154" s="6"/>
    </row>
    <row r="155" spans="2:23" s="28" customFormat="1" x14ac:dyDescent="0.25">
      <c r="B155" s="51" t="s">
        <v>289</v>
      </c>
      <c r="C155" s="119">
        <f>C156</f>
        <v>2442145</v>
      </c>
      <c r="D155" s="119">
        <f>D156</f>
        <v>3599005</v>
      </c>
      <c r="E155" s="119">
        <f t="shared" ref="E155:P155" si="65">E156</f>
        <v>0</v>
      </c>
      <c r="F155" s="119">
        <f t="shared" si="65"/>
        <v>0</v>
      </c>
      <c r="G155" s="119">
        <f t="shared" si="65"/>
        <v>0</v>
      </c>
      <c r="H155" s="119">
        <f t="shared" si="65"/>
        <v>0</v>
      </c>
      <c r="I155" s="119">
        <f t="shared" si="65"/>
        <v>0</v>
      </c>
      <c r="J155" s="119">
        <f t="shared" si="65"/>
        <v>289189.74</v>
      </c>
      <c r="K155" s="119">
        <f t="shared" si="65"/>
        <v>289189.74</v>
      </c>
      <c r="L155" s="119">
        <f t="shared" si="65"/>
        <v>289189.74</v>
      </c>
      <c r="M155" s="119">
        <f t="shared" si="65"/>
        <v>289189.74</v>
      </c>
      <c r="N155" s="119">
        <f t="shared" si="65"/>
        <v>0</v>
      </c>
      <c r="O155" s="119">
        <f t="shared" si="65"/>
        <v>0</v>
      </c>
      <c r="P155" s="119">
        <f t="shared" si="65"/>
        <v>0</v>
      </c>
      <c r="Q155" s="147">
        <f t="shared" si="58"/>
        <v>1156758.96</v>
      </c>
      <c r="R155" s="174"/>
      <c r="S155" s="6"/>
      <c r="T155" s="3"/>
      <c r="U155" s="3"/>
      <c r="V155" s="3"/>
      <c r="W155" s="3"/>
    </row>
    <row r="156" spans="2:23" x14ac:dyDescent="0.25">
      <c r="B156" s="50" t="s">
        <v>290</v>
      </c>
      <c r="C156" s="121">
        <v>2442145</v>
      </c>
      <c r="D156" s="121">
        <v>3599005</v>
      </c>
      <c r="E156" s="120"/>
      <c r="F156" s="120"/>
      <c r="G156" s="120"/>
      <c r="H156" s="120"/>
      <c r="I156" s="54"/>
      <c r="J156" s="54">
        <v>289189.74</v>
      </c>
      <c r="K156" s="54">
        <v>289189.74</v>
      </c>
      <c r="L156" s="54">
        <v>289189.74</v>
      </c>
      <c r="M156" s="54">
        <v>289189.74</v>
      </c>
      <c r="N156" s="54"/>
      <c r="O156" s="148"/>
      <c r="P156" s="148">
        <v>0</v>
      </c>
      <c r="Q156" s="148">
        <f t="shared" si="58"/>
        <v>1156758.96</v>
      </c>
      <c r="R156" s="175"/>
      <c r="S156" s="6"/>
    </row>
    <row r="157" spans="2:23" s="28" customFormat="1" x14ac:dyDescent="0.25">
      <c r="B157" s="51" t="s">
        <v>291</v>
      </c>
      <c r="C157" s="119">
        <f>C158</f>
        <v>2000000</v>
      </c>
      <c r="D157" s="119">
        <f>D158</f>
        <v>3896415</v>
      </c>
      <c r="E157" s="119">
        <f t="shared" ref="E157:P157" si="66">E158</f>
        <v>0</v>
      </c>
      <c r="F157" s="119">
        <f t="shared" si="66"/>
        <v>0</v>
      </c>
      <c r="G157" s="119">
        <f t="shared" si="66"/>
        <v>0</v>
      </c>
      <c r="H157" s="119">
        <f t="shared" si="66"/>
        <v>0</v>
      </c>
      <c r="I157" s="119">
        <f t="shared" si="66"/>
        <v>0</v>
      </c>
      <c r="J157" s="119">
        <f t="shared" si="66"/>
        <v>0</v>
      </c>
      <c r="K157" s="119">
        <f t="shared" si="66"/>
        <v>0</v>
      </c>
      <c r="L157" s="119">
        <f t="shared" si="66"/>
        <v>0</v>
      </c>
      <c r="M157" s="119">
        <f t="shared" si="66"/>
        <v>0</v>
      </c>
      <c r="N157" s="119">
        <f t="shared" si="66"/>
        <v>1422311.24</v>
      </c>
      <c r="O157" s="119">
        <f t="shared" si="66"/>
        <v>474103.75</v>
      </c>
      <c r="P157" s="119">
        <f t="shared" si="66"/>
        <v>0</v>
      </c>
      <c r="Q157" s="147">
        <f t="shared" si="58"/>
        <v>1896414.99</v>
      </c>
      <c r="R157" s="174"/>
      <c r="S157" s="6"/>
      <c r="T157" s="3"/>
      <c r="U157" s="3"/>
      <c r="V157" s="3"/>
      <c r="W157" s="3"/>
    </row>
    <row r="158" spans="2:23" x14ac:dyDescent="0.25">
      <c r="B158" s="50" t="s">
        <v>292</v>
      </c>
      <c r="C158" s="121">
        <v>2000000</v>
      </c>
      <c r="D158" s="121">
        <v>3896415</v>
      </c>
      <c r="E158" s="120"/>
      <c r="F158" s="120"/>
      <c r="G158" s="120"/>
      <c r="H158" s="120"/>
      <c r="I158" s="120"/>
      <c r="J158" s="120"/>
      <c r="K158" s="120"/>
      <c r="L158" s="120"/>
      <c r="M158" s="120"/>
      <c r="N158" s="140">
        <v>1422311.24</v>
      </c>
      <c r="O158" s="148">
        <v>474103.75</v>
      </c>
      <c r="P158" s="148">
        <v>0</v>
      </c>
      <c r="Q158" s="148">
        <f t="shared" si="58"/>
        <v>1896414.99</v>
      </c>
      <c r="R158" s="175"/>
      <c r="S158" s="6"/>
    </row>
    <row r="159" spans="2:23" s="28" customFormat="1" x14ac:dyDescent="0.25">
      <c r="B159" s="51" t="s">
        <v>293</v>
      </c>
      <c r="C159" s="119">
        <f>C160</f>
        <v>300000</v>
      </c>
      <c r="D159" s="119">
        <f>D160</f>
        <v>300000</v>
      </c>
      <c r="E159" s="119">
        <f t="shared" ref="E159:P159" si="67">E160</f>
        <v>0</v>
      </c>
      <c r="F159" s="119">
        <f t="shared" si="67"/>
        <v>0</v>
      </c>
      <c r="G159" s="119">
        <f t="shared" si="67"/>
        <v>0</v>
      </c>
      <c r="H159" s="119">
        <f t="shared" si="67"/>
        <v>0</v>
      </c>
      <c r="I159" s="119">
        <f t="shared" si="67"/>
        <v>0</v>
      </c>
      <c r="J159" s="119">
        <f t="shared" si="67"/>
        <v>0</v>
      </c>
      <c r="K159" s="119">
        <f t="shared" si="67"/>
        <v>0</v>
      </c>
      <c r="L159" s="119">
        <f t="shared" si="67"/>
        <v>0</v>
      </c>
      <c r="M159" s="119">
        <f t="shared" si="67"/>
        <v>0</v>
      </c>
      <c r="N159" s="119">
        <f t="shared" si="67"/>
        <v>0</v>
      </c>
      <c r="O159" s="119">
        <f t="shared" si="67"/>
        <v>0</v>
      </c>
      <c r="P159" s="119">
        <f t="shared" si="67"/>
        <v>0</v>
      </c>
      <c r="Q159" s="147">
        <f t="shared" si="58"/>
        <v>0</v>
      </c>
      <c r="R159" s="174"/>
      <c r="S159" s="6"/>
      <c r="T159" s="3"/>
      <c r="U159" s="3"/>
      <c r="V159" s="3"/>
      <c r="W159" s="3"/>
    </row>
    <row r="160" spans="2:23" x14ac:dyDescent="0.25">
      <c r="B160" s="50" t="s">
        <v>294</v>
      </c>
      <c r="C160" s="121">
        <v>300000</v>
      </c>
      <c r="D160" s="121">
        <v>300000</v>
      </c>
      <c r="E160" s="120">
        <v>0</v>
      </c>
      <c r="F160" s="120">
        <v>0</v>
      </c>
      <c r="G160" s="120">
        <v>0</v>
      </c>
      <c r="H160" s="120">
        <v>0</v>
      </c>
      <c r="I160" s="120">
        <v>0</v>
      </c>
      <c r="J160" s="120">
        <v>0</v>
      </c>
      <c r="K160" s="120">
        <v>0</v>
      </c>
      <c r="L160" s="120">
        <v>0</v>
      </c>
      <c r="M160" s="120">
        <v>0</v>
      </c>
      <c r="N160" s="120">
        <v>0</v>
      </c>
      <c r="O160" s="120">
        <v>0</v>
      </c>
      <c r="P160" s="120">
        <v>0</v>
      </c>
      <c r="Q160" s="148">
        <f t="shared" si="58"/>
        <v>0</v>
      </c>
      <c r="R160" s="175"/>
      <c r="S160" s="6"/>
    </row>
    <row r="161" spans="2:23" s="28" customFormat="1" x14ac:dyDescent="0.25">
      <c r="B161" s="51" t="s">
        <v>295</v>
      </c>
      <c r="C161" s="119">
        <f>C162</f>
        <v>8432100</v>
      </c>
      <c r="D161" s="119">
        <f>D162</f>
        <v>6272008</v>
      </c>
      <c r="E161" s="119">
        <f t="shared" ref="E161:P161" si="68">E162</f>
        <v>90020</v>
      </c>
      <c r="F161" s="119">
        <f t="shared" si="68"/>
        <v>78038.3</v>
      </c>
      <c r="G161" s="119">
        <f t="shared" si="68"/>
        <v>150370</v>
      </c>
      <c r="H161" s="119">
        <f t="shared" si="68"/>
        <v>5200</v>
      </c>
      <c r="I161" s="119">
        <f t="shared" si="68"/>
        <v>143612</v>
      </c>
      <c r="J161" s="119">
        <f t="shared" si="68"/>
        <v>3273</v>
      </c>
      <c r="K161" s="119">
        <f t="shared" si="68"/>
        <v>0</v>
      </c>
      <c r="L161" s="119">
        <f t="shared" si="68"/>
        <v>0</v>
      </c>
      <c r="M161" s="119">
        <f t="shared" si="68"/>
        <v>0</v>
      </c>
      <c r="N161" s="119">
        <f t="shared" si="68"/>
        <v>41356</v>
      </c>
      <c r="O161" s="119">
        <f t="shared" si="68"/>
        <v>0</v>
      </c>
      <c r="P161" s="119">
        <f t="shared" si="68"/>
        <v>76071.02</v>
      </c>
      <c r="Q161" s="147">
        <f t="shared" si="58"/>
        <v>587940.31999999995</v>
      </c>
      <c r="R161" s="175"/>
      <c r="S161" s="6"/>
      <c r="U161" s="3"/>
      <c r="V161" s="3"/>
      <c r="W161" s="3"/>
    </row>
    <row r="162" spans="2:23" x14ac:dyDescent="0.25">
      <c r="B162" s="50" t="s">
        <v>296</v>
      </c>
      <c r="C162" s="121">
        <v>8432100</v>
      </c>
      <c r="D162" s="121">
        <v>6272008</v>
      </c>
      <c r="E162" s="120">
        <v>90020</v>
      </c>
      <c r="F162" s="120">
        <v>78038.3</v>
      </c>
      <c r="G162" s="120">
        <v>150370</v>
      </c>
      <c r="H162" s="120">
        <v>5200</v>
      </c>
      <c r="I162" s="54">
        <v>143612</v>
      </c>
      <c r="J162" s="54">
        <v>3273</v>
      </c>
      <c r="K162" s="54"/>
      <c r="L162" s="54">
        <v>0</v>
      </c>
      <c r="M162" s="54"/>
      <c r="N162" s="54">
        <v>41356</v>
      </c>
      <c r="O162" s="148"/>
      <c r="P162" s="148">
        <v>76071.02</v>
      </c>
      <c r="Q162" s="148">
        <f t="shared" si="58"/>
        <v>587940.31999999995</v>
      </c>
      <c r="R162" s="175"/>
      <c r="S162" s="6"/>
    </row>
    <row r="163" spans="2:23" s="28" customFormat="1" x14ac:dyDescent="0.25">
      <c r="B163" s="52" t="s">
        <v>36</v>
      </c>
      <c r="C163" s="119">
        <f>C164+C173+C183</f>
        <v>2303924265</v>
      </c>
      <c r="D163" s="119">
        <f>D164+D173+D183</f>
        <v>3062052308.7599998</v>
      </c>
      <c r="E163" s="119">
        <f t="shared" ref="E163:P163" si="69">E164+E173+E183</f>
        <v>21967445.77</v>
      </c>
      <c r="F163" s="119">
        <f t="shared" si="69"/>
        <v>20135019.049999997</v>
      </c>
      <c r="G163" s="119">
        <f t="shared" si="69"/>
        <v>78582103.62999998</v>
      </c>
      <c r="H163" s="119">
        <f t="shared" si="69"/>
        <v>93122817.269999996</v>
      </c>
      <c r="I163" s="119">
        <f t="shared" si="69"/>
        <v>116210642.12</v>
      </c>
      <c r="J163" s="119">
        <f t="shared" si="69"/>
        <v>83206254.360000014</v>
      </c>
      <c r="K163" s="119">
        <f t="shared" si="69"/>
        <v>76224279.929999977</v>
      </c>
      <c r="L163" s="119">
        <f t="shared" si="69"/>
        <v>191719038.30999997</v>
      </c>
      <c r="M163" s="119">
        <f t="shared" si="69"/>
        <v>129082366.85000001</v>
      </c>
      <c r="N163" s="119">
        <f t="shared" si="69"/>
        <v>175301866.78999999</v>
      </c>
      <c r="O163" s="119">
        <f t="shared" si="69"/>
        <v>95329374.860000014</v>
      </c>
      <c r="P163" s="119">
        <f t="shared" si="69"/>
        <v>208878838.63</v>
      </c>
      <c r="Q163" s="147">
        <f t="shared" si="58"/>
        <v>1289760047.5700002</v>
      </c>
      <c r="R163" s="174"/>
      <c r="S163" s="6"/>
      <c r="T163" s="3"/>
      <c r="U163" s="3"/>
      <c r="V163" s="3"/>
      <c r="W163" s="3"/>
    </row>
    <row r="164" spans="2:23" s="28" customFormat="1" x14ac:dyDescent="0.25">
      <c r="B164" s="52" t="s">
        <v>297</v>
      </c>
      <c r="C164" s="119">
        <f>SUM(C165:C172)</f>
        <v>1028398803</v>
      </c>
      <c r="D164" s="119">
        <f>SUM(D165:D172)</f>
        <v>1120815321.6499999</v>
      </c>
      <c r="E164" s="119">
        <f t="shared" ref="E164:P164" si="70">SUM(E165:E172)</f>
        <v>14587549.9</v>
      </c>
      <c r="F164" s="119">
        <f t="shared" si="70"/>
        <v>8674907.209999999</v>
      </c>
      <c r="G164" s="119">
        <f t="shared" si="70"/>
        <v>48357671.229999989</v>
      </c>
      <c r="H164" s="119">
        <f t="shared" si="70"/>
        <v>11731397.419999998</v>
      </c>
      <c r="I164" s="119">
        <f t="shared" si="70"/>
        <v>45702949.790000007</v>
      </c>
      <c r="J164" s="119">
        <f t="shared" si="70"/>
        <v>40671387.950000003</v>
      </c>
      <c r="K164" s="119">
        <f t="shared" si="70"/>
        <v>30019228.469999999</v>
      </c>
      <c r="L164" s="119">
        <f t="shared" si="70"/>
        <v>31209968.509999998</v>
      </c>
      <c r="M164" s="119">
        <f t="shared" si="70"/>
        <v>40930026.430000007</v>
      </c>
      <c r="N164" s="119">
        <f t="shared" si="70"/>
        <v>49706358.820000008</v>
      </c>
      <c r="O164" s="119">
        <f t="shared" si="70"/>
        <v>23958798.949999999</v>
      </c>
      <c r="P164" s="119">
        <f t="shared" si="70"/>
        <v>52489480.840000004</v>
      </c>
      <c r="Q164" s="147">
        <f t="shared" si="58"/>
        <v>398039725.51999998</v>
      </c>
      <c r="R164" s="175"/>
      <c r="S164" s="6"/>
      <c r="T164" s="3"/>
      <c r="U164" s="3"/>
      <c r="V164" s="3"/>
      <c r="W164" s="3"/>
    </row>
    <row r="165" spans="2:23" x14ac:dyDescent="0.25">
      <c r="B165" s="27" t="s">
        <v>298</v>
      </c>
      <c r="C165" s="121">
        <v>901217416</v>
      </c>
      <c r="D165" s="121">
        <v>833523291.73000002</v>
      </c>
      <c r="E165" s="120">
        <v>14352971.800000001</v>
      </c>
      <c r="F165" s="120">
        <v>8161917.1999999983</v>
      </c>
      <c r="G165" s="120">
        <v>28011404.619999997</v>
      </c>
      <c r="H165" s="120">
        <v>4094694.459999999</v>
      </c>
      <c r="I165" s="54">
        <v>28681390.790000003</v>
      </c>
      <c r="J165" s="54">
        <v>19464852.590000004</v>
      </c>
      <c r="K165" s="54">
        <v>10907966.879999999</v>
      </c>
      <c r="L165" s="54">
        <v>11901374.82</v>
      </c>
      <c r="M165" s="54">
        <v>7836704.3000000017</v>
      </c>
      <c r="N165" s="54">
        <v>36939980.460000001</v>
      </c>
      <c r="O165" s="148">
        <v>14038265.92</v>
      </c>
      <c r="P165" s="148">
        <v>41437348.040000007</v>
      </c>
      <c r="Q165" s="148">
        <f t="shared" si="58"/>
        <v>225828871.88</v>
      </c>
      <c r="R165" s="174"/>
      <c r="S165" s="6"/>
    </row>
    <row r="166" spans="2:23" x14ac:dyDescent="0.25">
      <c r="B166" s="27" t="s">
        <v>299</v>
      </c>
      <c r="C166" s="121">
        <v>41098349</v>
      </c>
      <c r="D166" s="121">
        <v>44551383.93</v>
      </c>
      <c r="E166" s="120">
        <v>175814.09999999998</v>
      </c>
      <c r="F166" s="120">
        <v>0</v>
      </c>
      <c r="G166" s="120">
        <v>790101.73</v>
      </c>
      <c r="H166" s="120">
        <v>1984580.3399999999</v>
      </c>
      <c r="I166" s="54">
        <v>2360</v>
      </c>
      <c r="J166" s="54">
        <v>2121312.5300000003</v>
      </c>
      <c r="K166" s="54">
        <v>1898999.07</v>
      </c>
      <c r="L166" s="54">
        <v>77636</v>
      </c>
      <c r="M166" s="54">
        <v>626075.17999999993</v>
      </c>
      <c r="N166" s="54">
        <v>1284550.17</v>
      </c>
      <c r="O166" s="148">
        <v>751594.7</v>
      </c>
      <c r="P166" s="148">
        <v>3075982.91</v>
      </c>
      <c r="Q166" s="148">
        <f t="shared" si="58"/>
        <v>12789006.73</v>
      </c>
      <c r="R166" s="175"/>
      <c r="S166" s="6"/>
    </row>
    <row r="167" spans="2:23" x14ac:dyDescent="0.25">
      <c r="B167" s="27" t="s">
        <v>300</v>
      </c>
      <c r="C167" s="121">
        <v>5820613</v>
      </c>
      <c r="D167" s="121">
        <v>126611413.64</v>
      </c>
      <c r="E167" s="120">
        <v>0</v>
      </c>
      <c r="F167" s="120">
        <v>20000</v>
      </c>
      <c r="G167" s="120">
        <v>19233497</v>
      </c>
      <c r="H167" s="120">
        <v>1709500</v>
      </c>
      <c r="I167" s="54">
        <v>15799867</v>
      </c>
      <c r="J167" s="54">
        <v>11586825</v>
      </c>
      <c r="K167" s="54">
        <v>14013541.560000001</v>
      </c>
      <c r="L167" s="54">
        <v>17562750</v>
      </c>
      <c r="M167" s="54">
        <v>25893791.539999999</v>
      </c>
      <c r="N167" s="54">
        <v>8951100</v>
      </c>
      <c r="O167" s="148">
        <v>2769375</v>
      </c>
      <c r="P167" s="148">
        <v>3502789</v>
      </c>
      <c r="Q167" s="148">
        <f t="shared" si="58"/>
        <v>121043036.09999999</v>
      </c>
      <c r="R167" s="174"/>
      <c r="S167" s="6"/>
    </row>
    <row r="168" spans="2:23" x14ac:dyDescent="0.25">
      <c r="B168" s="27" t="s">
        <v>301</v>
      </c>
      <c r="C168" s="121">
        <v>20835864</v>
      </c>
      <c r="D168" s="121">
        <v>31625723.810000002</v>
      </c>
      <c r="E168" s="120">
        <v>58764</v>
      </c>
      <c r="F168" s="120">
        <v>329560.01</v>
      </c>
      <c r="G168" s="120">
        <v>0</v>
      </c>
      <c r="H168" s="120">
        <v>1420272.44</v>
      </c>
      <c r="I168" s="54">
        <v>484980</v>
      </c>
      <c r="J168" s="54">
        <v>4384008.05</v>
      </c>
      <c r="K168" s="54">
        <v>0</v>
      </c>
      <c r="L168" s="54">
        <v>86868</v>
      </c>
      <c r="M168" s="54">
        <v>4183917.25</v>
      </c>
      <c r="N168" s="54">
        <v>52310.58</v>
      </c>
      <c r="O168" s="148">
        <v>0</v>
      </c>
      <c r="P168" s="148">
        <v>80750.75</v>
      </c>
      <c r="Q168" s="148">
        <f t="shared" si="58"/>
        <v>11081431.08</v>
      </c>
      <c r="R168" s="175"/>
      <c r="S168" s="6"/>
    </row>
    <row r="169" spans="2:23" x14ac:dyDescent="0.25">
      <c r="B169" s="27" t="s">
        <v>302</v>
      </c>
      <c r="C169" s="121">
        <v>300000</v>
      </c>
      <c r="D169" s="121">
        <v>2348907.14</v>
      </c>
      <c r="E169" s="120">
        <v>0</v>
      </c>
      <c r="F169" s="120"/>
      <c r="G169" s="120"/>
      <c r="H169" s="120"/>
      <c r="I169" s="54"/>
      <c r="J169" s="54">
        <v>0</v>
      </c>
      <c r="K169" s="54">
        <v>2248906.14</v>
      </c>
      <c r="L169" s="54">
        <v>185260</v>
      </c>
      <c r="M169" s="54">
        <v>0</v>
      </c>
      <c r="N169" s="54">
        <v>34975.199999999997</v>
      </c>
      <c r="O169" s="148">
        <v>50928.800000000003</v>
      </c>
      <c r="P169" s="148">
        <v>4720</v>
      </c>
      <c r="Q169" s="148">
        <f t="shared" si="58"/>
        <v>2524790.14</v>
      </c>
      <c r="R169" s="174"/>
      <c r="S169" s="6"/>
    </row>
    <row r="170" spans="2:23" x14ac:dyDescent="0.25">
      <c r="B170" s="27" t="s">
        <v>303</v>
      </c>
      <c r="C170" s="121">
        <v>31241724</v>
      </c>
      <c r="D170" s="121">
        <v>46013008.780000001</v>
      </c>
      <c r="E170" s="120">
        <v>0</v>
      </c>
      <c r="F170" s="120">
        <v>0</v>
      </c>
      <c r="G170" s="120">
        <v>137811.08000000002</v>
      </c>
      <c r="H170" s="120">
        <v>1705000.29</v>
      </c>
      <c r="I170" s="54">
        <v>734352</v>
      </c>
      <c r="J170" s="54">
        <v>3020555.7800000003</v>
      </c>
      <c r="K170" s="54">
        <v>898184.82</v>
      </c>
      <c r="L170" s="54">
        <v>1055919.7000000002</v>
      </c>
      <c r="M170" s="54">
        <v>2219932</v>
      </c>
      <c r="N170" s="54">
        <v>2004984.3199999998</v>
      </c>
      <c r="O170" s="148">
        <v>6272864.5300000003</v>
      </c>
      <c r="P170" s="148">
        <v>3377052.36</v>
      </c>
      <c r="Q170" s="148">
        <f t="shared" si="58"/>
        <v>21426656.880000003</v>
      </c>
      <c r="R170" s="175"/>
      <c r="S170" s="6"/>
    </row>
    <row r="171" spans="2:23" x14ac:dyDescent="0.25">
      <c r="B171" s="27" t="s">
        <v>304</v>
      </c>
      <c r="C171" s="121">
        <v>22792144</v>
      </c>
      <c r="D171" s="121">
        <v>29453899.620000001</v>
      </c>
      <c r="E171" s="120">
        <v>0</v>
      </c>
      <c r="F171" s="120">
        <v>163430</v>
      </c>
      <c r="G171" s="120">
        <v>184856.8</v>
      </c>
      <c r="H171" s="120">
        <v>817349.89</v>
      </c>
      <c r="I171" s="54">
        <v>0</v>
      </c>
      <c r="J171" s="54">
        <v>57584</v>
      </c>
      <c r="K171" s="54">
        <v>18880</v>
      </c>
      <c r="L171" s="54">
        <v>307409.99</v>
      </c>
      <c r="M171" s="54">
        <v>97666.239999999991</v>
      </c>
      <c r="N171" s="54">
        <v>408458.09</v>
      </c>
      <c r="O171" s="148">
        <v>45770</v>
      </c>
      <c r="P171" s="148">
        <v>861337.78</v>
      </c>
      <c r="Q171" s="148">
        <f t="shared" si="58"/>
        <v>2962742.79</v>
      </c>
      <c r="R171" s="275"/>
      <c r="S171" s="6"/>
    </row>
    <row r="172" spans="2:23" x14ac:dyDescent="0.25">
      <c r="B172" s="27" t="s">
        <v>305</v>
      </c>
      <c r="C172" s="121">
        <v>5092693</v>
      </c>
      <c r="D172" s="121">
        <v>6687693</v>
      </c>
      <c r="E172" s="120"/>
      <c r="F172" s="120">
        <v>0</v>
      </c>
      <c r="G172" s="120"/>
      <c r="H172" s="120">
        <v>0</v>
      </c>
      <c r="I172" s="54">
        <v>0</v>
      </c>
      <c r="J172" s="54">
        <v>36250</v>
      </c>
      <c r="K172" s="54">
        <v>32750</v>
      </c>
      <c r="L172" s="54">
        <v>32750</v>
      </c>
      <c r="M172" s="54">
        <v>71939.92</v>
      </c>
      <c r="N172" s="54">
        <v>30000</v>
      </c>
      <c r="O172" s="148">
        <v>30000</v>
      </c>
      <c r="P172" s="148">
        <v>149500</v>
      </c>
      <c r="Q172" s="148">
        <f t="shared" si="58"/>
        <v>383189.92</v>
      </c>
      <c r="R172" s="175"/>
      <c r="S172" s="6"/>
    </row>
    <row r="173" spans="2:23" s="28" customFormat="1" x14ac:dyDescent="0.25">
      <c r="B173" s="52" t="s">
        <v>306</v>
      </c>
      <c r="C173" s="119">
        <f>SUM(C174:C182)</f>
        <v>1265095796</v>
      </c>
      <c r="D173" s="119">
        <f>SUM(D174:D182)</f>
        <v>1904336441.28</v>
      </c>
      <c r="E173" s="119">
        <f t="shared" ref="E173:P173" si="71">SUM(E174:E182)</f>
        <v>7379895.8700000001</v>
      </c>
      <c r="F173" s="119">
        <f t="shared" si="71"/>
        <v>8940131.8399999999</v>
      </c>
      <c r="G173" s="119">
        <f t="shared" si="71"/>
        <v>30060432.399999995</v>
      </c>
      <c r="H173" s="119">
        <f t="shared" si="71"/>
        <v>78286702.780000001</v>
      </c>
      <c r="I173" s="119">
        <f t="shared" si="71"/>
        <v>66679763.329999998</v>
      </c>
      <c r="J173" s="119">
        <f t="shared" si="71"/>
        <v>42534866.410000004</v>
      </c>
      <c r="K173" s="119">
        <f t="shared" si="71"/>
        <v>46205051.459999986</v>
      </c>
      <c r="L173" s="119">
        <f t="shared" si="71"/>
        <v>156492194.13</v>
      </c>
      <c r="M173" s="119">
        <f t="shared" si="71"/>
        <v>83826868.670000002</v>
      </c>
      <c r="N173" s="119">
        <f t="shared" si="71"/>
        <v>121056059.81999999</v>
      </c>
      <c r="O173" s="119">
        <f t="shared" si="71"/>
        <v>70980531.910000011</v>
      </c>
      <c r="P173" s="119">
        <f t="shared" si="71"/>
        <v>145905851.87</v>
      </c>
      <c r="Q173" s="147">
        <f t="shared" si="58"/>
        <v>858348350.49000001</v>
      </c>
      <c r="R173" s="175"/>
      <c r="S173" s="6"/>
      <c r="T173" s="3"/>
      <c r="U173" s="3"/>
      <c r="V173" s="3"/>
      <c r="W173" s="3"/>
    </row>
    <row r="174" spans="2:23" x14ac:dyDescent="0.25">
      <c r="B174" s="27" t="s">
        <v>307</v>
      </c>
      <c r="C174" s="121">
        <v>65527621</v>
      </c>
      <c r="D174" s="121">
        <v>69568173.689999998</v>
      </c>
      <c r="E174" s="120">
        <v>148211</v>
      </c>
      <c r="F174" s="120">
        <v>102370.39999999991</v>
      </c>
      <c r="G174" s="120">
        <v>623312.35</v>
      </c>
      <c r="H174" s="120">
        <v>111820.64</v>
      </c>
      <c r="I174" s="54">
        <v>142837.73000000001</v>
      </c>
      <c r="J174" s="54">
        <v>896005.04999999993</v>
      </c>
      <c r="K174" s="54">
        <v>105642.51000000001</v>
      </c>
      <c r="L174" s="54">
        <v>2617901.3899999997</v>
      </c>
      <c r="M174" s="54">
        <v>181677.11</v>
      </c>
      <c r="N174" s="54">
        <v>978654.42</v>
      </c>
      <c r="O174" s="148">
        <v>412742.02999999997</v>
      </c>
      <c r="P174" s="148">
        <v>556699.05000000005</v>
      </c>
      <c r="Q174" s="148">
        <f t="shared" si="58"/>
        <v>6877873.6799999997</v>
      </c>
      <c r="R174" s="174"/>
      <c r="S174" s="6"/>
    </row>
    <row r="175" spans="2:23" x14ac:dyDescent="0.25">
      <c r="B175" s="27" t="s">
        <v>308</v>
      </c>
      <c r="C175" s="121">
        <v>131678910</v>
      </c>
      <c r="D175" s="121">
        <v>137636414.75</v>
      </c>
      <c r="E175" s="120">
        <v>1018448.56</v>
      </c>
      <c r="F175" s="120">
        <v>307633.08</v>
      </c>
      <c r="G175" s="120">
        <v>651986.05000000005</v>
      </c>
      <c r="H175" s="120">
        <v>620766.38</v>
      </c>
      <c r="I175" s="54">
        <v>276024.8</v>
      </c>
      <c r="J175" s="54">
        <v>523108.03</v>
      </c>
      <c r="K175" s="54">
        <v>1008631.1900000001</v>
      </c>
      <c r="L175" s="54">
        <v>124312.57</v>
      </c>
      <c r="M175" s="54">
        <v>701425.54</v>
      </c>
      <c r="N175" s="54">
        <v>247562.47000000003</v>
      </c>
      <c r="O175" s="148">
        <v>556077.02</v>
      </c>
      <c r="P175" s="148">
        <v>1025139.52</v>
      </c>
      <c r="Q175" s="148">
        <f t="shared" si="58"/>
        <v>7061115.2100000009</v>
      </c>
      <c r="R175" s="174"/>
      <c r="S175" s="6"/>
    </row>
    <row r="176" spans="2:23" x14ac:dyDescent="0.25">
      <c r="B176" s="27" t="s">
        <v>309</v>
      </c>
      <c r="C176" s="121">
        <v>19939242</v>
      </c>
      <c r="D176" s="121">
        <v>18095242</v>
      </c>
      <c r="E176" s="120"/>
      <c r="F176" s="120">
        <v>0</v>
      </c>
      <c r="G176" s="120"/>
      <c r="H176" s="120"/>
      <c r="I176" s="54"/>
      <c r="J176" s="54"/>
      <c r="K176" s="54"/>
      <c r="L176" s="54"/>
      <c r="M176" s="54"/>
      <c r="N176" s="54"/>
      <c r="O176" s="148">
        <v>0</v>
      </c>
      <c r="P176" s="148"/>
      <c r="Q176" s="148">
        <f t="shared" si="58"/>
        <v>0</v>
      </c>
      <c r="R176" s="174"/>
      <c r="S176" s="6"/>
    </row>
    <row r="177" spans="2:23" x14ac:dyDescent="0.25">
      <c r="B177" s="27" t="s">
        <v>310</v>
      </c>
      <c r="C177" s="121">
        <v>205739602</v>
      </c>
      <c r="D177" s="121">
        <v>382463890.38</v>
      </c>
      <c r="E177" s="120">
        <v>2064560.68</v>
      </c>
      <c r="F177" s="120">
        <v>3562961.06</v>
      </c>
      <c r="G177" s="120">
        <v>4175942.7600000002</v>
      </c>
      <c r="H177" s="120">
        <v>45622023.420000002</v>
      </c>
      <c r="I177" s="54">
        <v>22608019.019999996</v>
      </c>
      <c r="J177" s="54">
        <v>11307047.73</v>
      </c>
      <c r="K177" s="54">
        <v>4397570.82</v>
      </c>
      <c r="L177" s="54">
        <v>107394871.18000001</v>
      </c>
      <c r="M177" s="54">
        <v>14665925.029999999</v>
      </c>
      <c r="N177" s="54">
        <v>39029533.870000005</v>
      </c>
      <c r="O177" s="148">
        <v>16760795.1</v>
      </c>
      <c r="P177" s="148">
        <v>12197562</v>
      </c>
      <c r="Q177" s="148">
        <f t="shared" si="58"/>
        <v>283786812.67000002</v>
      </c>
      <c r="R177" s="174"/>
      <c r="S177" s="6"/>
    </row>
    <row r="178" spans="2:23" x14ac:dyDescent="0.25">
      <c r="B178" s="27" t="s">
        <v>311</v>
      </c>
      <c r="C178" s="121">
        <v>51518713</v>
      </c>
      <c r="D178" s="121">
        <v>44389022.460000001</v>
      </c>
      <c r="E178" s="120">
        <v>0</v>
      </c>
      <c r="F178" s="120">
        <v>37309.879999999997</v>
      </c>
      <c r="G178" s="120">
        <v>4426578.93</v>
      </c>
      <c r="H178" s="120">
        <v>658669.29</v>
      </c>
      <c r="I178" s="54">
        <v>253116.94</v>
      </c>
      <c r="J178" s="54">
        <v>29500</v>
      </c>
      <c r="K178" s="54">
        <v>611379.53</v>
      </c>
      <c r="L178" s="54">
        <v>458150.19</v>
      </c>
      <c r="M178" s="54">
        <v>6730154.8200000003</v>
      </c>
      <c r="N178" s="54">
        <v>692914.12</v>
      </c>
      <c r="O178" s="148">
        <v>65440</v>
      </c>
      <c r="P178" s="148">
        <v>7710743.1500000004</v>
      </c>
      <c r="Q178" s="148">
        <f t="shared" si="58"/>
        <v>21673956.850000001</v>
      </c>
      <c r="R178" s="174"/>
      <c r="S178" s="6"/>
    </row>
    <row r="179" spans="2:23" x14ac:dyDescent="0.25">
      <c r="B179" s="27" t="s">
        <v>312</v>
      </c>
      <c r="C179" s="121">
        <v>631477833</v>
      </c>
      <c r="D179" s="121">
        <v>698561912.37</v>
      </c>
      <c r="E179" s="120">
        <v>3762907.6699999995</v>
      </c>
      <c r="F179" s="120">
        <v>4121343.9700000007</v>
      </c>
      <c r="G179" s="120">
        <v>11148600.209999997</v>
      </c>
      <c r="H179" s="120">
        <v>23899545.52</v>
      </c>
      <c r="I179" s="54">
        <v>27904982.68</v>
      </c>
      <c r="J179" s="54">
        <v>22380992.059999999</v>
      </c>
      <c r="K179" s="54">
        <v>28200771.329999994</v>
      </c>
      <c r="L179" s="54">
        <v>23911720.109999999</v>
      </c>
      <c r="M179" s="54">
        <v>53340082.400000006</v>
      </c>
      <c r="N179" s="54">
        <v>54676215.649999984</v>
      </c>
      <c r="O179" s="148">
        <v>40200322.300000019</v>
      </c>
      <c r="P179" s="148">
        <v>81662631.410000011</v>
      </c>
      <c r="Q179" s="148">
        <f t="shared" si="58"/>
        <v>375210115.31000006</v>
      </c>
      <c r="R179" s="174"/>
      <c r="S179" s="6"/>
    </row>
    <row r="180" spans="2:23" x14ac:dyDescent="0.25">
      <c r="B180" s="27" t="s">
        <v>313</v>
      </c>
      <c r="C180" s="121">
        <v>39015196</v>
      </c>
      <c r="D180" s="121">
        <v>61942104.990000002</v>
      </c>
      <c r="E180" s="120">
        <v>0</v>
      </c>
      <c r="F180" s="120">
        <v>212305.5</v>
      </c>
      <c r="G180" s="120">
        <v>1682957.65</v>
      </c>
      <c r="H180" s="120">
        <v>1644369.3900000001</v>
      </c>
      <c r="I180" s="54">
        <v>582276.39999999991</v>
      </c>
      <c r="J180" s="54">
        <v>1955580.09</v>
      </c>
      <c r="K180" s="54">
        <v>1422876.55</v>
      </c>
      <c r="L180" s="54">
        <v>1121396.82</v>
      </c>
      <c r="M180" s="54">
        <v>766731.71</v>
      </c>
      <c r="N180" s="54">
        <v>2420929.79</v>
      </c>
      <c r="O180" s="148">
        <v>4602352.5999999987</v>
      </c>
      <c r="P180" s="148">
        <v>4617653.0599999996</v>
      </c>
      <c r="Q180" s="148">
        <f t="shared" si="58"/>
        <v>21029429.559999995</v>
      </c>
      <c r="R180" s="174"/>
      <c r="S180" s="6"/>
    </row>
    <row r="181" spans="2:23" x14ac:dyDescent="0.25">
      <c r="B181" s="27" t="s">
        <v>314</v>
      </c>
      <c r="C181" s="121">
        <v>110006132</v>
      </c>
      <c r="D181" s="121">
        <v>485852940.63999993</v>
      </c>
      <c r="E181" s="120">
        <v>385767.96</v>
      </c>
      <c r="F181" s="120">
        <v>596207.94999999984</v>
      </c>
      <c r="G181" s="120">
        <v>7230064.4699999997</v>
      </c>
      <c r="H181" s="120">
        <v>5712955.7000000002</v>
      </c>
      <c r="I181" s="54">
        <v>14912505.76</v>
      </c>
      <c r="J181" s="54">
        <v>5337162.0199999996</v>
      </c>
      <c r="K181" s="54">
        <v>10449955.66</v>
      </c>
      <c r="L181" s="54">
        <v>20863841.870000001</v>
      </c>
      <c r="M181" s="54">
        <v>7440872.0599999987</v>
      </c>
      <c r="N181" s="54">
        <v>22938835.900000002</v>
      </c>
      <c r="O181" s="148">
        <v>8334175.0599999996</v>
      </c>
      <c r="P181" s="148">
        <v>38127438.68</v>
      </c>
      <c r="Q181" s="148">
        <f t="shared" si="58"/>
        <v>142329783.09</v>
      </c>
      <c r="R181" s="174"/>
      <c r="S181" s="6"/>
    </row>
    <row r="182" spans="2:23" x14ac:dyDescent="0.25">
      <c r="B182" s="27" t="s">
        <v>315</v>
      </c>
      <c r="C182" s="121">
        <v>10192547</v>
      </c>
      <c r="D182" s="121">
        <v>5826740</v>
      </c>
      <c r="E182" s="120">
        <v>0</v>
      </c>
      <c r="F182" s="120">
        <v>0</v>
      </c>
      <c r="G182" s="120">
        <v>120989.98</v>
      </c>
      <c r="H182" s="120">
        <v>16552.439999999999</v>
      </c>
      <c r="I182" s="54">
        <v>0</v>
      </c>
      <c r="J182" s="54">
        <v>105471.43000000001</v>
      </c>
      <c r="K182" s="54">
        <v>8223.8700000000008</v>
      </c>
      <c r="L182" s="54"/>
      <c r="M182" s="54"/>
      <c r="N182" s="54">
        <v>71413.600000000006</v>
      </c>
      <c r="O182" s="148">
        <v>48627.8</v>
      </c>
      <c r="P182" s="148">
        <v>7985</v>
      </c>
      <c r="Q182" s="148">
        <f t="shared" si="58"/>
        <v>379264.11999999994</v>
      </c>
      <c r="R182" s="175"/>
      <c r="S182" s="6"/>
    </row>
    <row r="183" spans="2:23" s="28" customFormat="1" x14ac:dyDescent="0.25">
      <c r="B183" s="52" t="s">
        <v>316</v>
      </c>
      <c r="C183" s="119">
        <f>C184</f>
        <v>10429666</v>
      </c>
      <c r="D183" s="119">
        <f>D184</f>
        <v>36900545.829999998</v>
      </c>
      <c r="E183" s="119">
        <f t="shared" ref="E183:P183" si="72">E184</f>
        <v>0</v>
      </c>
      <c r="F183" s="119">
        <f t="shared" si="72"/>
        <v>2519980</v>
      </c>
      <c r="G183" s="119">
        <f t="shared" si="72"/>
        <v>164000</v>
      </c>
      <c r="H183" s="119">
        <f t="shared" si="72"/>
        <v>3104717.07</v>
      </c>
      <c r="I183" s="119">
        <f t="shared" si="72"/>
        <v>3827929</v>
      </c>
      <c r="J183" s="119">
        <f t="shared" si="72"/>
        <v>0</v>
      </c>
      <c r="K183" s="119">
        <f t="shared" si="72"/>
        <v>0</v>
      </c>
      <c r="L183" s="119">
        <f t="shared" si="72"/>
        <v>4016875.67</v>
      </c>
      <c r="M183" s="119">
        <f t="shared" si="72"/>
        <v>4325471.75</v>
      </c>
      <c r="N183" s="119">
        <f t="shared" si="72"/>
        <v>4539448.1500000004</v>
      </c>
      <c r="O183" s="119">
        <f t="shared" si="72"/>
        <v>390044</v>
      </c>
      <c r="P183" s="119">
        <f t="shared" si="72"/>
        <v>10483505.92</v>
      </c>
      <c r="Q183" s="147">
        <f t="shared" si="58"/>
        <v>33371971.560000002</v>
      </c>
      <c r="R183" s="174"/>
      <c r="S183" s="6"/>
      <c r="T183" s="3"/>
      <c r="U183" s="3"/>
      <c r="V183" s="3"/>
      <c r="W183" s="3"/>
    </row>
    <row r="184" spans="2:23" x14ac:dyDescent="0.25">
      <c r="B184" s="27" t="s">
        <v>317</v>
      </c>
      <c r="C184" s="121">
        <v>10429666</v>
      </c>
      <c r="D184" s="121">
        <v>36900545.829999998</v>
      </c>
      <c r="E184" s="120">
        <v>0</v>
      </c>
      <c r="F184" s="120">
        <v>2519980</v>
      </c>
      <c r="G184" s="120">
        <v>164000</v>
      </c>
      <c r="H184" s="120">
        <v>3104717.07</v>
      </c>
      <c r="I184" s="54">
        <v>3827929</v>
      </c>
      <c r="J184" s="54">
        <v>0</v>
      </c>
      <c r="K184" s="54">
        <v>0</v>
      </c>
      <c r="L184" s="54">
        <v>4016875.67</v>
      </c>
      <c r="M184" s="54">
        <v>4325471.75</v>
      </c>
      <c r="N184" s="54">
        <v>4539448.1500000004</v>
      </c>
      <c r="O184" s="148">
        <v>390044</v>
      </c>
      <c r="P184" s="148">
        <v>10483505.92</v>
      </c>
      <c r="Q184" s="148">
        <f t="shared" si="58"/>
        <v>33371971.560000002</v>
      </c>
      <c r="R184" s="174"/>
      <c r="S184" s="6"/>
    </row>
    <row r="185" spans="2:23" s="28" customFormat="1" x14ac:dyDescent="0.25">
      <c r="B185" s="52" t="s">
        <v>37</v>
      </c>
      <c r="C185" s="119">
        <f t="shared" ref="C185:P185" si="73">C186+C189+C192+C194+C196+C200+C205+C212+C216</f>
        <v>9355737085</v>
      </c>
      <c r="D185" s="119">
        <f t="shared" si="73"/>
        <v>9755242824.2399998</v>
      </c>
      <c r="E185" s="119">
        <f t="shared" si="73"/>
        <v>202882990.96000001</v>
      </c>
      <c r="F185" s="119">
        <f t="shared" si="73"/>
        <v>342347949.77000004</v>
      </c>
      <c r="G185" s="119">
        <f t="shared" si="73"/>
        <v>266151936.01999998</v>
      </c>
      <c r="H185" s="119">
        <f t="shared" si="73"/>
        <v>308999870.92999995</v>
      </c>
      <c r="I185" s="119">
        <f t="shared" si="73"/>
        <v>936032288.5</v>
      </c>
      <c r="J185" s="119">
        <f t="shared" si="73"/>
        <v>512516475.30000001</v>
      </c>
      <c r="K185" s="119">
        <f t="shared" si="73"/>
        <v>472646637.01000005</v>
      </c>
      <c r="L185" s="119">
        <f t="shared" si="73"/>
        <v>550736427.51999998</v>
      </c>
      <c r="M185" s="119">
        <f t="shared" si="73"/>
        <v>365370401.91000003</v>
      </c>
      <c r="N185" s="119">
        <f t="shared" si="73"/>
        <v>277922297.10000002</v>
      </c>
      <c r="O185" s="119">
        <f t="shared" si="73"/>
        <v>335574348.83000004</v>
      </c>
      <c r="P185" s="119">
        <f t="shared" si="73"/>
        <v>849524082.22000003</v>
      </c>
      <c r="Q185" s="147">
        <f t="shared" si="58"/>
        <v>5420705706.0700006</v>
      </c>
      <c r="R185" s="174"/>
      <c r="S185" s="6"/>
      <c r="T185" s="3"/>
      <c r="U185" s="3"/>
      <c r="V185" s="3"/>
      <c r="W185" s="3"/>
    </row>
    <row r="186" spans="2:23" s="28" customFormat="1" x14ac:dyDescent="0.25">
      <c r="B186" s="51" t="s">
        <v>318</v>
      </c>
      <c r="C186" s="119">
        <f>C187</f>
        <v>23742451</v>
      </c>
      <c r="D186" s="119">
        <f>D187+D188</f>
        <v>30749051</v>
      </c>
      <c r="E186" s="119">
        <f t="shared" ref="E186:P186" si="74">E187+E188</f>
        <v>1598780</v>
      </c>
      <c r="F186" s="119">
        <f t="shared" si="74"/>
        <v>909780</v>
      </c>
      <c r="G186" s="119">
        <f t="shared" si="74"/>
        <v>678579.67999999993</v>
      </c>
      <c r="H186" s="119">
        <f t="shared" si="74"/>
        <v>391240</v>
      </c>
      <c r="I186" s="119">
        <f t="shared" si="74"/>
        <v>646640</v>
      </c>
      <c r="J186" s="119">
        <f t="shared" si="74"/>
        <v>32658.739999999998</v>
      </c>
      <c r="K186" s="119">
        <f t="shared" si="74"/>
        <v>417720</v>
      </c>
      <c r="L186" s="119">
        <f t="shared" si="74"/>
        <v>779980</v>
      </c>
      <c r="M186" s="119">
        <f t="shared" si="74"/>
        <v>3317420</v>
      </c>
      <c r="N186" s="119">
        <f t="shared" si="74"/>
        <v>575580</v>
      </c>
      <c r="O186" s="119">
        <f t="shared" si="74"/>
        <v>0</v>
      </c>
      <c r="P186" s="119">
        <f t="shared" si="74"/>
        <v>5545160</v>
      </c>
      <c r="Q186" s="147">
        <f>SUM(E186:P186)</f>
        <v>14893538.42</v>
      </c>
      <c r="R186" s="174"/>
      <c r="S186" s="6"/>
      <c r="T186" s="3"/>
      <c r="U186" s="3"/>
      <c r="V186" s="3"/>
      <c r="W186" s="3"/>
    </row>
    <row r="187" spans="2:23" x14ac:dyDescent="0.25">
      <c r="B187" s="50" t="s">
        <v>319</v>
      </c>
      <c r="C187" s="121">
        <v>23742451</v>
      </c>
      <c r="D187" s="121">
        <v>27749051</v>
      </c>
      <c r="E187" s="120">
        <v>1598780</v>
      </c>
      <c r="F187" s="120">
        <v>909780</v>
      </c>
      <c r="G187" s="120">
        <v>678579.67999999993</v>
      </c>
      <c r="H187" s="120">
        <v>391240</v>
      </c>
      <c r="I187" s="54">
        <v>646640</v>
      </c>
      <c r="J187" s="54">
        <v>32658.739999999998</v>
      </c>
      <c r="K187" s="54">
        <v>417720</v>
      </c>
      <c r="L187" s="54">
        <v>779980</v>
      </c>
      <c r="M187" s="54">
        <v>317420</v>
      </c>
      <c r="N187" s="54">
        <v>575580</v>
      </c>
      <c r="O187" s="148">
        <v>0</v>
      </c>
      <c r="P187" s="148">
        <v>5545160</v>
      </c>
      <c r="Q187" s="148">
        <f t="shared" si="58"/>
        <v>11893538.42</v>
      </c>
      <c r="R187" s="174"/>
      <c r="S187" s="6"/>
    </row>
    <row r="188" spans="2:23" x14ac:dyDescent="0.25">
      <c r="B188" s="50" t="s">
        <v>706</v>
      </c>
      <c r="C188" s="121"/>
      <c r="D188" s="121">
        <v>3000000</v>
      </c>
      <c r="E188" s="120"/>
      <c r="F188" s="120"/>
      <c r="G188" s="120"/>
      <c r="H188" s="120"/>
      <c r="I188" s="120"/>
      <c r="J188" s="120"/>
      <c r="K188" s="120"/>
      <c r="L188" s="120"/>
      <c r="M188" s="54">
        <v>3000000</v>
      </c>
      <c r="N188" s="54"/>
      <c r="O188" s="148"/>
      <c r="P188" s="148">
        <v>0</v>
      </c>
      <c r="Q188" s="148">
        <f t="shared" si="58"/>
        <v>3000000</v>
      </c>
      <c r="R188" s="174"/>
      <c r="S188" s="6"/>
    </row>
    <row r="189" spans="2:23" s="28" customFormat="1" x14ac:dyDescent="0.25">
      <c r="B189" s="51" t="s">
        <v>320</v>
      </c>
      <c r="C189" s="119">
        <f>C190+C191</f>
        <v>133449016</v>
      </c>
      <c r="D189" s="119">
        <f>D190+D191</f>
        <v>139141117.33000001</v>
      </c>
      <c r="E189" s="119">
        <f t="shared" ref="E189:P189" si="75">E190+E191</f>
        <v>2086190.1500000001</v>
      </c>
      <c r="F189" s="119">
        <f t="shared" si="75"/>
        <v>3625802.6500000004</v>
      </c>
      <c r="G189" s="119">
        <f t="shared" si="75"/>
        <v>2184496.8500000006</v>
      </c>
      <c r="H189" s="119">
        <f t="shared" si="75"/>
        <v>2308329.88</v>
      </c>
      <c r="I189" s="119">
        <f t="shared" si="75"/>
        <v>3145418.0899999994</v>
      </c>
      <c r="J189" s="119">
        <f t="shared" si="75"/>
        <v>2933879.73</v>
      </c>
      <c r="K189" s="119">
        <f t="shared" si="75"/>
        <v>3447440.5200000005</v>
      </c>
      <c r="L189" s="119">
        <f t="shared" si="75"/>
        <v>2717992.7800000003</v>
      </c>
      <c r="M189" s="119">
        <f t="shared" si="75"/>
        <v>3975227.4699999997</v>
      </c>
      <c r="N189" s="119">
        <f t="shared" si="75"/>
        <v>4205017.1500000004</v>
      </c>
      <c r="O189" s="119">
        <f t="shared" si="75"/>
        <v>5870027.71</v>
      </c>
      <c r="P189" s="119">
        <f t="shared" si="75"/>
        <v>5836353.6399999987</v>
      </c>
      <c r="Q189" s="147">
        <f t="shared" si="58"/>
        <v>42336176.620000005</v>
      </c>
      <c r="R189" s="174"/>
      <c r="S189" s="6"/>
      <c r="T189" s="3"/>
      <c r="U189" s="3"/>
      <c r="V189" s="3"/>
      <c r="W189" s="3"/>
    </row>
    <row r="190" spans="2:23" x14ac:dyDescent="0.25">
      <c r="B190" s="50" t="s">
        <v>321</v>
      </c>
      <c r="C190" s="121">
        <v>133449016</v>
      </c>
      <c r="D190" s="121">
        <v>139141117.33000001</v>
      </c>
      <c r="E190" s="120">
        <v>2086190.1500000001</v>
      </c>
      <c r="F190" s="120">
        <v>3625802.6500000004</v>
      </c>
      <c r="G190" s="120">
        <v>2184496.8500000006</v>
      </c>
      <c r="H190" s="120">
        <v>2308329.88</v>
      </c>
      <c r="I190" s="54">
        <v>3145418.0899999994</v>
      </c>
      <c r="J190" s="54">
        <v>2933879.73</v>
      </c>
      <c r="K190" s="54">
        <v>3447440.5200000005</v>
      </c>
      <c r="L190" s="54">
        <v>2717992.7800000003</v>
      </c>
      <c r="M190" s="54">
        <v>3975227.4699999997</v>
      </c>
      <c r="N190" s="54">
        <v>4205017.1500000004</v>
      </c>
      <c r="O190" s="148">
        <v>5870027.71</v>
      </c>
      <c r="P190" s="148">
        <v>5836353.6399999987</v>
      </c>
      <c r="Q190" s="148">
        <f t="shared" si="58"/>
        <v>42336176.620000005</v>
      </c>
      <c r="R190" s="174"/>
      <c r="S190" s="6"/>
    </row>
    <row r="191" spans="2:23" x14ac:dyDescent="0.25">
      <c r="B191" s="50" t="s">
        <v>667</v>
      </c>
      <c r="C191" s="121">
        <v>0</v>
      </c>
      <c r="D191" s="121">
        <v>0</v>
      </c>
      <c r="E191" s="120">
        <v>0</v>
      </c>
      <c r="F191" s="120">
        <v>0</v>
      </c>
      <c r="G191" s="120">
        <v>0</v>
      </c>
      <c r="H191" s="120">
        <v>0</v>
      </c>
      <c r="I191" s="120">
        <v>0</v>
      </c>
      <c r="J191" s="120">
        <v>0</v>
      </c>
      <c r="K191" s="120">
        <v>0</v>
      </c>
      <c r="L191" s="120">
        <v>0</v>
      </c>
      <c r="M191" s="120">
        <v>0</v>
      </c>
      <c r="N191" s="120">
        <v>0</v>
      </c>
      <c r="O191" s="120">
        <v>0</v>
      </c>
      <c r="P191" s="148">
        <v>0</v>
      </c>
      <c r="Q191" s="148">
        <f t="shared" si="58"/>
        <v>0</v>
      </c>
      <c r="R191" s="174"/>
      <c r="S191" s="6"/>
    </row>
    <row r="192" spans="2:23" s="28" customFormat="1" x14ac:dyDescent="0.25">
      <c r="B192" s="51" t="s">
        <v>322</v>
      </c>
      <c r="C192" s="119">
        <f>C193</f>
        <v>2039470679</v>
      </c>
      <c r="D192" s="119">
        <f>D193</f>
        <v>2200034779.6300001</v>
      </c>
      <c r="E192" s="119">
        <f t="shared" ref="E192:P192" si="76">E193</f>
        <v>177894958.06</v>
      </c>
      <c r="F192" s="119">
        <f t="shared" si="76"/>
        <v>233648076.27000001</v>
      </c>
      <c r="G192" s="119">
        <f t="shared" si="76"/>
        <v>84028200.629999995</v>
      </c>
      <c r="H192" s="119">
        <f t="shared" si="76"/>
        <v>229665538.44</v>
      </c>
      <c r="I192" s="119">
        <f t="shared" si="76"/>
        <v>392466782.03000009</v>
      </c>
      <c r="J192" s="119">
        <f t="shared" si="76"/>
        <v>108904841.71000002</v>
      </c>
      <c r="K192" s="119">
        <f t="shared" si="76"/>
        <v>284452065.48000008</v>
      </c>
      <c r="L192" s="119">
        <f t="shared" si="76"/>
        <v>235012600.91</v>
      </c>
      <c r="M192" s="119">
        <f t="shared" si="76"/>
        <v>71516153.810000002</v>
      </c>
      <c r="N192" s="119">
        <f t="shared" si="76"/>
        <v>115267483.79000001</v>
      </c>
      <c r="O192" s="119">
        <f t="shared" si="76"/>
        <v>193117327.74000001</v>
      </c>
      <c r="P192" s="119">
        <f t="shared" si="76"/>
        <v>424954535.60000002</v>
      </c>
      <c r="Q192" s="147">
        <f t="shared" si="58"/>
        <v>2550928564.4700003</v>
      </c>
      <c r="R192" s="174"/>
      <c r="S192" s="6"/>
      <c r="T192" s="3"/>
      <c r="U192" s="3"/>
      <c r="V192" s="3"/>
      <c r="W192" s="3"/>
    </row>
    <row r="193" spans="2:23" x14ac:dyDescent="0.25">
      <c r="B193" s="50" t="s">
        <v>323</v>
      </c>
      <c r="C193" s="121">
        <v>2039470679</v>
      </c>
      <c r="D193" s="121">
        <v>2200034779.6300001</v>
      </c>
      <c r="E193" s="120">
        <v>177894958.06</v>
      </c>
      <c r="F193" s="120">
        <v>233648076.27000001</v>
      </c>
      <c r="G193" s="120">
        <v>84028200.629999995</v>
      </c>
      <c r="H193" s="120">
        <v>229665538.44</v>
      </c>
      <c r="I193" s="54">
        <v>392466782.03000009</v>
      </c>
      <c r="J193" s="54">
        <v>108904841.71000002</v>
      </c>
      <c r="K193" s="54">
        <v>284452065.48000008</v>
      </c>
      <c r="L193" s="54">
        <v>235012600.91</v>
      </c>
      <c r="M193" s="54">
        <v>71516153.810000002</v>
      </c>
      <c r="N193" s="54">
        <v>115267483.79000001</v>
      </c>
      <c r="O193" s="148">
        <v>193117327.74000001</v>
      </c>
      <c r="P193" s="148">
        <v>424954535.60000002</v>
      </c>
      <c r="Q193" s="148">
        <f t="shared" si="58"/>
        <v>2550928564.4700003</v>
      </c>
      <c r="R193" s="175"/>
      <c r="S193" s="6"/>
    </row>
    <row r="194" spans="2:23" s="28" customFormat="1" x14ac:dyDescent="0.25">
      <c r="B194" s="51" t="s">
        <v>324</v>
      </c>
      <c r="C194" s="119">
        <f>C195</f>
        <v>11133171</v>
      </c>
      <c r="D194" s="119">
        <f>D195</f>
        <v>14143792.949999999</v>
      </c>
      <c r="E194" s="119">
        <f t="shared" ref="E194:P194" si="77">E195</f>
        <v>0</v>
      </c>
      <c r="F194" s="119">
        <f t="shared" si="77"/>
        <v>0</v>
      </c>
      <c r="G194" s="119">
        <f t="shared" si="77"/>
        <v>22750</v>
      </c>
      <c r="H194" s="119">
        <f t="shared" si="77"/>
        <v>400</v>
      </c>
      <c r="I194" s="119">
        <f t="shared" si="77"/>
        <v>46280</v>
      </c>
      <c r="J194" s="119">
        <f t="shared" si="77"/>
        <v>53030</v>
      </c>
      <c r="K194" s="119">
        <f t="shared" si="77"/>
        <v>64240</v>
      </c>
      <c r="L194" s="119">
        <f t="shared" si="77"/>
        <v>61600</v>
      </c>
      <c r="M194" s="119">
        <f t="shared" si="77"/>
        <v>32120</v>
      </c>
      <c r="N194" s="119">
        <f t="shared" si="77"/>
        <v>3345120.95</v>
      </c>
      <c r="O194" s="119">
        <f t="shared" si="77"/>
        <v>88240</v>
      </c>
      <c r="P194" s="119">
        <f t="shared" si="77"/>
        <v>114470</v>
      </c>
      <c r="Q194" s="147">
        <f t="shared" si="58"/>
        <v>3828250.95</v>
      </c>
      <c r="R194" s="175"/>
      <c r="S194" s="6"/>
      <c r="T194" s="3"/>
      <c r="U194" s="3"/>
      <c r="V194" s="3"/>
      <c r="W194" s="3"/>
    </row>
    <row r="195" spans="2:23" x14ac:dyDescent="0.25">
      <c r="B195" s="50" t="s">
        <v>325</v>
      </c>
      <c r="C195" s="121">
        <v>11133171</v>
      </c>
      <c r="D195" s="121">
        <v>14143792.949999999</v>
      </c>
      <c r="E195" s="120">
        <v>0</v>
      </c>
      <c r="F195" s="120">
        <v>0</v>
      </c>
      <c r="G195" s="120">
        <v>22750</v>
      </c>
      <c r="H195" s="120">
        <v>400</v>
      </c>
      <c r="I195" s="54">
        <v>46280</v>
      </c>
      <c r="J195" s="54">
        <v>53030</v>
      </c>
      <c r="K195" s="54">
        <v>64240</v>
      </c>
      <c r="L195" s="54">
        <v>61600</v>
      </c>
      <c r="M195" s="54">
        <v>32120</v>
      </c>
      <c r="N195" s="54">
        <v>3345120.95</v>
      </c>
      <c r="O195" s="148">
        <v>88240</v>
      </c>
      <c r="P195" s="148">
        <v>114470</v>
      </c>
      <c r="Q195" s="148">
        <f t="shared" si="58"/>
        <v>3828250.95</v>
      </c>
      <c r="R195" s="275"/>
      <c r="S195" s="6"/>
    </row>
    <row r="196" spans="2:23" s="28" customFormat="1" x14ac:dyDescent="0.25">
      <c r="B196" s="51" t="s">
        <v>326</v>
      </c>
      <c r="C196" s="119">
        <f>C197+C198+C199</f>
        <v>107329629</v>
      </c>
      <c r="D196" s="119">
        <f>D197+D198+D199</f>
        <v>118067907.92999999</v>
      </c>
      <c r="E196" s="119">
        <f t="shared" ref="E196:P196" si="78">E197+E198+E199</f>
        <v>827027.65</v>
      </c>
      <c r="F196" s="119">
        <f t="shared" si="78"/>
        <v>1567363.8900000001</v>
      </c>
      <c r="G196" s="119">
        <f t="shared" si="78"/>
        <v>5516842.3300000001</v>
      </c>
      <c r="H196" s="119">
        <f t="shared" si="78"/>
        <v>2836358.0599999996</v>
      </c>
      <c r="I196" s="119">
        <f t="shared" si="78"/>
        <v>2204407.52</v>
      </c>
      <c r="J196" s="119">
        <f t="shared" si="78"/>
        <v>2839896.63</v>
      </c>
      <c r="K196" s="119">
        <f t="shared" si="78"/>
        <v>6601645.4399999995</v>
      </c>
      <c r="L196" s="119">
        <f t="shared" si="78"/>
        <v>2208184.11</v>
      </c>
      <c r="M196" s="119">
        <f t="shared" si="78"/>
        <v>4446384.72</v>
      </c>
      <c r="N196" s="119">
        <f t="shared" si="78"/>
        <v>4185702.4799999995</v>
      </c>
      <c r="O196" s="119">
        <f t="shared" si="78"/>
        <v>4259009.75</v>
      </c>
      <c r="P196" s="119">
        <f t="shared" si="78"/>
        <v>4203899.5299999993</v>
      </c>
      <c r="Q196" s="147">
        <f t="shared" si="58"/>
        <v>41696722.109999999</v>
      </c>
      <c r="R196" s="175"/>
      <c r="S196" s="6"/>
      <c r="T196" s="3"/>
      <c r="U196" s="3"/>
      <c r="V196" s="3"/>
      <c r="W196" s="3"/>
    </row>
    <row r="197" spans="2:23" x14ac:dyDescent="0.25">
      <c r="B197" s="50" t="s">
        <v>327</v>
      </c>
      <c r="C197" s="121">
        <v>53143996</v>
      </c>
      <c r="D197" s="121">
        <v>63665107.899999999</v>
      </c>
      <c r="E197" s="120">
        <v>211203.87</v>
      </c>
      <c r="F197" s="120">
        <v>753918.47</v>
      </c>
      <c r="G197" s="120">
        <v>3747235.0700000003</v>
      </c>
      <c r="H197" s="120">
        <v>2064377.34</v>
      </c>
      <c r="I197" s="54">
        <v>1343225.12</v>
      </c>
      <c r="J197" s="54">
        <v>1136985.1099999999</v>
      </c>
      <c r="K197" s="54">
        <v>3707155.4499999997</v>
      </c>
      <c r="L197" s="54">
        <v>729915.22</v>
      </c>
      <c r="M197" s="54">
        <v>2295248.48</v>
      </c>
      <c r="N197" s="54">
        <v>3148316.07</v>
      </c>
      <c r="O197" s="148">
        <v>2232163.9099999997</v>
      </c>
      <c r="P197" s="148">
        <v>2115894.48</v>
      </c>
      <c r="Q197" s="148">
        <f t="shared" si="58"/>
        <v>23485638.59</v>
      </c>
      <c r="R197" s="175"/>
      <c r="S197" s="6"/>
    </row>
    <row r="198" spans="2:23" x14ac:dyDescent="0.25">
      <c r="B198" s="50" t="s">
        <v>328</v>
      </c>
      <c r="C198" s="121">
        <v>3076635</v>
      </c>
      <c r="D198" s="121">
        <v>5123914.42</v>
      </c>
      <c r="E198" s="120">
        <v>0</v>
      </c>
      <c r="F198" s="120">
        <v>33075.4</v>
      </c>
      <c r="G198" s="120">
        <v>274993.66999999993</v>
      </c>
      <c r="H198" s="120">
        <v>62221.020000000004</v>
      </c>
      <c r="I198" s="54">
        <v>166313.43000000002</v>
      </c>
      <c r="J198" s="54">
        <v>208408.47</v>
      </c>
      <c r="K198" s="54">
        <v>106841.84</v>
      </c>
      <c r="L198" s="54">
        <v>206637.86</v>
      </c>
      <c r="M198" s="54">
        <v>95467.48000000001</v>
      </c>
      <c r="N198" s="54">
        <v>63114.55</v>
      </c>
      <c r="O198" s="148">
        <v>49494.6</v>
      </c>
      <c r="P198" s="148">
        <v>310966.99</v>
      </c>
      <c r="Q198" s="148">
        <f t="shared" si="58"/>
        <v>1577535.31</v>
      </c>
      <c r="R198" s="175"/>
      <c r="S198" s="6"/>
    </row>
    <row r="199" spans="2:23" x14ac:dyDescent="0.25">
      <c r="B199" s="50" t="s">
        <v>329</v>
      </c>
      <c r="C199" s="121">
        <v>51108998</v>
      </c>
      <c r="D199" s="121">
        <v>49278885.609999999</v>
      </c>
      <c r="E199" s="120">
        <v>615823.78</v>
      </c>
      <c r="F199" s="120">
        <v>780370.02</v>
      </c>
      <c r="G199" s="120">
        <v>1494613.59</v>
      </c>
      <c r="H199" s="120">
        <v>709759.7</v>
      </c>
      <c r="I199" s="54">
        <v>694868.97</v>
      </c>
      <c r="J199" s="54">
        <v>1494503.05</v>
      </c>
      <c r="K199" s="54">
        <v>2787648.15</v>
      </c>
      <c r="L199" s="54">
        <v>1271631.0299999998</v>
      </c>
      <c r="M199" s="54">
        <v>2055668.76</v>
      </c>
      <c r="N199" s="54">
        <v>974271.85999999975</v>
      </c>
      <c r="O199" s="148">
        <v>1977351.24</v>
      </c>
      <c r="P199" s="148">
        <v>1777038.06</v>
      </c>
      <c r="Q199" s="148">
        <f t="shared" si="58"/>
        <v>16633548.209999999</v>
      </c>
      <c r="R199" s="174"/>
      <c r="S199" s="6"/>
    </row>
    <row r="200" spans="2:23" s="28" customFormat="1" x14ac:dyDescent="0.25">
      <c r="B200" s="51" t="s">
        <v>330</v>
      </c>
      <c r="C200" s="119">
        <f>C201+C202+C203+C204</f>
        <v>510063072</v>
      </c>
      <c r="D200" s="119">
        <f>D201+D202+D203+D204</f>
        <v>725695091.77999997</v>
      </c>
      <c r="E200" s="119">
        <f t="shared" ref="E200:P200" si="79">E201+E202+E203+E204</f>
        <v>4396260.0999999996</v>
      </c>
      <c r="F200" s="119">
        <f t="shared" si="79"/>
        <v>11138282.09</v>
      </c>
      <c r="G200" s="119">
        <f t="shared" si="79"/>
        <v>10474934.5</v>
      </c>
      <c r="H200" s="119">
        <f t="shared" si="79"/>
        <v>13796471.6</v>
      </c>
      <c r="I200" s="119">
        <f t="shared" si="79"/>
        <v>42538485.810000002</v>
      </c>
      <c r="J200" s="119">
        <f t="shared" si="79"/>
        <v>15399511.560000001</v>
      </c>
      <c r="K200" s="119">
        <f t="shared" si="79"/>
        <v>17403391.109999999</v>
      </c>
      <c r="L200" s="119">
        <f t="shared" si="79"/>
        <v>24343908.979999997</v>
      </c>
      <c r="M200" s="119">
        <f t="shared" si="79"/>
        <v>9890056.9699999988</v>
      </c>
      <c r="N200" s="119">
        <f t="shared" si="79"/>
        <v>14914399.689999998</v>
      </c>
      <c r="O200" s="119">
        <f t="shared" si="79"/>
        <v>22245178.68</v>
      </c>
      <c r="P200" s="119">
        <f t="shared" si="79"/>
        <v>66891314.509999998</v>
      </c>
      <c r="Q200" s="147">
        <f t="shared" si="58"/>
        <v>253432195.59999999</v>
      </c>
      <c r="R200" s="175"/>
      <c r="S200" s="6"/>
      <c r="T200" s="3"/>
      <c r="U200" s="3"/>
      <c r="V200" s="3"/>
      <c r="W200" s="3"/>
    </row>
    <row r="201" spans="2:23" x14ac:dyDescent="0.25">
      <c r="B201" s="50" t="s">
        <v>331</v>
      </c>
      <c r="C201" s="121">
        <v>435694654</v>
      </c>
      <c r="D201" s="121">
        <v>661931473.75999999</v>
      </c>
      <c r="E201" s="120">
        <v>4396260.0999999996</v>
      </c>
      <c r="F201" s="120">
        <v>11138282.09</v>
      </c>
      <c r="G201" s="120">
        <v>10474934.5</v>
      </c>
      <c r="H201" s="120">
        <v>13796471.6</v>
      </c>
      <c r="I201" s="54">
        <v>42538485.810000002</v>
      </c>
      <c r="J201" s="54">
        <v>15100886.960000001</v>
      </c>
      <c r="K201" s="54">
        <v>17353391.109999999</v>
      </c>
      <c r="L201" s="54">
        <v>24337988.979999997</v>
      </c>
      <c r="M201" s="54">
        <v>9838656.9699999988</v>
      </c>
      <c r="N201" s="54">
        <v>14914399.689999998</v>
      </c>
      <c r="O201" s="148">
        <v>22245178.68</v>
      </c>
      <c r="P201" s="148">
        <v>66883314.509999998</v>
      </c>
      <c r="Q201" s="148">
        <f t="shared" si="58"/>
        <v>253018251</v>
      </c>
      <c r="R201" s="175"/>
      <c r="S201" s="6"/>
    </row>
    <row r="202" spans="2:23" x14ac:dyDescent="0.25">
      <c r="B202" s="50" t="s">
        <v>332</v>
      </c>
      <c r="C202" s="121">
        <v>63968418</v>
      </c>
      <c r="D202" s="121">
        <v>58328618</v>
      </c>
      <c r="E202" s="120">
        <v>0</v>
      </c>
      <c r="F202" s="120">
        <v>0</v>
      </c>
      <c r="G202" s="120">
        <v>0</v>
      </c>
      <c r="H202" s="120">
        <v>0</v>
      </c>
      <c r="I202" s="54">
        <v>0</v>
      </c>
      <c r="J202" s="54">
        <v>298624.59999999998</v>
      </c>
      <c r="K202" s="54">
        <v>50000</v>
      </c>
      <c r="L202" s="54">
        <v>5920</v>
      </c>
      <c r="M202" s="54">
        <v>0</v>
      </c>
      <c r="N202" s="54">
        <v>0</v>
      </c>
      <c r="O202" s="148">
        <v>0</v>
      </c>
      <c r="P202" s="148">
        <v>0</v>
      </c>
      <c r="Q202" s="148">
        <f t="shared" si="58"/>
        <v>354544.6</v>
      </c>
      <c r="R202" s="175"/>
      <c r="S202" s="6"/>
    </row>
    <row r="203" spans="2:23" x14ac:dyDescent="0.25">
      <c r="B203" s="50" t="s">
        <v>333</v>
      </c>
      <c r="C203" s="121">
        <v>1600000</v>
      </c>
      <c r="D203" s="121">
        <v>1600000</v>
      </c>
      <c r="E203" s="120"/>
      <c r="F203" s="120">
        <v>0</v>
      </c>
      <c r="G203" s="120"/>
      <c r="H203" s="120"/>
      <c r="I203" s="54"/>
      <c r="J203" s="54"/>
      <c r="K203" s="54"/>
      <c r="L203" s="54"/>
      <c r="M203" s="54"/>
      <c r="N203" s="54">
        <v>0</v>
      </c>
      <c r="O203" s="148"/>
      <c r="P203" s="148">
        <v>8000</v>
      </c>
      <c r="Q203" s="148">
        <f t="shared" si="58"/>
        <v>8000</v>
      </c>
      <c r="R203" s="174"/>
      <c r="S203" s="6"/>
    </row>
    <row r="204" spans="2:23" x14ac:dyDescent="0.25">
      <c r="B204" s="50" t="s">
        <v>334</v>
      </c>
      <c r="C204" s="121">
        <v>8800000</v>
      </c>
      <c r="D204" s="121">
        <v>3835000.0199999996</v>
      </c>
      <c r="E204" s="120">
        <v>0</v>
      </c>
      <c r="F204" s="120">
        <v>0</v>
      </c>
      <c r="G204" s="120">
        <v>0</v>
      </c>
      <c r="H204" s="120"/>
      <c r="I204" s="54">
        <v>0</v>
      </c>
      <c r="J204" s="54">
        <v>0</v>
      </c>
      <c r="K204" s="54">
        <v>0</v>
      </c>
      <c r="L204" s="54">
        <v>0</v>
      </c>
      <c r="M204" s="54">
        <v>51400</v>
      </c>
      <c r="N204" s="54"/>
      <c r="O204" s="148"/>
      <c r="P204" s="148">
        <v>0</v>
      </c>
      <c r="Q204" s="148">
        <f t="shared" si="58"/>
        <v>51400</v>
      </c>
      <c r="R204" s="174"/>
      <c r="S204" s="6"/>
    </row>
    <row r="205" spans="2:23" s="28" customFormat="1" x14ac:dyDescent="0.25">
      <c r="B205" s="51" t="s">
        <v>335</v>
      </c>
      <c r="C205" s="119">
        <f>SUM(C206:C211)</f>
        <v>5769166007</v>
      </c>
      <c r="D205" s="119">
        <f>SUM(D206:D211)</f>
        <v>5755899349.6899996</v>
      </c>
      <c r="E205" s="119">
        <f t="shared" ref="E205:P205" si="80">SUM(E206:E211)</f>
        <v>7252896.5499999998</v>
      </c>
      <c r="F205" s="119">
        <f t="shared" si="80"/>
        <v>84620756.180000007</v>
      </c>
      <c r="G205" s="119">
        <f t="shared" si="80"/>
        <v>150570146.96000001</v>
      </c>
      <c r="H205" s="119">
        <f t="shared" si="80"/>
        <v>59103363.549999997</v>
      </c>
      <c r="I205" s="119">
        <f t="shared" si="80"/>
        <v>481227060.05000001</v>
      </c>
      <c r="J205" s="119">
        <f t="shared" si="80"/>
        <v>377866637.42000002</v>
      </c>
      <c r="K205" s="119">
        <f t="shared" si="80"/>
        <v>146065516.69</v>
      </c>
      <c r="L205" s="119">
        <f t="shared" si="80"/>
        <v>262908839.22000003</v>
      </c>
      <c r="M205" s="119">
        <f t="shared" si="80"/>
        <v>245147902.83000001</v>
      </c>
      <c r="N205" s="119">
        <f t="shared" si="80"/>
        <v>98660334.020000011</v>
      </c>
      <c r="O205" s="119">
        <f t="shared" si="80"/>
        <v>99438488.819999993</v>
      </c>
      <c r="P205" s="119">
        <f t="shared" si="80"/>
        <v>300865074.70000005</v>
      </c>
      <c r="Q205" s="147">
        <f t="shared" si="58"/>
        <v>2313727016.9899998</v>
      </c>
      <c r="R205" s="174"/>
      <c r="S205" s="6"/>
      <c r="T205" s="3"/>
      <c r="U205" s="3"/>
      <c r="V205" s="3"/>
      <c r="W205" s="3"/>
    </row>
    <row r="206" spans="2:23" x14ac:dyDescent="0.25">
      <c r="B206" s="50" t="s">
        <v>336</v>
      </c>
      <c r="C206" s="121">
        <v>372235779</v>
      </c>
      <c r="D206" s="121">
        <v>363939943.25999999</v>
      </c>
      <c r="E206" s="120">
        <v>177000</v>
      </c>
      <c r="F206" s="120">
        <v>586956.65</v>
      </c>
      <c r="G206" s="120">
        <v>10765411.440000001</v>
      </c>
      <c r="H206" s="120">
        <v>2487328.7600000002</v>
      </c>
      <c r="I206" s="54">
        <v>4716262.09</v>
      </c>
      <c r="J206" s="54">
        <v>13204790.48</v>
      </c>
      <c r="K206" s="54">
        <v>20360410.390000001</v>
      </c>
      <c r="L206" s="54">
        <v>2093389.1400000001</v>
      </c>
      <c r="M206" s="54">
        <v>10732306.809999999</v>
      </c>
      <c r="N206" s="54">
        <v>2694719.29</v>
      </c>
      <c r="O206" s="148">
        <v>11735387.82</v>
      </c>
      <c r="P206" s="148">
        <v>9737897.0800000001</v>
      </c>
      <c r="Q206" s="148">
        <f t="shared" si="58"/>
        <v>89291859.950000003</v>
      </c>
      <c r="R206" s="175"/>
      <c r="S206" s="6"/>
    </row>
    <row r="207" spans="2:23" x14ac:dyDescent="0.25">
      <c r="B207" s="50" t="s">
        <v>337</v>
      </c>
      <c r="C207" s="121">
        <v>176198792</v>
      </c>
      <c r="D207" s="121">
        <v>260071969.11000001</v>
      </c>
      <c r="E207" s="120">
        <v>1146304.22</v>
      </c>
      <c r="F207" s="120">
        <v>2546451.38</v>
      </c>
      <c r="G207" s="120">
        <v>7810777.3100000005</v>
      </c>
      <c r="H207" s="120">
        <v>3745308.89</v>
      </c>
      <c r="I207" s="54">
        <v>5814083.3200000003</v>
      </c>
      <c r="J207" s="54">
        <v>24105920.840000004</v>
      </c>
      <c r="K207" s="54">
        <v>5188659.3900000006</v>
      </c>
      <c r="L207" s="54">
        <v>5228668.45</v>
      </c>
      <c r="M207" s="54">
        <v>5062508.93</v>
      </c>
      <c r="N207" s="54">
        <v>7716766.3100000005</v>
      </c>
      <c r="O207" s="148">
        <v>6168436.1799999997</v>
      </c>
      <c r="P207" s="148">
        <v>11393284.310000001</v>
      </c>
      <c r="Q207" s="148">
        <f t="shared" ref="Q207:Q271" si="81">SUM(E207:P207)</f>
        <v>85927169.530000001</v>
      </c>
      <c r="R207" s="174"/>
      <c r="S207" s="6"/>
    </row>
    <row r="208" spans="2:23" x14ac:dyDescent="0.25">
      <c r="B208" s="50" t="s">
        <v>338</v>
      </c>
      <c r="C208" s="121">
        <v>54045356</v>
      </c>
      <c r="D208" s="121">
        <v>42567544.519999996</v>
      </c>
      <c r="E208" s="120">
        <v>0</v>
      </c>
      <c r="F208" s="120">
        <v>1862794.84</v>
      </c>
      <c r="G208" s="120">
        <v>398840</v>
      </c>
      <c r="H208" s="120">
        <v>2083684.98</v>
      </c>
      <c r="I208" s="54">
        <v>0</v>
      </c>
      <c r="J208" s="54">
        <v>5088460.05</v>
      </c>
      <c r="K208" s="54">
        <v>95446.91</v>
      </c>
      <c r="L208" s="54">
        <v>0</v>
      </c>
      <c r="M208" s="54">
        <v>2555814.2600000002</v>
      </c>
      <c r="N208" s="54">
        <v>2053287.25</v>
      </c>
      <c r="O208" s="148">
        <v>99999.99</v>
      </c>
      <c r="P208" s="148">
        <v>2997357.42</v>
      </c>
      <c r="Q208" s="148">
        <f t="shared" si="81"/>
        <v>17235685.700000003</v>
      </c>
      <c r="R208" s="175"/>
      <c r="S208" s="6"/>
    </row>
    <row r="209" spans="2:23" x14ac:dyDescent="0.25">
      <c r="B209" s="50" t="s">
        <v>339</v>
      </c>
      <c r="C209" s="121">
        <v>1312989560</v>
      </c>
      <c r="D209" s="121">
        <v>1247031403.6500001</v>
      </c>
      <c r="E209" s="120">
        <v>2991776.61</v>
      </c>
      <c r="F209" s="120">
        <v>1299191.72</v>
      </c>
      <c r="G209" s="120">
        <v>8329750.1899999995</v>
      </c>
      <c r="H209" s="120">
        <v>13319987.99</v>
      </c>
      <c r="I209" s="54">
        <v>7201849.5200000005</v>
      </c>
      <c r="J209" s="54">
        <v>5864439.7299999995</v>
      </c>
      <c r="K209" s="54">
        <v>9363699.620000001</v>
      </c>
      <c r="L209" s="54">
        <v>12408887.249999998</v>
      </c>
      <c r="M209" s="54">
        <v>12115338.629999999</v>
      </c>
      <c r="N209" s="54">
        <v>5383913.5300000012</v>
      </c>
      <c r="O209" s="148">
        <v>7578649.8399999999</v>
      </c>
      <c r="P209" s="148">
        <v>11312119.460000001</v>
      </c>
      <c r="Q209" s="148">
        <f t="shared" si="81"/>
        <v>97169604.090000004</v>
      </c>
      <c r="R209" s="174"/>
      <c r="S209" s="6"/>
    </row>
    <row r="210" spans="2:23" x14ac:dyDescent="0.25">
      <c r="B210" s="50" t="s">
        <v>340</v>
      </c>
      <c r="C210" s="121">
        <v>693377390</v>
      </c>
      <c r="D210" s="121">
        <v>437059693.46999997</v>
      </c>
      <c r="E210" s="120">
        <v>1599041.09</v>
      </c>
      <c r="F210" s="120">
        <v>909710.32000000007</v>
      </c>
      <c r="G210" s="120">
        <v>2459814.71</v>
      </c>
      <c r="H210" s="120">
        <v>1783938.4</v>
      </c>
      <c r="I210" s="54">
        <v>4056598.3099999996</v>
      </c>
      <c r="J210" s="54">
        <v>4325460.4799999995</v>
      </c>
      <c r="K210" s="54">
        <v>2356865.4900000002</v>
      </c>
      <c r="L210" s="54">
        <v>1647474.8599999999</v>
      </c>
      <c r="M210" s="54">
        <v>2626482.9700000007</v>
      </c>
      <c r="N210" s="54">
        <v>9064112.6499999985</v>
      </c>
      <c r="O210" s="148">
        <v>8300026.4299999997</v>
      </c>
      <c r="P210" s="148">
        <v>18629207</v>
      </c>
      <c r="Q210" s="148">
        <f t="shared" si="81"/>
        <v>57758732.709999993</v>
      </c>
      <c r="R210" s="175"/>
      <c r="S210" s="6"/>
    </row>
    <row r="211" spans="2:23" x14ac:dyDescent="0.25">
      <c r="B211" s="50" t="s">
        <v>341</v>
      </c>
      <c r="C211" s="121">
        <v>3160319130</v>
      </c>
      <c r="D211" s="121">
        <v>3405228795.6799998</v>
      </c>
      <c r="E211" s="120">
        <v>1338774.6300000001</v>
      </c>
      <c r="F211" s="120">
        <v>77415651.270000011</v>
      </c>
      <c r="G211" s="120">
        <v>120805553.31</v>
      </c>
      <c r="H211" s="120">
        <v>35683114.530000001</v>
      </c>
      <c r="I211" s="54">
        <v>459438266.81</v>
      </c>
      <c r="J211" s="54">
        <v>325277565.84000003</v>
      </c>
      <c r="K211" s="54">
        <v>108700434.88999999</v>
      </c>
      <c r="L211" s="54">
        <v>241530419.52000004</v>
      </c>
      <c r="M211" s="54">
        <v>212055451.23000002</v>
      </c>
      <c r="N211" s="54">
        <v>71747534.99000001</v>
      </c>
      <c r="O211" s="148">
        <v>65555988.559999995</v>
      </c>
      <c r="P211" s="148">
        <v>246795209.43000004</v>
      </c>
      <c r="Q211" s="148">
        <f t="shared" si="81"/>
        <v>1966343965.01</v>
      </c>
      <c r="R211" s="174"/>
      <c r="S211" s="6"/>
    </row>
    <row r="212" spans="2:23" s="28" customFormat="1" x14ac:dyDescent="0.25">
      <c r="B212" s="51" t="s">
        <v>342</v>
      </c>
      <c r="C212" s="119">
        <f>C213+C214+C215</f>
        <v>330266558</v>
      </c>
      <c r="D212" s="119">
        <f>D213+D214+D215</f>
        <v>356484667.43000001</v>
      </c>
      <c r="E212" s="119">
        <f t="shared" ref="E212:P212" si="82">E213+E214+E215</f>
        <v>8826878.4500000011</v>
      </c>
      <c r="F212" s="119">
        <f t="shared" si="82"/>
        <v>3119855.2899999996</v>
      </c>
      <c r="G212" s="119">
        <f t="shared" si="82"/>
        <v>3648230.9</v>
      </c>
      <c r="H212" s="119">
        <f t="shared" si="82"/>
        <v>898169.4</v>
      </c>
      <c r="I212" s="119">
        <f t="shared" si="82"/>
        <v>5772045.8000000007</v>
      </c>
      <c r="J212" s="119">
        <f t="shared" si="82"/>
        <v>4486019.51</v>
      </c>
      <c r="K212" s="119">
        <f t="shared" si="82"/>
        <v>14194617.770000001</v>
      </c>
      <c r="L212" s="119">
        <f t="shared" si="82"/>
        <v>1386313.8</v>
      </c>
      <c r="M212" s="119">
        <f t="shared" si="82"/>
        <v>14494649.049999999</v>
      </c>
      <c r="N212" s="119">
        <f t="shared" si="82"/>
        <v>6474953.9799999995</v>
      </c>
      <c r="O212" s="119">
        <f t="shared" si="82"/>
        <v>10520321.629999999</v>
      </c>
      <c r="P212" s="119">
        <f t="shared" si="82"/>
        <v>32632239.359999999</v>
      </c>
      <c r="Q212" s="147">
        <f t="shared" si="81"/>
        <v>106454294.94</v>
      </c>
      <c r="R212" s="174"/>
      <c r="S212" s="6"/>
      <c r="T212" s="3"/>
      <c r="U212" s="3"/>
      <c r="V212" s="3"/>
      <c r="W212" s="3"/>
    </row>
    <row r="213" spans="2:23" x14ac:dyDescent="0.25">
      <c r="B213" s="50" t="s">
        <v>343</v>
      </c>
      <c r="C213" s="121">
        <v>328750014</v>
      </c>
      <c r="D213" s="121">
        <v>355881777.43000001</v>
      </c>
      <c r="E213" s="120">
        <v>8818878.4500000011</v>
      </c>
      <c r="F213" s="120">
        <v>3077474.28</v>
      </c>
      <c r="G213" s="120">
        <v>3617230.9</v>
      </c>
      <c r="H213" s="120">
        <v>892169.4</v>
      </c>
      <c r="I213" s="54">
        <v>5758684.3200000003</v>
      </c>
      <c r="J213" s="54">
        <v>4480019.51</v>
      </c>
      <c r="K213" s="54">
        <v>14188617.770000001</v>
      </c>
      <c r="L213" s="54">
        <v>1380313.8</v>
      </c>
      <c r="M213" s="54">
        <v>14479519.199999999</v>
      </c>
      <c r="N213" s="54">
        <v>6437657.9799999995</v>
      </c>
      <c r="O213" s="148">
        <v>10499321.629999999</v>
      </c>
      <c r="P213" s="148">
        <v>32598664.109999999</v>
      </c>
      <c r="Q213" s="148">
        <f t="shared" si="81"/>
        <v>106228551.34999999</v>
      </c>
      <c r="R213" s="174"/>
      <c r="S213" s="6"/>
    </row>
    <row r="214" spans="2:23" x14ac:dyDescent="0.25">
      <c r="B214" s="50" t="s">
        <v>344</v>
      </c>
      <c r="C214" s="121">
        <v>1113147</v>
      </c>
      <c r="D214" s="121">
        <v>378797</v>
      </c>
      <c r="E214" s="120">
        <v>0</v>
      </c>
      <c r="F214" s="120">
        <v>26094</v>
      </c>
      <c r="G214" s="120">
        <v>6000</v>
      </c>
      <c r="H214" s="120">
        <v>6000</v>
      </c>
      <c r="I214" s="54">
        <v>6000</v>
      </c>
      <c r="J214" s="54">
        <v>6000</v>
      </c>
      <c r="K214" s="54">
        <v>6000</v>
      </c>
      <c r="L214" s="54">
        <v>6000</v>
      </c>
      <c r="M214" s="54">
        <v>6000</v>
      </c>
      <c r="N214" s="54">
        <v>6000</v>
      </c>
      <c r="O214" s="148">
        <v>21000</v>
      </c>
      <c r="P214" s="148">
        <v>13558</v>
      </c>
      <c r="Q214" s="148">
        <f t="shared" si="81"/>
        <v>108652</v>
      </c>
      <c r="R214" s="175"/>
      <c r="S214" s="6"/>
    </row>
    <row r="215" spans="2:23" x14ac:dyDescent="0.25">
      <c r="B215" s="50" t="s">
        <v>345</v>
      </c>
      <c r="C215" s="121">
        <v>403397</v>
      </c>
      <c r="D215" s="121">
        <v>224093</v>
      </c>
      <c r="E215" s="120">
        <v>8000</v>
      </c>
      <c r="F215" s="120">
        <v>16287.01</v>
      </c>
      <c r="G215" s="120">
        <v>25000</v>
      </c>
      <c r="H215" s="120"/>
      <c r="I215" s="54">
        <v>7361.4800000000005</v>
      </c>
      <c r="J215" s="54"/>
      <c r="K215" s="54">
        <v>0</v>
      </c>
      <c r="L215" s="54">
        <v>0</v>
      </c>
      <c r="M215" s="54">
        <v>9129.85</v>
      </c>
      <c r="N215" s="54">
        <v>31296</v>
      </c>
      <c r="O215" s="148">
        <v>0</v>
      </c>
      <c r="P215" s="148">
        <v>20017.25</v>
      </c>
      <c r="Q215" s="148">
        <f t="shared" si="81"/>
        <v>117091.59000000001</v>
      </c>
      <c r="R215" s="174"/>
      <c r="S215" s="6"/>
    </row>
    <row r="216" spans="2:23" s="28" customFormat="1" x14ac:dyDescent="0.25">
      <c r="B216" s="51" t="s">
        <v>346</v>
      </c>
      <c r="C216" s="119">
        <f>SUM(C217:C220)</f>
        <v>431116502</v>
      </c>
      <c r="D216" s="119">
        <f>SUM(D217:D220)</f>
        <v>415027066.5</v>
      </c>
      <c r="E216" s="119">
        <f t="shared" ref="E216:P216" si="83">SUM(E217:E220)</f>
        <v>0</v>
      </c>
      <c r="F216" s="119">
        <f t="shared" si="83"/>
        <v>3718033.4</v>
      </c>
      <c r="G216" s="119">
        <f t="shared" si="83"/>
        <v>9027754.1699999999</v>
      </c>
      <c r="H216" s="119">
        <f t="shared" si="83"/>
        <v>0</v>
      </c>
      <c r="I216" s="119">
        <f t="shared" si="83"/>
        <v>7985169.2000000002</v>
      </c>
      <c r="J216" s="119">
        <f t="shared" si="83"/>
        <v>0</v>
      </c>
      <c r="K216" s="119">
        <f t="shared" si="83"/>
        <v>0</v>
      </c>
      <c r="L216" s="119">
        <f t="shared" si="83"/>
        <v>21317007.719999999</v>
      </c>
      <c r="M216" s="119">
        <f t="shared" si="83"/>
        <v>12550487.060000001</v>
      </c>
      <c r="N216" s="119">
        <f t="shared" si="83"/>
        <v>30293705.039999999</v>
      </c>
      <c r="O216" s="119">
        <f t="shared" si="83"/>
        <v>35754.5</v>
      </c>
      <c r="P216" s="119">
        <f t="shared" si="83"/>
        <v>8481034.8800000008</v>
      </c>
      <c r="Q216" s="147">
        <f t="shared" si="81"/>
        <v>93408945.969999999</v>
      </c>
      <c r="R216" s="174"/>
      <c r="S216" s="6"/>
      <c r="T216" s="3"/>
      <c r="U216" s="3"/>
      <c r="V216" s="3"/>
      <c r="W216" s="3"/>
    </row>
    <row r="217" spans="2:23" x14ac:dyDescent="0.25">
      <c r="B217" s="50" t="s">
        <v>347</v>
      </c>
      <c r="C217" s="121">
        <v>6644150</v>
      </c>
      <c r="D217" s="121">
        <v>6644150</v>
      </c>
      <c r="E217" s="120"/>
      <c r="F217" s="120"/>
      <c r="G217" s="120"/>
      <c r="H217" s="120"/>
      <c r="I217" s="54"/>
      <c r="J217" s="54"/>
      <c r="K217" s="54"/>
      <c r="L217" s="54"/>
      <c r="M217" s="54"/>
      <c r="N217" s="54"/>
      <c r="O217" s="148"/>
      <c r="P217" s="148"/>
      <c r="Q217" s="148">
        <f t="shared" si="81"/>
        <v>0</v>
      </c>
      <c r="R217" s="174"/>
      <c r="S217" s="6"/>
    </row>
    <row r="218" spans="2:23" x14ac:dyDescent="0.25">
      <c r="B218" s="50" t="s">
        <v>348</v>
      </c>
      <c r="C218" s="121">
        <v>204569943</v>
      </c>
      <c r="D218" s="121">
        <v>205740697.5</v>
      </c>
      <c r="E218" s="120"/>
      <c r="F218" s="120">
        <v>3718033.4</v>
      </c>
      <c r="G218" s="120">
        <v>9027754.1699999999</v>
      </c>
      <c r="H218" s="120">
        <v>0</v>
      </c>
      <c r="I218" s="54">
        <v>7985169.2000000002</v>
      </c>
      <c r="J218" s="54">
        <v>0</v>
      </c>
      <c r="K218" s="54">
        <v>0</v>
      </c>
      <c r="L218" s="54">
        <v>21317007.719999999</v>
      </c>
      <c r="M218" s="54">
        <v>12550487.060000001</v>
      </c>
      <c r="N218" s="54">
        <v>30293705.039999999</v>
      </c>
      <c r="O218" s="148">
        <v>35754.5</v>
      </c>
      <c r="P218" s="148">
        <v>8481034.8800000008</v>
      </c>
      <c r="Q218" s="148">
        <f t="shared" si="81"/>
        <v>93408945.969999999</v>
      </c>
      <c r="R218" s="174"/>
      <c r="S218" s="6"/>
    </row>
    <row r="219" spans="2:23" x14ac:dyDescent="0.25">
      <c r="B219" s="50" t="s">
        <v>349</v>
      </c>
      <c r="C219" s="121">
        <v>218902409</v>
      </c>
      <c r="D219" s="121">
        <v>201642219</v>
      </c>
      <c r="E219" s="120"/>
      <c r="F219" s="120"/>
      <c r="G219" s="120">
        <v>0</v>
      </c>
      <c r="H219" s="120"/>
      <c r="I219" s="54">
        <v>0</v>
      </c>
      <c r="J219" s="54">
        <v>0</v>
      </c>
      <c r="K219" s="54"/>
      <c r="L219" s="54"/>
      <c r="M219" s="54"/>
      <c r="N219" s="54"/>
      <c r="O219" s="148"/>
      <c r="P219" s="148">
        <v>0</v>
      </c>
      <c r="Q219" s="148">
        <f t="shared" si="81"/>
        <v>0</v>
      </c>
      <c r="R219" s="175"/>
      <c r="S219" s="6"/>
    </row>
    <row r="220" spans="2:23" x14ac:dyDescent="0.25">
      <c r="B220" s="50" t="s">
        <v>350</v>
      </c>
      <c r="C220" s="121">
        <v>1000000</v>
      </c>
      <c r="D220" s="121">
        <v>1000000</v>
      </c>
      <c r="E220" s="120"/>
      <c r="F220" s="120"/>
      <c r="G220" s="120"/>
      <c r="H220" s="120"/>
      <c r="I220" s="54"/>
      <c r="J220" s="54"/>
      <c r="K220" s="54"/>
      <c r="L220" s="54"/>
      <c r="M220" s="54"/>
      <c r="N220" s="54"/>
      <c r="O220" s="148"/>
      <c r="P220" s="148"/>
      <c r="Q220" s="148">
        <f t="shared" si="81"/>
        <v>0</v>
      </c>
      <c r="R220" s="175"/>
      <c r="S220" s="6"/>
    </row>
    <row r="221" spans="2:23" s="28" customFormat="1" x14ac:dyDescent="0.25">
      <c r="B221" s="52" t="s">
        <v>141</v>
      </c>
      <c r="C221" s="119">
        <f>C222+C224</f>
        <v>667902860</v>
      </c>
      <c r="D221" s="119">
        <f>D222+D224</f>
        <v>725675284.24000001</v>
      </c>
      <c r="E221" s="119">
        <f t="shared" ref="E221:P221" si="84">E222+E224</f>
        <v>8990701.379999999</v>
      </c>
      <c r="F221" s="119">
        <f t="shared" si="84"/>
        <v>14332953.969999999</v>
      </c>
      <c r="G221" s="119">
        <f t="shared" si="84"/>
        <v>24423400.789999999</v>
      </c>
      <c r="H221" s="119">
        <f t="shared" si="84"/>
        <v>32146769.229999997</v>
      </c>
      <c r="I221" s="119">
        <f t="shared" si="84"/>
        <v>25479821.019999996</v>
      </c>
      <c r="J221" s="119">
        <f t="shared" si="84"/>
        <v>25046151.100000005</v>
      </c>
      <c r="K221" s="119">
        <f t="shared" si="84"/>
        <v>26830468.609999999</v>
      </c>
      <c r="L221" s="119">
        <f t="shared" si="84"/>
        <v>22026440.709999997</v>
      </c>
      <c r="M221" s="119">
        <f t="shared" si="84"/>
        <v>36401925.829999998</v>
      </c>
      <c r="N221" s="119">
        <f t="shared" si="84"/>
        <v>42720431.269999996</v>
      </c>
      <c r="O221" s="119">
        <f t="shared" si="84"/>
        <v>40612942.25</v>
      </c>
      <c r="P221" s="119">
        <f t="shared" si="84"/>
        <v>90279088.030000001</v>
      </c>
      <c r="Q221" s="147">
        <f t="shared" si="81"/>
        <v>389291094.19000006</v>
      </c>
      <c r="R221" s="174"/>
      <c r="S221" s="6"/>
      <c r="T221" s="3"/>
      <c r="U221" s="3"/>
      <c r="V221" s="3"/>
      <c r="W221" s="3"/>
    </row>
    <row r="222" spans="2:23" s="28" customFormat="1" x14ac:dyDescent="0.25">
      <c r="B222" s="51" t="s">
        <v>351</v>
      </c>
      <c r="C222" s="119">
        <f>C223</f>
        <v>317947773</v>
      </c>
      <c r="D222" s="119">
        <f>D223</f>
        <v>205119045.41</v>
      </c>
      <c r="E222" s="119">
        <f t="shared" ref="E222:P222" si="85">E223</f>
        <v>118000</v>
      </c>
      <c r="F222" s="119">
        <f t="shared" si="85"/>
        <v>5797511.5499999998</v>
      </c>
      <c r="G222" s="119">
        <f t="shared" si="85"/>
        <v>3610027.6100000003</v>
      </c>
      <c r="H222" s="119">
        <f t="shared" si="85"/>
        <v>12168030.16</v>
      </c>
      <c r="I222" s="119">
        <f t="shared" si="85"/>
        <v>4744213.5999999996</v>
      </c>
      <c r="J222" s="119">
        <f t="shared" si="85"/>
        <v>2139919.12</v>
      </c>
      <c r="K222" s="119">
        <f t="shared" si="85"/>
        <v>11354757.210000001</v>
      </c>
      <c r="L222" s="119">
        <f t="shared" si="85"/>
        <v>1799391.88</v>
      </c>
      <c r="M222" s="119">
        <f t="shared" si="85"/>
        <v>9160118.0099999998</v>
      </c>
      <c r="N222" s="119">
        <f t="shared" si="85"/>
        <v>12761203.030000001</v>
      </c>
      <c r="O222" s="119">
        <f t="shared" si="85"/>
        <v>16644616.82</v>
      </c>
      <c r="P222" s="119">
        <f t="shared" si="85"/>
        <v>26144503.82</v>
      </c>
      <c r="Q222" s="147">
        <f t="shared" si="81"/>
        <v>106442292.81</v>
      </c>
      <c r="R222" s="174"/>
      <c r="S222" s="6"/>
      <c r="T222" s="3"/>
      <c r="U222" s="3"/>
      <c r="V222" s="3"/>
      <c r="W222" s="3"/>
    </row>
    <row r="223" spans="2:23" x14ac:dyDescent="0.25">
      <c r="B223" s="50" t="s">
        <v>352</v>
      </c>
      <c r="C223" s="121">
        <v>317947773</v>
      </c>
      <c r="D223" s="121">
        <v>205119045.41</v>
      </c>
      <c r="E223" s="120">
        <v>118000</v>
      </c>
      <c r="F223" s="120">
        <v>5797511.5499999998</v>
      </c>
      <c r="G223" s="120">
        <v>3610027.6100000003</v>
      </c>
      <c r="H223" s="120">
        <v>12168030.16</v>
      </c>
      <c r="I223" s="54">
        <v>4744213.5999999996</v>
      </c>
      <c r="J223" s="54">
        <v>2139919.12</v>
      </c>
      <c r="K223" s="54">
        <v>11354757.210000001</v>
      </c>
      <c r="L223" s="54">
        <v>1799391.88</v>
      </c>
      <c r="M223" s="54">
        <v>9160118.0099999998</v>
      </c>
      <c r="N223" s="54">
        <v>12761203.030000001</v>
      </c>
      <c r="O223" s="148">
        <v>16644616.82</v>
      </c>
      <c r="P223" s="148">
        <v>26144503.82</v>
      </c>
      <c r="Q223" s="148">
        <f t="shared" si="81"/>
        <v>106442292.81</v>
      </c>
      <c r="R223" s="174"/>
      <c r="S223" s="6"/>
    </row>
    <row r="224" spans="2:23" s="28" customFormat="1" x14ac:dyDescent="0.25">
      <c r="B224" s="51" t="s">
        <v>353</v>
      </c>
      <c r="C224" s="119">
        <f>C225+C226+C227</f>
        <v>349955087</v>
      </c>
      <c r="D224" s="119">
        <f>D225+D226+D227</f>
        <v>520556238.82999998</v>
      </c>
      <c r="E224" s="119">
        <f t="shared" ref="E224:O224" si="86">E225+E226+E227</f>
        <v>8872701.379999999</v>
      </c>
      <c r="F224" s="119">
        <f t="shared" si="86"/>
        <v>8535442.4199999999</v>
      </c>
      <c r="G224" s="119">
        <f t="shared" si="86"/>
        <v>20813373.18</v>
      </c>
      <c r="H224" s="119">
        <f t="shared" si="86"/>
        <v>19978739.069999997</v>
      </c>
      <c r="I224" s="119">
        <f t="shared" si="86"/>
        <v>20735607.419999998</v>
      </c>
      <c r="J224" s="119">
        <f t="shared" si="86"/>
        <v>22906231.980000004</v>
      </c>
      <c r="K224" s="119">
        <f t="shared" si="86"/>
        <v>15475711.399999999</v>
      </c>
      <c r="L224" s="119">
        <f t="shared" si="86"/>
        <v>20227048.829999998</v>
      </c>
      <c r="M224" s="119">
        <f t="shared" si="86"/>
        <v>27241807.82</v>
      </c>
      <c r="N224" s="119">
        <f t="shared" si="86"/>
        <v>29959228.239999998</v>
      </c>
      <c r="O224" s="119">
        <f t="shared" si="86"/>
        <v>23968325.43</v>
      </c>
      <c r="P224" s="119">
        <f t="shared" ref="P224" si="87">P225+P227</f>
        <v>64134584.210000008</v>
      </c>
      <c r="Q224" s="147">
        <f t="shared" si="81"/>
        <v>282848801.38</v>
      </c>
      <c r="R224" s="174"/>
      <c r="S224" s="6"/>
      <c r="T224" s="3"/>
      <c r="U224" s="3"/>
      <c r="V224" s="3"/>
      <c r="W224" s="3"/>
    </row>
    <row r="225" spans="2:35" x14ac:dyDescent="0.25">
      <c r="B225" s="50" t="s">
        <v>354</v>
      </c>
      <c r="C225" s="121">
        <v>269769963</v>
      </c>
      <c r="D225" s="121">
        <v>342948467.56999999</v>
      </c>
      <c r="E225" s="120">
        <v>4825090.419999999</v>
      </c>
      <c r="F225" s="120">
        <v>6276852.2799999993</v>
      </c>
      <c r="G225" s="120">
        <v>12380005.93</v>
      </c>
      <c r="H225" s="120">
        <v>17519008.019999996</v>
      </c>
      <c r="I225" s="54">
        <v>14788614.5</v>
      </c>
      <c r="J225" s="54">
        <v>13674606.420000002</v>
      </c>
      <c r="K225" s="54">
        <v>11335024.069999998</v>
      </c>
      <c r="L225" s="54">
        <v>12531570.689999998</v>
      </c>
      <c r="M225" s="54">
        <v>22026896.400000002</v>
      </c>
      <c r="N225" s="54">
        <v>17188003.539999999</v>
      </c>
      <c r="O225" s="148">
        <v>17453847.73</v>
      </c>
      <c r="P225" s="148">
        <v>44814738.470000006</v>
      </c>
      <c r="Q225" s="148">
        <f t="shared" si="81"/>
        <v>194814258.46999997</v>
      </c>
      <c r="R225" s="174"/>
      <c r="S225" s="6"/>
    </row>
    <row r="226" spans="2:35" x14ac:dyDescent="0.25">
      <c r="B226" s="50" t="s">
        <v>707</v>
      </c>
      <c r="C226" s="121">
        <v>3546900</v>
      </c>
      <c r="D226" s="121">
        <v>3546900</v>
      </c>
      <c r="E226" s="120"/>
      <c r="F226" s="120"/>
      <c r="G226" s="120"/>
      <c r="H226" s="120"/>
      <c r="I226" s="54"/>
      <c r="J226" s="54"/>
      <c r="K226" s="54"/>
      <c r="L226" s="54"/>
      <c r="M226" s="54"/>
      <c r="N226" s="54"/>
      <c r="O226" s="148"/>
      <c r="P226" s="148"/>
      <c r="Q226" s="148">
        <v>0</v>
      </c>
      <c r="R226" s="174"/>
      <c r="S226" s="6"/>
    </row>
    <row r="227" spans="2:35" x14ac:dyDescent="0.25">
      <c r="B227" s="50" t="s">
        <v>355</v>
      </c>
      <c r="C227" s="121">
        <v>76638224</v>
      </c>
      <c r="D227" s="121">
        <v>174060871.25999999</v>
      </c>
      <c r="E227" s="120">
        <v>4047610.96</v>
      </c>
      <c r="F227" s="120">
        <v>2258590.14</v>
      </c>
      <c r="G227" s="120">
        <v>8433367.25</v>
      </c>
      <c r="H227" s="120">
        <v>2459731.0499999998</v>
      </c>
      <c r="I227" s="54">
        <v>5946992.919999999</v>
      </c>
      <c r="J227" s="54">
        <v>9231625.5600000024</v>
      </c>
      <c r="K227" s="54">
        <v>4140687.33</v>
      </c>
      <c r="L227" s="54">
        <v>7695478.1400000015</v>
      </c>
      <c r="M227" s="54">
        <v>5214911.42</v>
      </c>
      <c r="N227" s="54">
        <v>12771224.699999999</v>
      </c>
      <c r="O227" s="148">
        <v>6514477.7000000002</v>
      </c>
      <c r="P227" s="148">
        <v>19319845.740000002</v>
      </c>
      <c r="Q227" s="148">
        <f t="shared" si="81"/>
        <v>88034542.909999996</v>
      </c>
      <c r="R227" s="174"/>
      <c r="S227" s="6"/>
      <c r="AA227" s="275"/>
      <c r="AB227" s="275"/>
      <c r="AC227" s="275"/>
      <c r="AD227" s="275"/>
      <c r="AE227" s="275"/>
      <c r="AF227" s="275"/>
      <c r="AG227" s="275"/>
      <c r="AH227" s="275">
        <f>L228-Y227</f>
        <v>648867700.31000006</v>
      </c>
      <c r="AI227" s="275">
        <f>M228-Z227</f>
        <v>604132819.46000004</v>
      </c>
    </row>
    <row r="228" spans="2:35" x14ac:dyDescent="0.25">
      <c r="B228" s="26" t="s">
        <v>38</v>
      </c>
      <c r="C228" s="118">
        <f>C229+C241+C250+C263+C268+C279+C308+C327</f>
        <v>12053048131</v>
      </c>
      <c r="D228" s="118">
        <f>D229+D241+D250+D263+D268+D279+D308+D327</f>
        <v>12593036021.030001</v>
      </c>
      <c r="E228" s="145">
        <f t="shared" ref="E228:P228" si="88">E229+E241+E250+E263+E268+E279+E308+E327</f>
        <v>62877515.769999996</v>
      </c>
      <c r="F228" s="145">
        <f t="shared" si="88"/>
        <v>184079834.19999999</v>
      </c>
      <c r="G228" s="145">
        <f t="shared" si="88"/>
        <v>512307600.09000003</v>
      </c>
      <c r="H228" s="145">
        <f t="shared" si="88"/>
        <v>585762400.40999997</v>
      </c>
      <c r="I228" s="145">
        <f t="shared" si="88"/>
        <v>690987777.70000017</v>
      </c>
      <c r="J228" s="145">
        <f t="shared" si="88"/>
        <v>645054302.45000005</v>
      </c>
      <c r="K228" s="145">
        <f t="shared" si="88"/>
        <v>586529249.83999991</v>
      </c>
      <c r="L228" s="145">
        <f t="shared" si="88"/>
        <v>648867700.31000006</v>
      </c>
      <c r="M228" s="145">
        <f t="shared" si="88"/>
        <v>604132819.46000004</v>
      </c>
      <c r="N228" s="145">
        <f t="shared" si="88"/>
        <v>707638896.73000002</v>
      </c>
      <c r="O228" s="145">
        <f t="shared" si="88"/>
        <v>603312007.55999994</v>
      </c>
      <c r="P228" s="145">
        <f t="shared" si="88"/>
        <v>1127384018.8300002</v>
      </c>
      <c r="Q228" s="146">
        <f>SUM(E228:P228)</f>
        <v>6958934123.3499985</v>
      </c>
      <c r="R228" s="175"/>
      <c r="S228" s="6"/>
    </row>
    <row r="229" spans="2:35" s="28" customFormat="1" x14ac:dyDescent="0.25">
      <c r="B229" s="52" t="s">
        <v>39</v>
      </c>
      <c r="C229" s="119">
        <f>C230+C233+C235+C239</f>
        <v>1480765333</v>
      </c>
      <c r="D229" s="119">
        <f>D230+D233+D235+D239</f>
        <v>1551975606.8299999</v>
      </c>
      <c r="E229" s="119">
        <f t="shared" ref="E229:P229" si="89">E230+E233+E235+E239</f>
        <v>5108088.4700000007</v>
      </c>
      <c r="F229" s="119">
        <f t="shared" si="89"/>
        <v>18792750.289999999</v>
      </c>
      <c r="G229" s="119">
        <f t="shared" si="89"/>
        <v>68177675.659999996</v>
      </c>
      <c r="H229" s="119">
        <f t="shared" si="89"/>
        <v>72854150.900000006</v>
      </c>
      <c r="I229" s="119">
        <f t="shared" si="89"/>
        <v>133626142.70000002</v>
      </c>
      <c r="J229" s="119">
        <f t="shared" si="89"/>
        <v>99806249.140000015</v>
      </c>
      <c r="K229" s="119">
        <f t="shared" si="89"/>
        <v>72129945.239999995</v>
      </c>
      <c r="L229" s="119">
        <f t="shared" si="89"/>
        <v>72721802.849999994</v>
      </c>
      <c r="M229" s="119">
        <f t="shared" si="89"/>
        <v>99617346.169999987</v>
      </c>
      <c r="N229" s="119">
        <f t="shared" si="89"/>
        <v>79277526.640000015</v>
      </c>
      <c r="O229" s="119">
        <f t="shared" si="89"/>
        <v>89401287.049999997</v>
      </c>
      <c r="P229" s="119">
        <f t="shared" si="89"/>
        <v>216727517.13000005</v>
      </c>
      <c r="Q229" s="147">
        <f t="shared" si="81"/>
        <v>1028240482.24</v>
      </c>
      <c r="R229" s="174"/>
      <c r="S229" s="6"/>
      <c r="T229" s="3"/>
      <c r="U229" s="3"/>
      <c r="V229" s="3"/>
      <c r="W229" s="3"/>
    </row>
    <row r="230" spans="2:35" x14ac:dyDescent="0.25">
      <c r="B230" s="51" t="s">
        <v>356</v>
      </c>
      <c r="C230" s="119">
        <f>C231+C232</f>
        <v>1299538392</v>
      </c>
      <c r="D230" s="119">
        <f>D231+D232</f>
        <v>1466758601.7</v>
      </c>
      <c r="E230" s="119">
        <f t="shared" ref="E230:P230" si="90">E231+E232</f>
        <v>4995339.4700000007</v>
      </c>
      <c r="F230" s="119">
        <f t="shared" si="90"/>
        <v>15714713.41</v>
      </c>
      <c r="G230" s="119">
        <f t="shared" si="90"/>
        <v>66601649.82</v>
      </c>
      <c r="H230" s="119">
        <f t="shared" si="90"/>
        <v>70010960.810000002</v>
      </c>
      <c r="I230" s="119">
        <f t="shared" si="90"/>
        <v>130868918.64000002</v>
      </c>
      <c r="J230" s="119">
        <f t="shared" si="90"/>
        <v>97587496.480000019</v>
      </c>
      <c r="K230" s="119">
        <f t="shared" si="90"/>
        <v>69457262.489999995</v>
      </c>
      <c r="L230" s="119">
        <f t="shared" si="90"/>
        <v>70799916.5</v>
      </c>
      <c r="M230" s="119">
        <f t="shared" si="90"/>
        <v>94717941.159999996</v>
      </c>
      <c r="N230" s="119">
        <f t="shared" si="90"/>
        <v>74422642.850000009</v>
      </c>
      <c r="O230" s="119">
        <f t="shared" si="90"/>
        <v>85674587.760000005</v>
      </c>
      <c r="P230" s="119">
        <f t="shared" si="90"/>
        <v>203519022.56000003</v>
      </c>
      <c r="Q230" s="147">
        <f t="shared" si="81"/>
        <v>984370451.95000005</v>
      </c>
      <c r="R230" s="174"/>
      <c r="S230" s="6"/>
    </row>
    <row r="231" spans="2:35" x14ac:dyDescent="0.25">
      <c r="B231" s="50" t="s">
        <v>357</v>
      </c>
      <c r="C231" s="121">
        <v>1299538392</v>
      </c>
      <c r="D231" s="121">
        <v>1466758601.7</v>
      </c>
      <c r="E231" s="120">
        <v>4995339.4700000007</v>
      </c>
      <c r="F231" s="120">
        <v>15714713.41</v>
      </c>
      <c r="G231" s="120">
        <v>66601649.82</v>
      </c>
      <c r="H231" s="120">
        <v>70010960.810000002</v>
      </c>
      <c r="I231" s="54">
        <v>130868918.64000002</v>
      </c>
      <c r="J231" s="54">
        <v>97587496.480000019</v>
      </c>
      <c r="K231" s="54">
        <v>69457262.489999995</v>
      </c>
      <c r="L231" s="54">
        <v>70799916.5</v>
      </c>
      <c r="M231" s="54">
        <v>94717941.159999996</v>
      </c>
      <c r="N231" s="54">
        <v>74422642.850000009</v>
      </c>
      <c r="O231" s="148">
        <v>85674587.760000005</v>
      </c>
      <c r="P231" s="148">
        <v>203519022.56000003</v>
      </c>
      <c r="Q231" s="148">
        <f t="shared" si="81"/>
        <v>984370451.95000005</v>
      </c>
      <c r="R231" s="279"/>
      <c r="S231" s="6"/>
    </row>
    <row r="232" spans="2:35" x14ac:dyDescent="0.25">
      <c r="B232" s="50" t="s">
        <v>669</v>
      </c>
      <c r="C232" s="121">
        <v>0</v>
      </c>
      <c r="D232" s="121">
        <v>0</v>
      </c>
      <c r="E232" s="120"/>
      <c r="F232" s="120"/>
      <c r="G232" s="120"/>
      <c r="H232" s="120"/>
      <c r="I232" s="54"/>
      <c r="J232" s="54"/>
      <c r="K232" s="54"/>
      <c r="L232" s="54"/>
      <c r="M232" s="54"/>
      <c r="N232" s="54"/>
      <c r="O232" s="148"/>
      <c r="P232" s="148">
        <v>0</v>
      </c>
      <c r="Q232" s="148">
        <f t="shared" si="81"/>
        <v>0</v>
      </c>
      <c r="R232" s="175"/>
      <c r="S232" s="6"/>
      <c r="T232" s="28"/>
    </row>
    <row r="233" spans="2:35" x14ac:dyDescent="0.25">
      <c r="B233" s="51" t="s">
        <v>358</v>
      </c>
      <c r="C233" s="134">
        <v>13627836</v>
      </c>
      <c r="D233" s="134">
        <f>+D234</f>
        <v>17884954.600000001</v>
      </c>
      <c r="E233" s="119">
        <f t="shared" ref="E233:P233" si="91">+E234</f>
        <v>0</v>
      </c>
      <c r="F233" s="119">
        <f t="shared" si="91"/>
        <v>504437</v>
      </c>
      <c r="G233" s="119">
        <f t="shared" si="91"/>
        <v>194220</v>
      </c>
      <c r="H233" s="119">
        <f t="shared" si="91"/>
        <v>1776878.6</v>
      </c>
      <c r="I233" s="119">
        <f t="shared" si="91"/>
        <v>1095858.3999999999</v>
      </c>
      <c r="J233" s="119">
        <f t="shared" si="91"/>
        <v>714850</v>
      </c>
      <c r="K233" s="119">
        <f t="shared" si="91"/>
        <v>1723095</v>
      </c>
      <c r="L233" s="119">
        <f t="shared" si="91"/>
        <v>649730</v>
      </c>
      <c r="M233" s="119">
        <f t="shared" si="91"/>
        <v>2598145.5</v>
      </c>
      <c r="N233" s="119">
        <f t="shared" si="91"/>
        <v>1627282</v>
      </c>
      <c r="O233" s="119">
        <f t="shared" si="91"/>
        <v>1188473</v>
      </c>
      <c r="P233" s="119">
        <f t="shared" si="91"/>
        <v>2764900.9</v>
      </c>
      <c r="Q233" s="147">
        <f t="shared" si="81"/>
        <v>14837870.4</v>
      </c>
      <c r="R233" s="275"/>
      <c r="S233" s="6"/>
    </row>
    <row r="234" spans="2:35" x14ac:dyDescent="0.25">
      <c r="B234" s="50" t="s">
        <v>359</v>
      </c>
      <c r="C234" s="121">
        <v>13627836</v>
      </c>
      <c r="D234" s="121">
        <v>17884954.600000001</v>
      </c>
      <c r="E234" s="120">
        <v>0</v>
      </c>
      <c r="F234" s="120">
        <v>504437</v>
      </c>
      <c r="G234" s="120">
        <v>194220</v>
      </c>
      <c r="H234" s="120">
        <v>1776878.6</v>
      </c>
      <c r="I234" s="54">
        <v>1095858.3999999999</v>
      </c>
      <c r="J234" s="54">
        <v>714850</v>
      </c>
      <c r="K234" s="54">
        <v>1723095</v>
      </c>
      <c r="L234" s="54">
        <v>649730</v>
      </c>
      <c r="M234" s="54">
        <v>2598145.5</v>
      </c>
      <c r="N234" s="54">
        <v>1627282</v>
      </c>
      <c r="O234" s="148">
        <v>1188473</v>
      </c>
      <c r="P234" s="148">
        <v>2764900.9</v>
      </c>
      <c r="Q234" s="148">
        <f t="shared" si="81"/>
        <v>14837870.4</v>
      </c>
      <c r="R234" s="174"/>
      <c r="S234" s="6"/>
    </row>
    <row r="235" spans="2:35" x14ac:dyDescent="0.25">
      <c r="B235" s="51" t="s">
        <v>360</v>
      </c>
      <c r="C235" s="134">
        <v>151094686</v>
      </c>
      <c r="D235" s="134">
        <f>SUM(D236:D238)</f>
        <v>43234957.550000004</v>
      </c>
      <c r="E235" s="119">
        <f t="shared" ref="E235:O235" si="92">SUM(E236:E238)</f>
        <v>112749</v>
      </c>
      <c r="F235" s="119">
        <f t="shared" si="92"/>
        <v>214064</v>
      </c>
      <c r="G235" s="119">
        <f t="shared" si="92"/>
        <v>1317935.8400000001</v>
      </c>
      <c r="H235" s="119">
        <f t="shared" si="92"/>
        <v>1064113.3399999999</v>
      </c>
      <c r="I235" s="119">
        <f t="shared" si="92"/>
        <v>1631627.1600000001</v>
      </c>
      <c r="J235" s="119">
        <f t="shared" si="92"/>
        <v>1203836.5999999999</v>
      </c>
      <c r="K235" s="119">
        <f t="shared" si="92"/>
        <v>693199.89</v>
      </c>
      <c r="L235" s="119">
        <f t="shared" si="92"/>
        <v>995075.47</v>
      </c>
      <c r="M235" s="119">
        <f t="shared" si="92"/>
        <v>1655799.13</v>
      </c>
      <c r="N235" s="119">
        <f t="shared" si="92"/>
        <v>1577903.93</v>
      </c>
      <c r="O235" s="119">
        <f t="shared" si="92"/>
        <v>1091758.1300000001</v>
      </c>
      <c r="P235" s="119">
        <f t="shared" ref="P235" si="93">P236+P237+P238</f>
        <v>3016041.9</v>
      </c>
      <c r="Q235" s="147">
        <f>SUM(E235:P235)</f>
        <v>14574104.390000001</v>
      </c>
      <c r="R235" s="174"/>
      <c r="S235" s="6"/>
    </row>
    <row r="236" spans="2:35" x14ac:dyDescent="0.25">
      <c r="B236" s="50" t="s">
        <v>361</v>
      </c>
      <c r="C236" s="121">
        <v>2287000</v>
      </c>
      <c r="D236" s="121">
        <v>224000</v>
      </c>
      <c r="E236" s="120"/>
      <c r="F236" s="120"/>
      <c r="G236" s="120"/>
      <c r="H236" s="120"/>
      <c r="I236" s="54"/>
      <c r="J236" s="54">
        <v>0</v>
      </c>
      <c r="K236" s="54">
        <v>0</v>
      </c>
      <c r="L236" s="54">
        <v>0</v>
      </c>
      <c r="M236" s="54">
        <v>0</v>
      </c>
      <c r="N236" s="54">
        <v>0</v>
      </c>
      <c r="O236" s="148">
        <v>0</v>
      </c>
      <c r="P236" s="148">
        <v>0</v>
      </c>
      <c r="Q236" s="148">
        <f t="shared" si="81"/>
        <v>0</v>
      </c>
      <c r="R236" s="174"/>
      <c r="S236" s="6"/>
    </row>
    <row r="237" spans="2:35" x14ac:dyDescent="0.25">
      <c r="B237" s="50" t="s">
        <v>362</v>
      </c>
      <c r="C237" s="121">
        <v>128340722</v>
      </c>
      <c r="D237" s="121">
        <v>27978528.650000006</v>
      </c>
      <c r="E237" s="120">
        <v>0</v>
      </c>
      <c r="F237" s="120">
        <v>0</v>
      </c>
      <c r="G237" s="120">
        <v>434341.47</v>
      </c>
      <c r="H237" s="120">
        <v>884960.34</v>
      </c>
      <c r="I237" s="54">
        <v>753484.66</v>
      </c>
      <c r="J237" s="54">
        <v>952314.35</v>
      </c>
      <c r="K237" s="54">
        <v>83544.990000000005</v>
      </c>
      <c r="L237" s="54">
        <v>506514.51</v>
      </c>
      <c r="M237" s="54">
        <v>1206489.23</v>
      </c>
      <c r="N237" s="54">
        <v>1110072.99</v>
      </c>
      <c r="O237" s="148">
        <v>560193.31000000006</v>
      </c>
      <c r="P237" s="148">
        <v>1894803.95</v>
      </c>
      <c r="Q237" s="148">
        <f t="shared" si="81"/>
        <v>8386719.8000000017</v>
      </c>
      <c r="R237" s="175"/>
      <c r="S237" s="6"/>
    </row>
    <row r="238" spans="2:35" x14ac:dyDescent="0.25">
      <c r="B238" s="50" t="s">
        <v>363</v>
      </c>
      <c r="C238" s="121">
        <v>20466964</v>
      </c>
      <c r="D238" s="121">
        <v>15032428.9</v>
      </c>
      <c r="E238" s="120">
        <v>112749</v>
      </c>
      <c r="F238" s="120">
        <v>214064</v>
      </c>
      <c r="G238" s="120">
        <v>883594.37000000011</v>
      </c>
      <c r="H238" s="120">
        <v>179153</v>
      </c>
      <c r="I238" s="54">
        <v>878142.5</v>
      </c>
      <c r="J238" s="54">
        <v>251522.24999999997</v>
      </c>
      <c r="K238" s="54">
        <v>609654.9</v>
      </c>
      <c r="L238" s="54">
        <v>488560.96</v>
      </c>
      <c r="M238" s="54">
        <v>449309.9</v>
      </c>
      <c r="N238" s="54">
        <v>467830.94</v>
      </c>
      <c r="O238" s="148">
        <v>531564.82000000007</v>
      </c>
      <c r="P238" s="148">
        <v>1121237.95</v>
      </c>
      <c r="Q238" s="148">
        <f>SUM(E238:P238)</f>
        <v>6187384.5900000008</v>
      </c>
      <c r="R238" s="175"/>
      <c r="S238" s="6"/>
    </row>
    <row r="239" spans="2:35" x14ac:dyDescent="0.25">
      <c r="B239" s="51" t="s">
        <v>364</v>
      </c>
      <c r="C239" s="134">
        <v>16504419</v>
      </c>
      <c r="D239" s="134">
        <f>+D240</f>
        <v>24097092.98</v>
      </c>
      <c r="E239" s="119">
        <f t="shared" ref="E239:P239" si="94">+E240</f>
        <v>0</v>
      </c>
      <c r="F239" s="119">
        <f t="shared" si="94"/>
        <v>2359535.8800000004</v>
      </c>
      <c r="G239" s="119">
        <f t="shared" si="94"/>
        <v>63870</v>
      </c>
      <c r="H239" s="119">
        <f t="shared" si="94"/>
        <v>2198.1500000000015</v>
      </c>
      <c r="I239" s="119">
        <f t="shared" si="94"/>
        <v>29738.499999999996</v>
      </c>
      <c r="J239" s="119">
        <f t="shared" si="94"/>
        <v>300066.06</v>
      </c>
      <c r="K239" s="119">
        <f t="shared" si="94"/>
        <v>256387.86</v>
      </c>
      <c r="L239" s="119">
        <f t="shared" si="94"/>
        <v>277080.88</v>
      </c>
      <c r="M239" s="119">
        <f t="shared" si="94"/>
        <v>645460.38</v>
      </c>
      <c r="N239" s="119">
        <f t="shared" si="94"/>
        <v>1649697.8599999999</v>
      </c>
      <c r="O239" s="119">
        <f t="shared" si="94"/>
        <v>1446468.16</v>
      </c>
      <c r="P239" s="119">
        <f t="shared" si="94"/>
        <v>7427551.7700000005</v>
      </c>
      <c r="Q239" s="147">
        <f>SUM(E239:P239)</f>
        <v>14458055.5</v>
      </c>
      <c r="R239" s="277"/>
      <c r="S239" s="6"/>
    </row>
    <row r="240" spans="2:35" x14ac:dyDescent="0.25">
      <c r="B240" s="50" t="s">
        <v>365</v>
      </c>
      <c r="C240" s="121">
        <v>16504419</v>
      </c>
      <c r="D240" s="121">
        <v>24097092.98</v>
      </c>
      <c r="E240" s="120">
        <v>0</v>
      </c>
      <c r="F240" s="120">
        <v>2359535.8800000004</v>
      </c>
      <c r="G240" s="120">
        <v>63870</v>
      </c>
      <c r="H240" s="120">
        <v>2198.1500000000015</v>
      </c>
      <c r="I240" s="54">
        <v>29738.499999999996</v>
      </c>
      <c r="J240" s="54">
        <v>300066.06</v>
      </c>
      <c r="K240" s="54">
        <v>256387.86</v>
      </c>
      <c r="L240" s="54">
        <v>277080.88</v>
      </c>
      <c r="M240" s="54">
        <v>645460.38</v>
      </c>
      <c r="N240" s="54">
        <v>1649697.8599999999</v>
      </c>
      <c r="O240" s="148">
        <v>1446468.16</v>
      </c>
      <c r="P240" s="148">
        <v>7427551.7700000005</v>
      </c>
      <c r="Q240" s="148">
        <f t="shared" si="81"/>
        <v>14458055.5</v>
      </c>
      <c r="R240" s="275"/>
      <c r="S240" s="6"/>
    </row>
    <row r="241" spans="2:23" s="28" customFormat="1" x14ac:dyDescent="0.25">
      <c r="B241" s="52" t="s">
        <v>40</v>
      </c>
      <c r="C241" s="119">
        <f>C242+C244+C246+C248</f>
        <v>361671890</v>
      </c>
      <c r="D241" s="119">
        <f>D242+D244+D246+D248</f>
        <v>459726681.09999996</v>
      </c>
      <c r="E241" s="119">
        <f t="shared" ref="E241:P241" si="95">E242+E244+E246+E248</f>
        <v>129717.38</v>
      </c>
      <c r="F241" s="119">
        <f t="shared" si="95"/>
        <v>1399299.6800000002</v>
      </c>
      <c r="G241" s="119">
        <f t="shared" si="95"/>
        <v>8826368.5500000007</v>
      </c>
      <c r="H241" s="119">
        <f t="shared" si="95"/>
        <v>6093175.5999999996</v>
      </c>
      <c r="I241" s="119">
        <f t="shared" si="95"/>
        <v>3365962.65</v>
      </c>
      <c r="J241" s="119">
        <f t="shared" si="95"/>
        <v>9658628.8199999984</v>
      </c>
      <c r="K241" s="119">
        <f t="shared" si="95"/>
        <v>4384308.9099999992</v>
      </c>
      <c r="L241" s="119">
        <f t="shared" si="95"/>
        <v>8020426.2400000002</v>
      </c>
      <c r="M241" s="119">
        <f t="shared" si="95"/>
        <v>7856042.2200000007</v>
      </c>
      <c r="N241" s="119">
        <f t="shared" si="95"/>
        <v>101806600.98999999</v>
      </c>
      <c r="O241" s="119">
        <f t="shared" si="95"/>
        <v>11748807.23</v>
      </c>
      <c r="P241" s="119">
        <f t="shared" si="95"/>
        <v>28671140.050000001</v>
      </c>
      <c r="Q241" s="147">
        <f t="shared" si="81"/>
        <v>191960478.31999999</v>
      </c>
      <c r="R241" s="174"/>
      <c r="S241" s="6"/>
      <c r="T241" s="3"/>
      <c r="U241" s="3"/>
      <c r="V241" s="3"/>
      <c r="W241" s="3"/>
    </row>
    <row r="242" spans="2:23" s="28" customFormat="1" x14ac:dyDescent="0.25">
      <c r="B242" s="51" t="s">
        <v>366</v>
      </c>
      <c r="C242" s="119">
        <f>C243</f>
        <v>34243085</v>
      </c>
      <c r="D242" s="119">
        <f>D243</f>
        <v>38250046.350000001</v>
      </c>
      <c r="E242" s="119">
        <f t="shared" ref="E242:P242" si="96">E243</f>
        <v>0</v>
      </c>
      <c r="F242" s="119">
        <f t="shared" si="96"/>
        <v>230100</v>
      </c>
      <c r="G242" s="119">
        <f t="shared" si="96"/>
        <v>2098812.13</v>
      </c>
      <c r="H242" s="119">
        <f t="shared" si="96"/>
        <v>2449278.7999999998</v>
      </c>
      <c r="I242" s="119">
        <f t="shared" si="96"/>
        <v>678919.22</v>
      </c>
      <c r="J242" s="119">
        <f t="shared" si="96"/>
        <v>342664.5</v>
      </c>
      <c r="K242" s="119">
        <f t="shared" si="96"/>
        <v>1546322.03</v>
      </c>
      <c r="L242" s="119">
        <f t="shared" si="96"/>
        <v>765297.86</v>
      </c>
      <c r="M242" s="119">
        <f t="shared" si="96"/>
        <v>87413.78</v>
      </c>
      <c r="N242" s="119">
        <f t="shared" si="96"/>
        <v>666488</v>
      </c>
      <c r="O242" s="119">
        <f t="shared" si="96"/>
        <v>3691847.63</v>
      </c>
      <c r="P242" s="119">
        <f t="shared" si="96"/>
        <v>4592540.2699999996</v>
      </c>
      <c r="Q242" s="147">
        <f t="shared" si="81"/>
        <v>17149684.219999999</v>
      </c>
      <c r="R242" s="174"/>
      <c r="S242" s="6"/>
      <c r="T242" s="3"/>
      <c r="U242" s="3"/>
      <c r="V242" s="3"/>
      <c r="W242" s="3"/>
    </row>
    <row r="243" spans="2:23" x14ac:dyDescent="0.25">
      <c r="B243" s="50" t="s">
        <v>367</v>
      </c>
      <c r="C243" s="121">
        <v>34243085</v>
      </c>
      <c r="D243" s="121">
        <v>38250046.350000001</v>
      </c>
      <c r="E243" s="120">
        <v>0</v>
      </c>
      <c r="F243" s="120">
        <v>230100</v>
      </c>
      <c r="G243" s="120">
        <v>2098812.13</v>
      </c>
      <c r="H243" s="120">
        <v>2449278.7999999998</v>
      </c>
      <c r="I243" s="54">
        <v>678919.22</v>
      </c>
      <c r="J243" s="54">
        <v>342664.5</v>
      </c>
      <c r="K243" s="54">
        <v>1546322.03</v>
      </c>
      <c r="L243" s="54">
        <v>765297.86</v>
      </c>
      <c r="M243" s="54">
        <v>87413.78</v>
      </c>
      <c r="N243" s="54">
        <v>666488</v>
      </c>
      <c r="O243" s="148">
        <v>3691847.63</v>
      </c>
      <c r="P243" s="148">
        <v>4592540.2699999996</v>
      </c>
      <c r="Q243" s="148">
        <f t="shared" si="81"/>
        <v>17149684.219999999</v>
      </c>
      <c r="R243" s="175"/>
      <c r="S243" s="6"/>
    </row>
    <row r="244" spans="2:23" s="28" customFormat="1" x14ac:dyDescent="0.25">
      <c r="B244" s="51" t="s">
        <v>368</v>
      </c>
      <c r="C244" s="119">
        <f>C245</f>
        <v>48986490</v>
      </c>
      <c r="D244" s="119">
        <f>D245</f>
        <v>58299415</v>
      </c>
      <c r="E244" s="119">
        <f t="shared" ref="E244:P244" si="97">E245</f>
        <v>46114.38</v>
      </c>
      <c r="F244" s="119">
        <f t="shared" si="97"/>
        <v>118560.06</v>
      </c>
      <c r="G244" s="119">
        <f t="shared" si="97"/>
        <v>1493343.58</v>
      </c>
      <c r="H244" s="119">
        <f t="shared" si="97"/>
        <v>889035.22000000009</v>
      </c>
      <c r="I244" s="119">
        <f t="shared" si="97"/>
        <v>723908</v>
      </c>
      <c r="J244" s="119">
        <f t="shared" si="97"/>
        <v>957537.71</v>
      </c>
      <c r="K244" s="119">
        <f t="shared" si="97"/>
        <v>935868.61</v>
      </c>
      <c r="L244" s="119">
        <f t="shared" si="97"/>
        <v>2949982.57</v>
      </c>
      <c r="M244" s="119">
        <f t="shared" si="97"/>
        <v>2680639.87</v>
      </c>
      <c r="N244" s="119">
        <f t="shared" si="97"/>
        <v>1393227.69</v>
      </c>
      <c r="O244" s="119">
        <f t="shared" si="97"/>
        <v>2117826.77</v>
      </c>
      <c r="P244" s="119">
        <f t="shared" si="97"/>
        <v>7768011.75</v>
      </c>
      <c r="Q244" s="147">
        <f t="shared" si="81"/>
        <v>22074056.210000001</v>
      </c>
      <c r="R244" s="174"/>
      <c r="S244" s="6"/>
      <c r="T244" s="3"/>
      <c r="U244" s="3"/>
      <c r="V244" s="3"/>
      <c r="W244" s="3"/>
    </row>
    <row r="245" spans="2:23" x14ac:dyDescent="0.25">
      <c r="B245" s="50" t="s">
        <v>369</v>
      </c>
      <c r="C245" s="121">
        <v>48986490</v>
      </c>
      <c r="D245" s="121">
        <v>58299415</v>
      </c>
      <c r="E245" s="120">
        <v>46114.38</v>
      </c>
      <c r="F245" s="120">
        <v>118560.06</v>
      </c>
      <c r="G245" s="120">
        <v>1493343.58</v>
      </c>
      <c r="H245" s="120">
        <v>889035.22000000009</v>
      </c>
      <c r="I245" s="54">
        <v>723908</v>
      </c>
      <c r="J245" s="54">
        <v>957537.71</v>
      </c>
      <c r="K245" s="54">
        <v>935868.61</v>
      </c>
      <c r="L245" s="54">
        <v>2949982.57</v>
      </c>
      <c r="M245" s="54">
        <v>2680639.87</v>
      </c>
      <c r="N245" s="54">
        <v>1393227.69</v>
      </c>
      <c r="O245" s="148">
        <v>2117826.77</v>
      </c>
      <c r="P245" s="148">
        <v>7768011.75</v>
      </c>
      <c r="Q245" s="148">
        <f t="shared" si="81"/>
        <v>22074056.210000001</v>
      </c>
      <c r="R245" s="174"/>
      <c r="S245" s="6"/>
    </row>
    <row r="246" spans="2:23" s="28" customFormat="1" x14ac:dyDescent="0.25">
      <c r="B246" s="51" t="s">
        <v>370</v>
      </c>
      <c r="C246" s="119">
        <f>C247</f>
        <v>266301475</v>
      </c>
      <c r="D246" s="119">
        <f>D247</f>
        <v>306885028.58999997</v>
      </c>
      <c r="E246" s="119">
        <f t="shared" ref="E246:P246" si="98">E247</f>
        <v>83603</v>
      </c>
      <c r="F246" s="119">
        <f t="shared" si="98"/>
        <v>1050639.6200000001</v>
      </c>
      <c r="G246" s="119">
        <f t="shared" si="98"/>
        <v>5198812.84</v>
      </c>
      <c r="H246" s="119">
        <f t="shared" si="98"/>
        <v>2754861.58</v>
      </c>
      <c r="I246" s="119">
        <f t="shared" si="98"/>
        <v>1958321.0300000003</v>
      </c>
      <c r="J246" s="119">
        <f t="shared" si="98"/>
        <v>7542854.7400000002</v>
      </c>
      <c r="K246" s="119">
        <f t="shared" si="98"/>
        <v>1808121.88</v>
      </c>
      <c r="L246" s="119">
        <f t="shared" si="98"/>
        <v>4286643.41</v>
      </c>
      <c r="M246" s="119">
        <f t="shared" si="98"/>
        <v>5087988.57</v>
      </c>
      <c r="N246" s="119">
        <f t="shared" si="98"/>
        <v>59441117.880000003</v>
      </c>
      <c r="O246" s="119">
        <f t="shared" si="98"/>
        <v>5028900.8100000005</v>
      </c>
      <c r="P246" s="119">
        <f t="shared" si="98"/>
        <v>15150677.210000001</v>
      </c>
      <c r="Q246" s="147">
        <f t="shared" si="81"/>
        <v>109392542.57000002</v>
      </c>
      <c r="R246" s="174"/>
      <c r="S246" s="6"/>
      <c r="T246" s="3"/>
      <c r="U246" s="3"/>
      <c r="V246" s="3"/>
      <c r="W246" s="3"/>
    </row>
    <row r="247" spans="2:23" x14ac:dyDescent="0.25">
      <c r="B247" s="50" t="s">
        <v>371</v>
      </c>
      <c r="C247" s="121">
        <v>266301475</v>
      </c>
      <c r="D247" s="121">
        <v>306885028.58999997</v>
      </c>
      <c r="E247" s="120">
        <v>83603</v>
      </c>
      <c r="F247" s="120">
        <v>1050639.6200000001</v>
      </c>
      <c r="G247" s="120">
        <v>5198812.84</v>
      </c>
      <c r="H247" s="120">
        <v>2754861.58</v>
      </c>
      <c r="I247" s="54">
        <v>1958321.0300000003</v>
      </c>
      <c r="J247" s="54">
        <v>7542854.7400000002</v>
      </c>
      <c r="K247" s="54">
        <v>1808121.88</v>
      </c>
      <c r="L247" s="54">
        <v>4286643.41</v>
      </c>
      <c r="M247" s="54">
        <v>5087988.57</v>
      </c>
      <c r="N247" s="54">
        <v>59441117.880000003</v>
      </c>
      <c r="O247" s="148">
        <v>5028900.8100000005</v>
      </c>
      <c r="P247" s="148">
        <v>15150677.210000001</v>
      </c>
      <c r="Q247" s="148">
        <f t="shared" si="81"/>
        <v>109392542.57000002</v>
      </c>
      <c r="R247" s="174"/>
      <c r="S247" s="6"/>
    </row>
    <row r="248" spans="2:23" s="28" customFormat="1" x14ac:dyDescent="0.25">
      <c r="B248" s="51" t="s">
        <v>372</v>
      </c>
      <c r="C248" s="119">
        <f>C249</f>
        <v>12140840</v>
      </c>
      <c r="D248" s="119">
        <f>D249</f>
        <v>56292191.160000004</v>
      </c>
      <c r="E248" s="119">
        <f t="shared" ref="E248:P248" si="99">E249</f>
        <v>0</v>
      </c>
      <c r="F248" s="119">
        <f t="shared" si="99"/>
        <v>0</v>
      </c>
      <c r="G248" s="119">
        <f t="shared" si="99"/>
        <v>35400</v>
      </c>
      <c r="H248" s="119">
        <f t="shared" si="99"/>
        <v>0</v>
      </c>
      <c r="I248" s="119">
        <f t="shared" si="99"/>
        <v>4814.3999999999996</v>
      </c>
      <c r="J248" s="119">
        <f t="shared" si="99"/>
        <v>815571.87</v>
      </c>
      <c r="K248" s="119">
        <f t="shared" si="99"/>
        <v>93996.39</v>
      </c>
      <c r="L248" s="119">
        <f t="shared" si="99"/>
        <v>18502.400000000001</v>
      </c>
      <c r="M248" s="119">
        <f t="shared" si="99"/>
        <v>0</v>
      </c>
      <c r="N248" s="119">
        <f t="shared" si="99"/>
        <v>40305767.419999994</v>
      </c>
      <c r="O248" s="119">
        <f t="shared" si="99"/>
        <v>910232.02</v>
      </c>
      <c r="P248" s="119">
        <f t="shared" si="99"/>
        <v>1159910.82</v>
      </c>
      <c r="Q248" s="147">
        <f t="shared" si="81"/>
        <v>43344195.32</v>
      </c>
      <c r="R248" s="174"/>
      <c r="S248" s="6"/>
      <c r="T248" s="3"/>
      <c r="U248" s="3"/>
      <c r="V248" s="3"/>
      <c r="W248" s="3"/>
    </row>
    <row r="249" spans="2:23" x14ac:dyDescent="0.25">
      <c r="B249" s="50" t="s">
        <v>373</v>
      </c>
      <c r="C249" s="121">
        <v>12140840</v>
      </c>
      <c r="D249" s="121">
        <v>56292191.160000004</v>
      </c>
      <c r="E249" s="120">
        <v>0</v>
      </c>
      <c r="F249" s="120">
        <v>0</v>
      </c>
      <c r="G249" s="120">
        <v>35400</v>
      </c>
      <c r="H249" s="120">
        <v>0</v>
      </c>
      <c r="I249" s="54">
        <v>4814.3999999999996</v>
      </c>
      <c r="J249" s="54">
        <v>815571.87</v>
      </c>
      <c r="K249" s="54">
        <v>93996.39</v>
      </c>
      <c r="L249" s="54">
        <v>18502.400000000001</v>
      </c>
      <c r="M249" s="54">
        <v>0</v>
      </c>
      <c r="N249" s="54">
        <v>40305767.419999994</v>
      </c>
      <c r="O249" s="148">
        <v>910232.02</v>
      </c>
      <c r="P249" s="148">
        <v>1159910.82</v>
      </c>
      <c r="Q249" s="148">
        <f t="shared" si="81"/>
        <v>43344195.32</v>
      </c>
      <c r="R249" s="174"/>
      <c r="S249" s="6"/>
    </row>
    <row r="250" spans="2:23" s="28" customFormat="1" x14ac:dyDescent="0.25">
      <c r="B250" s="52" t="s">
        <v>374</v>
      </c>
      <c r="C250" s="119">
        <f>C251+C253+C255+C257+C259+C261</f>
        <v>543094840</v>
      </c>
      <c r="D250" s="119">
        <f>D251+D253+D255+D257+D259+D261</f>
        <v>603417430.20000005</v>
      </c>
      <c r="E250" s="119">
        <f t="shared" ref="E250:P250" si="100">E251+E253+E255+E257+E259+E261</f>
        <v>2138544.8000000003</v>
      </c>
      <c r="F250" s="119">
        <f t="shared" si="100"/>
        <v>7714716.8400000008</v>
      </c>
      <c r="G250" s="119">
        <f t="shared" si="100"/>
        <v>19818718.629999999</v>
      </c>
      <c r="H250" s="119">
        <f t="shared" si="100"/>
        <v>37236961.859999999</v>
      </c>
      <c r="I250" s="119">
        <f t="shared" si="100"/>
        <v>15664128.310000001</v>
      </c>
      <c r="J250" s="119">
        <f t="shared" si="100"/>
        <v>18821394.23</v>
      </c>
      <c r="K250" s="119">
        <f t="shared" si="100"/>
        <v>13008161.989999998</v>
      </c>
      <c r="L250" s="119">
        <f t="shared" si="100"/>
        <v>10576747.740000002</v>
      </c>
      <c r="M250" s="119">
        <f t="shared" si="100"/>
        <v>17149572.52</v>
      </c>
      <c r="N250" s="119">
        <f t="shared" si="100"/>
        <v>22811580.259999998</v>
      </c>
      <c r="O250" s="119">
        <f t="shared" si="100"/>
        <v>21121107.859999999</v>
      </c>
      <c r="P250" s="119">
        <f t="shared" si="100"/>
        <v>41264389.399999999</v>
      </c>
      <c r="Q250" s="147">
        <f t="shared" si="81"/>
        <v>227326024.44000003</v>
      </c>
      <c r="R250" s="174"/>
      <c r="S250" s="6"/>
      <c r="T250" s="3"/>
      <c r="U250" s="3"/>
      <c r="V250" s="3"/>
      <c r="W250" s="3"/>
    </row>
    <row r="251" spans="2:23" s="28" customFormat="1" x14ac:dyDescent="0.25">
      <c r="B251" s="51" t="s">
        <v>375</v>
      </c>
      <c r="C251" s="119">
        <f>C252</f>
        <v>85718134</v>
      </c>
      <c r="D251" s="119">
        <f>D252</f>
        <v>91353517.25999999</v>
      </c>
      <c r="E251" s="119">
        <f t="shared" ref="E251:P251" si="101">E252</f>
        <v>144810.20000000001</v>
      </c>
      <c r="F251" s="119">
        <f t="shared" si="101"/>
        <v>2091315.85</v>
      </c>
      <c r="G251" s="119">
        <f t="shared" si="101"/>
        <v>2103311.6399999997</v>
      </c>
      <c r="H251" s="119">
        <f t="shared" si="101"/>
        <v>1731078.4800000004</v>
      </c>
      <c r="I251" s="119">
        <f t="shared" si="101"/>
        <v>4299877.38</v>
      </c>
      <c r="J251" s="119">
        <f t="shared" si="101"/>
        <v>3264093.95</v>
      </c>
      <c r="K251" s="119">
        <f t="shared" si="101"/>
        <v>3854172.75</v>
      </c>
      <c r="L251" s="119">
        <f t="shared" si="101"/>
        <v>2573553.7900000005</v>
      </c>
      <c r="M251" s="119">
        <f t="shared" si="101"/>
        <v>4818862.41</v>
      </c>
      <c r="N251" s="119">
        <f t="shared" si="101"/>
        <v>4179033.4899999993</v>
      </c>
      <c r="O251" s="119">
        <f t="shared" si="101"/>
        <v>5948951.5700000003</v>
      </c>
      <c r="P251" s="119">
        <f t="shared" si="101"/>
        <v>7916601.7599999988</v>
      </c>
      <c r="Q251" s="147">
        <f t="shared" si="81"/>
        <v>42925663.269999996</v>
      </c>
      <c r="R251" s="174"/>
      <c r="S251" s="6"/>
      <c r="T251" s="3"/>
      <c r="U251" s="3"/>
      <c r="V251" s="3"/>
      <c r="W251" s="3"/>
    </row>
    <row r="252" spans="2:23" x14ac:dyDescent="0.25">
      <c r="B252" s="50" t="s">
        <v>376</v>
      </c>
      <c r="C252" s="121">
        <v>85718134</v>
      </c>
      <c r="D252" s="121">
        <v>91353517.25999999</v>
      </c>
      <c r="E252" s="120">
        <v>144810.20000000001</v>
      </c>
      <c r="F252" s="120">
        <v>2091315.85</v>
      </c>
      <c r="G252" s="120">
        <v>2103311.6399999997</v>
      </c>
      <c r="H252" s="120">
        <v>1731078.4800000004</v>
      </c>
      <c r="I252" s="54">
        <v>4299877.38</v>
      </c>
      <c r="J252" s="54">
        <v>3264093.95</v>
      </c>
      <c r="K252" s="54">
        <v>3854172.75</v>
      </c>
      <c r="L252" s="54">
        <v>2573553.7900000005</v>
      </c>
      <c r="M252" s="54">
        <v>4818862.41</v>
      </c>
      <c r="N252" s="54">
        <v>4179033.4899999993</v>
      </c>
      <c r="O252" s="148">
        <v>5948951.5700000003</v>
      </c>
      <c r="P252" s="148">
        <v>7916601.7599999988</v>
      </c>
      <c r="Q252" s="148">
        <f t="shared" si="81"/>
        <v>42925663.269999996</v>
      </c>
      <c r="R252" s="275"/>
      <c r="S252" s="6"/>
    </row>
    <row r="253" spans="2:23" s="28" customFormat="1" x14ac:dyDescent="0.25">
      <c r="B253" s="51" t="s">
        <v>670</v>
      </c>
      <c r="C253" s="119">
        <f>C254</f>
        <v>187569484</v>
      </c>
      <c r="D253" s="119">
        <f>D254</f>
        <v>200561685.59</v>
      </c>
      <c r="E253" s="119">
        <f t="shared" ref="E253:P253" si="102">E254</f>
        <v>1622854</v>
      </c>
      <c r="F253" s="119">
        <f t="shared" si="102"/>
        <v>3603023.4699999997</v>
      </c>
      <c r="G253" s="119">
        <f t="shared" si="102"/>
        <v>12409581.279999997</v>
      </c>
      <c r="H253" s="119">
        <f t="shared" si="102"/>
        <v>7209059.8600000013</v>
      </c>
      <c r="I253" s="119">
        <f t="shared" si="102"/>
        <v>7410784.6500000004</v>
      </c>
      <c r="J253" s="119">
        <f t="shared" si="102"/>
        <v>12796896.32</v>
      </c>
      <c r="K253" s="119">
        <f t="shared" si="102"/>
        <v>7749615.4199999999</v>
      </c>
      <c r="L253" s="119">
        <f t="shared" si="102"/>
        <v>7192410.0899999999</v>
      </c>
      <c r="M253" s="119">
        <f t="shared" si="102"/>
        <v>7435715.8799999999</v>
      </c>
      <c r="N253" s="119">
        <f t="shared" si="102"/>
        <v>10364735.189999998</v>
      </c>
      <c r="O253" s="119">
        <f t="shared" si="102"/>
        <v>13413764.16</v>
      </c>
      <c r="P253" s="119">
        <f t="shared" si="102"/>
        <v>21552491.410000004</v>
      </c>
      <c r="Q253" s="147">
        <f t="shared" si="81"/>
        <v>112760931.72999999</v>
      </c>
      <c r="R253" s="174"/>
      <c r="S253" s="6"/>
      <c r="T253" s="3"/>
      <c r="U253" s="3"/>
      <c r="V253" s="3"/>
      <c r="W253" s="3"/>
    </row>
    <row r="254" spans="2:23" x14ac:dyDescent="0.25">
      <c r="B254" s="50" t="s">
        <v>671</v>
      </c>
      <c r="C254" s="56">
        <v>187569484</v>
      </c>
      <c r="D254" s="56">
        <v>200561685.59</v>
      </c>
      <c r="E254" s="54">
        <v>1622854</v>
      </c>
      <c r="F254" s="120">
        <v>3603023.4699999997</v>
      </c>
      <c r="G254" s="120">
        <v>12409581.279999997</v>
      </c>
      <c r="H254" s="120">
        <v>7209059.8600000013</v>
      </c>
      <c r="I254" s="54">
        <v>7410784.6500000004</v>
      </c>
      <c r="J254" s="54">
        <v>12796896.32</v>
      </c>
      <c r="K254" s="54">
        <v>7749615.4199999999</v>
      </c>
      <c r="L254" s="54">
        <v>7192410.0899999999</v>
      </c>
      <c r="M254" s="54">
        <v>7435715.8799999999</v>
      </c>
      <c r="N254" s="54">
        <v>10364735.189999998</v>
      </c>
      <c r="O254" s="148">
        <v>13413764.16</v>
      </c>
      <c r="P254" s="148">
        <v>21552491.410000004</v>
      </c>
      <c r="Q254" s="148">
        <f t="shared" si="81"/>
        <v>112760931.72999999</v>
      </c>
      <c r="R254" s="174"/>
      <c r="S254" s="6"/>
    </row>
    <row r="255" spans="2:23" s="28" customFormat="1" x14ac:dyDescent="0.25">
      <c r="B255" s="51" t="s">
        <v>379</v>
      </c>
      <c r="C255" s="119">
        <f>C256</f>
        <v>64793862</v>
      </c>
      <c r="D255" s="119">
        <f>D256</f>
        <v>107957572.34</v>
      </c>
      <c r="E255" s="119">
        <f t="shared" ref="E255:P255" si="103">E256</f>
        <v>361375</v>
      </c>
      <c r="F255" s="119">
        <f t="shared" si="103"/>
        <v>419511.73</v>
      </c>
      <c r="G255" s="119">
        <f t="shared" si="103"/>
        <v>1967087.05</v>
      </c>
      <c r="H255" s="119">
        <f t="shared" si="103"/>
        <v>28101940</v>
      </c>
      <c r="I255" s="119">
        <f t="shared" si="103"/>
        <v>3816589.03</v>
      </c>
      <c r="J255" s="119">
        <f t="shared" si="103"/>
        <v>2741725.6799999997</v>
      </c>
      <c r="K255" s="119">
        <f t="shared" si="103"/>
        <v>1356473.2</v>
      </c>
      <c r="L255" s="119">
        <f t="shared" si="103"/>
        <v>446199.30000000005</v>
      </c>
      <c r="M255" s="119">
        <f t="shared" si="103"/>
        <v>4878553.22</v>
      </c>
      <c r="N255" s="119">
        <f t="shared" si="103"/>
        <v>7799678.0800000001</v>
      </c>
      <c r="O255" s="119">
        <f t="shared" si="103"/>
        <v>658420.23</v>
      </c>
      <c r="P255" s="119">
        <f t="shared" si="103"/>
        <v>7842514.1099999994</v>
      </c>
      <c r="Q255" s="147">
        <f t="shared" si="81"/>
        <v>60390066.629999995</v>
      </c>
      <c r="R255" s="174"/>
      <c r="S255" s="6"/>
      <c r="T255" s="3"/>
      <c r="U255" s="3"/>
      <c r="V255" s="3"/>
      <c r="W255" s="3"/>
    </row>
    <row r="256" spans="2:23" x14ac:dyDescent="0.25">
      <c r="B256" s="50" t="s">
        <v>380</v>
      </c>
      <c r="C256" s="56">
        <v>64793862</v>
      </c>
      <c r="D256" s="56">
        <v>107957572.34</v>
      </c>
      <c r="E256" s="54">
        <v>361375</v>
      </c>
      <c r="F256" s="120">
        <v>419511.73</v>
      </c>
      <c r="G256" s="120">
        <v>1967087.05</v>
      </c>
      <c r="H256" s="120">
        <v>28101940</v>
      </c>
      <c r="I256" s="54">
        <v>3816589.03</v>
      </c>
      <c r="J256" s="54">
        <v>2741725.6799999997</v>
      </c>
      <c r="K256" s="54">
        <v>1356473.2</v>
      </c>
      <c r="L256" s="54">
        <v>446199.30000000005</v>
      </c>
      <c r="M256" s="54">
        <v>4878553.22</v>
      </c>
      <c r="N256" s="54">
        <v>7799678.0800000001</v>
      </c>
      <c r="O256" s="148">
        <v>658420.23</v>
      </c>
      <c r="P256" s="148">
        <v>7842514.1099999994</v>
      </c>
      <c r="Q256" s="148">
        <f t="shared" si="81"/>
        <v>60390066.629999995</v>
      </c>
      <c r="R256" s="175"/>
      <c r="S256" s="6"/>
    </row>
    <row r="257" spans="2:23" s="28" customFormat="1" x14ac:dyDescent="0.25">
      <c r="B257" s="51" t="s">
        <v>381</v>
      </c>
      <c r="C257" s="119">
        <f>C258</f>
        <v>33649852</v>
      </c>
      <c r="D257" s="119">
        <f>D258</f>
        <v>32528730</v>
      </c>
      <c r="E257" s="119">
        <f t="shared" ref="E257:P257" si="104">E258</f>
        <v>9505.6</v>
      </c>
      <c r="F257" s="119">
        <f t="shared" si="104"/>
        <v>1600865.79</v>
      </c>
      <c r="G257" s="119">
        <f t="shared" si="104"/>
        <v>3154658.66</v>
      </c>
      <c r="H257" s="119">
        <f t="shared" si="104"/>
        <v>154723.4</v>
      </c>
      <c r="I257" s="119">
        <f t="shared" si="104"/>
        <v>132747.25</v>
      </c>
      <c r="J257" s="119">
        <f t="shared" si="104"/>
        <v>17899.28</v>
      </c>
      <c r="K257" s="119">
        <f t="shared" si="104"/>
        <v>47900.62</v>
      </c>
      <c r="L257" s="119">
        <f t="shared" si="104"/>
        <v>133384.56</v>
      </c>
      <c r="M257" s="119">
        <f t="shared" si="104"/>
        <v>16441.010000000002</v>
      </c>
      <c r="N257" s="119">
        <f t="shared" si="104"/>
        <v>291230.25</v>
      </c>
      <c r="O257" s="119">
        <f t="shared" si="104"/>
        <v>65221.41</v>
      </c>
      <c r="P257" s="119">
        <f t="shared" si="104"/>
        <v>3410469.17</v>
      </c>
      <c r="Q257" s="147">
        <f t="shared" si="81"/>
        <v>9035047</v>
      </c>
      <c r="R257" s="175"/>
      <c r="S257" s="6"/>
      <c r="T257" s="3"/>
      <c r="U257" s="3"/>
      <c r="V257" s="3"/>
      <c r="W257" s="3"/>
    </row>
    <row r="258" spans="2:23" x14ac:dyDescent="0.25">
      <c r="B258" s="50" t="s">
        <v>382</v>
      </c>
      <c r="C258" s="56">
        <v>33649852</v>
      </c>
      <c r="D258" s="56">
        <v>32528730</v>
      </c>
      <c r="E258" s="54">
        <v>9505.6</v>
      </c>
      <c r="F258" s="120">
        <v>1600865.79</v>
      </c>
      <c r="G258" s="120">
        <v>3154658.66</v>
      </c>
      <c r="H258" s="120">
        <v>154723.4</v>
      </c>
      <c r="I258" s="54">
        <v>132747.25</v>
      </c>
      <c r="J258" s="54">
        <v>17899.28</v>
      </c>
      <c r="K258" s="54">
        <v>47900.62</v>
      </c>
      <c r="L258" s="54">
        <v>133384.56</v>
      </c>
      <c r="M258" s="54">
        <v>16441.010000000002</v>
      </c>
      <c r="N258" s="54">
        <v>291230.25</v>
      </c>
      <c r="O258" s="148">
        <v>65221.41</v>
      </c>
      <c r="P258" s="148">
        <v>3410469.17</v>
      </c>
      <c r="Q258" s="148">
        <f t="shared" si="81"/>
        <v>9035047</v>
      </c>
      <c r="R258" s="174"/>
      <c r="S258" s="6"/>
    </row>
    <row r="259" spans="2:23" s="28" customFormat="1" x14ac:dyDescent="0.25">
      <c r="B259" s="51" t="s">
        <v>383</v>
      </c>
      <c r="C259" s="119">
        <f>C260</f>
        <v>22406319</v>
      </c>
      <c r="D259" s="119">
        <f>D260</f>
        <v>22628720.010000002</v>
      </c>
      <c r="E259" s="119">
        <f t="shared" ref="E259:P259" si="105">E260</f>
        <v>0</v>
      </c>
      <c r="F259" s="119">
        <f t="shared" si="105"/>
        <v>0</v>
      </c>
      <c r="G259" s="119">
        <f t="shared" si="105"/>
        <v>0</v>
      </c>
      <c r="H259" s="119">
        <f t="shared" si="105"/>
        <v>40160.120000000003</v>
      </c>
      <c r="I259" s="119">
        <f t="shared" si="105"/>
        <v>4130</v>
      </c>
      <c r="J259" s="119">
        <f t="shared" si="105"/>
        <v>779</v>
      </c>
      <c r="K259" s="119">
        <f t="shared" si="105"/>
        <v>0</v>
      </c>
      <c r="L259" s="119">
        <f t="shared" si="105"/>
        <v>30600</v>
      </c>
      <c r="M259" s="119">
        <f t="shared" si="105"/>
        <v>0</v>
      </c>
      <c r="N259" s="119">
        <f t="shared" si="105"/>
        <v>172773.25</v>
      </c>
      <c r="O259" s="119">
        <f t="shared" si="105"/>
        <v>1034750.49</v>
      </c>
      <c r="P259" s="119">
        <f t="shared" si="105"/>
        <v>267896.90999999997</v>
      </c>
      <c r="Q259" s="147">
        <f t="shared" si="81"/>
        <v>1551089.7699999998</v>
      </c>
      <c r="R259" s="175"/>
      <c r="S259" s="6"/>
      <c r="T259" s="3"/>
      <c r="U259" s="3"/>
      <c r="V259" s="3"/>
      <c r="W259" s="3"/>
    </row>
    <row r="260" spans="2:23" x14ac:dyDescent="0.25">
      <c r="B260" s="50" t="s">
        <v>384</v>
      </c>
      <c r="C260" s="56">
        <v>22406319</v>
      </c>
      <c r="D260" s="56">
        <v>22628720.010000002</v>
      </c>
      <c r="E260" s="54"/>
      <c r="F260" s="120"/>
      <c r="G260" s="120">
        <v>0</v>
      </c>
      <c r="H260" s="120">
        <v>40160.120000000003</v>
      </c>
      <c r="I260" s="54">
        <v>4130</v>
      </c>
      <c r="J260" s="54">
        <v>779</v>
      </c>
      <c r="K260" s="54">
        <v>0</v>
      </c>
      <c r="L260" s="54">
        <v>30600</v>
      </c>
      <c r="M260" s="54"/>
      <c r="N260" s="54">
        <v>172773.25</v>
      </c>
      <c r="O260" s="148">
        <v>1034750.49</v>
      </c>
      <c r="P260" s="148">
        <v>267896.90999999997</v>
      </c>
      <c r="Q260" s="148">
        <f t="shared" si="81"/>
        <v>1551089.7699999998</v>
      </c>
      <c r="R260" s="174"/>
      <c r="S260" s="6"/>
    </row>
    <row r="261" spans="2:23" s="28" customFormat="1" x14ac:dyDescent="0.25">
      <c r="B261" s="51" t="s">
        <v>385</v>
      </c>
      <c r="C261" s="119">
        <f>C262</f>
        <v>148957189</v>
      </c>
      <c r="D261" s="119">
        <f>D262</f>
        <v>148387205</v>
      </c>
      <c r="E261" s="119">
        <f t="shared" ref="E261:P261" si="106">E262</f>
        <v>0</v>
      </c>
      <c r="F261" s="119">
        <f t="shared" si="106"/>
        <v>0</v>
      </c>
      <c r="G261" s="119">
        <f t="shared" si="106"/>
        <v>184080</v>
      </c>
      <c r="H261" s="119">
        <f t="shared" si="106"/>
        <v>0</v>
      </c>
      <c r="I261" s="119">
        <f t="shared" si="106"/>
        <v>0</v>
      </c>
      <c r="J261" s="119">
        <f t="shared" si="106"/>
        <v>0</v>
      </c>
      <c r="K261" s="119">
        <f t="shared" si="106"/>
        <v>0</v>
      </c>
      <c r="L261" s="119">
        <f t="shared" si="106"/>
        <v>200600</v>
      </c>
      <c r="M261" s="119">
        <f t="shared" si="106"/>
        <v>0</v>
      </c>
      <c r="N261" s="119">
        <f t="shared" si="106"/>
        <v>4130</v>
      </c>
      <c r="O261" s="119">
        <f t="shared" si="106"/>
        <v>0</v>
      </c>
      <c r="P261" s="119">
        <f t="shared" si="106"/>
        <v>274416.04000000004</v>
      </c>
      <c r="Q261" s="147">
        <f t="shared" si="81"/>
        <v>663226.04</v>
      </c>
      <c r="R261" s="275"/>
      <c r="S261" s="6"/>
      <c r="T261" s="3"/>
      <c r="U261" s="3"/>
      <c r="V261" s="3"/>
      <c r="W261" s="3"/>
    </row>
    <row r="262" spans="2:23" x14ac:dyDescent="0.25">
      <c r="B262" s="50" t="s">
        <v>386</v>
      </c>
      <c r="C262" s="56">
        <v>148957189</v>
      </c>
      <c r="D262" s="56">
        <v>148387205</v>
      </c>
      <c r="E262" s="54">
        <v>0</v>
      </c>
      <c r="F262" s="120"/>
      <c r="G262" s="120">
        <v>184080</v>
      </c>
      <c r="H262" s="120"/>
      <c r="I262" s="54"/>
      <c r="J262" s="54">
        <v>0</v>
      </c>
      <c r="K262" s="54"/>
      <c r="L262" s="54">
        <v>200600</v>
      </c>
      <c r="M262" s="54">
        <v>0</v>
      </c>
      <c r="N262" s="54">
        <v>4130</v>
      </c>
      <c r="O262" s="148">
        <v>0</v>
      </c>
      <c r="P262" s="148">
        <v>274416.04000000004</v>
      </c>
      <c r="Q262" s="148">
        <f t="shared" si="81"/>
        <v>663226.04</v>
      </c>
      <c r="R262" s="28"/>
      <c r="S262" s="6"/>
    </row>
    <row r="263" spans="2:23" s="28" customFormat="1" x14ac:dyDescent="0.25">
      <c r="B263" s="52" t="s">
        <v>42</v>
      </c>
      <c r="C263" s="119">
        <f>C264+C266</f>
        <v>1931453146</v>
      </c>
      <c r="D263" s="119">
        <f>D264+D266</f>
        <v>1995747281.55</v>
      </c>
      <c r="E263" s="119">
        <f t="shared" ref="E263:P263" si="107">E264+E266</f>
        <v>21635979.600000001</v>
      </c>
      <c r="F263" s="119">
        <f t="shared" si="107"/>
        <v>36777903.689999998</v>
      </c>
      <c r="G263" s="119">
        <f t="shared" si="107"/>
        <v>58454427.509999998</v>
      </c>
      <c r="H263" s="119">
        <f t="shared" si="107"/>
        <v>109446376.28000002</v>
      </c>
      <c r="I263" s="119">
        <f t="shared" si="107"/>
        <v>155475127.52000001</v>
      </c>
      <c r="J263" s="119">
        <f t="shared" si="107"/>
        <v>107335992.79000001</v>
      </c>
      <c r="K263" s="119">
        <f t="shared" si="107"/>
        <v>145042027.41</v>
      </c>
      <c r="L263" s="119">
        <f t="shared" si="107"/>
        <v>108593262.25</v>
      </c>
      <c r="M263" s="119">
        <f t="shared" si="107"/>
        <v>107359423.58000003</v>
      </c>
      <c r="N263" s="119">
        <f t="shared" si="107"/>
        <v>68991106.019999996</v>
      </c>
      <c r="O263" s="119">
        <f t="shared" si="107"/>
        <v>82536457.029999986</v>
      </c>
      <c r="P263" s="119">
        <f t="shared" si="107"/>
        <v>162138366.84000006</v>
      </c>
      <c r="Q263" s="147">
        <f t="shared" si="81"/>
        <v>1163786450.5200002</v>
      </c>
      <c r="R263" s="174"/>
      <c r="S263" s="6"/>
      <c r="T263" s="3"/>
      <c r="U263" s="3"/>
      <c r="V263" s="3"/>
      <c r="W263" s="3"/>
    </row>
    <row r="264" spans="2:23" s="28" customFormat="1" x14ac:dyDescent="0.25">
      <c r="B264" s="51" t="s">
        <v>387</v>
      </c>
      <c r="C264" s="119">
        <f>C265</f>
        <v>1929109276</v>
      </c>
      <c r="D264" s="119">
        <f>D265</f>
        <v>1994919873.9300001</v>
      </c>
      <c r="E264" s="119">
        <f t="shared" ref="E264:P264" si="108">E265</f>
        <v>21635979.600000001</v>
      </c>
      <c r="F264" s="119">
        <f t="shared" si="108"/>
        <v>36777903.689999998</v>
      </c>
      <c r="G264" s="119">
        <f t="shared" si="108"/>
        <v>58440817.509999998</v>
      </c>
      <c r="H264" s="119">
        <f t="shared" si="108"/>
        <v>109446376.28000002</v>
      </c>
      <c r="I264" s="119">
        <f t="shared" si="108"/>
        <v>155439587.52000001</v>
      </c>
      <c r="J264" s="119">
        <f t="shared" si="108"/>
        <v>107335992.79000001</v>
      </c>
      <c r="K264" s="119">
        <f t="shared" si="108"/>
        <v>145032202.41</v>
      </c>
      <c r="L264" s="119">
        <f t="shared" si="108"/>
        <v>108549802.25</v>
      </c>
      <c r="M264" s="119">
        <f t="shared" si="108"/>
        <v>107359423.58000003</v>
      </c>
      <c r="N264" s="119">
        <f t="shared" si="108"/>
        <v>68991106.019999996</v>
      </c>
      <c r="O264" s="119">
        <f t="shared" si="108"/>
        <v>82535807.029999986</v>
      </c>
      <c r="P264" s="119">
        <f t="shared" si="108"/>
        <v>162027711.84000006</v>
      </c>
      <c r="Q264" s="147">
        <f t="shared" si="81"/>
        <v>1163572710.5200002</v>
      </c>
      <c r="R264" s="175"/>
      <c r="S264" s="6"/>
      <c r="T264" s="3"/>
      <c r="U264" s="3"/>
      <c r="V264" s="3"/>
      <c r="W264" s="3"/>
    </row>
    <row r="265" spans="2:23" x14ac:dyDescent="0.25">
      <c r="B265" s="50" t="s">
        <v>388</v>
      </c>
      <c r="C265" s="56">
        <v>1929109276</v>
      </c>
      <c r="D265" s="56">
        <v>1994919873.9300001</v>
      </c>
      <c r="E265" s="54">
        <v>21635979.600000001</v>
      </c>
      <c r="F265" s="120">
        <v>36777903.689999998</v>
      </c>
      <c r="G265" s="120">
        <v>58440817.509999998</v>
      </c>
      <c r="H265" s="120">
        <v>109446376.28000002</v>
      </c>
      <c r="I265" s="54">
        <v>155439587.52000001</v>
      </c>
      <c r="J265" s="54">
        <v>107335992.79000001</v>
      </c>
      <c r="K265" s="54">
        <v>145032202.41</v>
      </c>
      <c r="L265" s="54">
        <v>108549802.25</v>
      </c>
      <c r="M265" s="54">
        <v>107359423.58000003</v>
      </c>
      <c r="N265" s="54">
        <v>68991106.019999996</v>
      </c>
      <c r="O265" s="148">
        <v>82535807.029999986</v>
      </c>
      <c r="P265" s="148">
        <v>162027711.84000006</v>
      </c>
      <c r="Q265" s="148">
        <f t="shared" si="81"/>
        <v>1163572710.5200002</v>
      </c>
      <c r="R265" s="174"/>
      <c r="S265" s="6"/>
    </row>
    <row r="266" spans="2:23" s="28" customFormat="1" x14ac:dyDescent="0.25">
      <c r="B266" s="51" t="s">
        <v>389</v>
      </c>
      <c r="C266" s="119">
        <f>C267</f>
        <v>2343870</v>
      </c>
      <c r="D266" s="119">
        <f>D267</f>
        <v>827407.62000000011</v>
      </c>
      <c r="E266" s="119">
        <f t="shared" ref="E266:P266" si="109">E267</f>
        <v>0</v>
      </c>
      <c r="F266" s="119">
        <f t="shared" si="109"/>
        <v>0</v>
      </c>
      <c r="G266" s="119">
        <f t="shared" si="109"/>
        <v>13610</v>
      </c>
      <c r="H266" s="119">
        <f t="shared" si="109"/>
        <v>0</v>
      </c>
      <c r="I266" s="119">
        <f t="shared" si="109"/>
        <v>35540</v>
      </c>
      <c r="J266" s="119">
        <f t="shared" si="109"/>
        <v>0</v>
      </c>
      <c r="K266" s="119">
        <f t="shared" si="109"/>
        <v>9825</v>
      </c>
      <c r="L266" s="119">
        <f t="shared" si="109"/>
        <v>43460</v>
      </c>
      <c r="M266" s="119">
        <f t="shared" si="109"/>
        <v>0</v>
      </c>
      <c r="N266" s="119">
        <f t="shared" si="109"/>
        <v>0</v>
      </c>
      <c r="O266" s="119">
        <f t="shared" si="109"/>
        <v>650</v>
      </c>
      <c r="P266" s="119">
        <f t="shared" si="109"/>
        <v>110655</v>
      </c>
      <c r="Q266" s="147">
        <f t="shared" si="81"/>
        <v>213740</v>
      </c>
      <c r="R266" s="175"/>
      <c r="S266" s="6"/>
      <c r="T266" s="3"/>
      <c r="U266" s="3"/>
      <c r="V266" s="3"/>
      <c r="W266" s="3"/>
    </row>
    <row r="267" spans="2:23" x14ac:dyDescent="0.25">
      <c r="B267" s="50" t="s">
        <v>390</v>
      </c>
      <c r="C267" s="56">
        <v>2343870</v>
      </c>
      <c r="D267" s="56">
        <v>827407.62000000011</v>
      </c>
      <c r="E267" s="54">
        <v>0</v>
      </c>
      <c r="F267" s="120">
        <v>0</v>
      </c>
      <c r="G267" s="120">
        <v>13610</v>
      </c>
      <c r="H267" s="120">
        <v>0</v>
      </c>
      <c r="I267" s="54">
        <v>35540</v>
      </c>
      <c r="J267" s="54"/>
      <c r="K267" s="54">
        <v>9825</v>
      </c>
      <c r="L267" s="54">
        <v>43460</v>
      </c>
      <c r="M267" s="54">
        <v>0</v>
      </c>
      <c r="N267" s="54">
        <v>0</v>
      </c>
      <c r="O267" s="148">
        <v>650</v>
      </c>
      <c r="P267" s="148">
        <v>110655</v>
      </c>
      <c r="Q267" s="148">
        <f t="shared" si="81"/>
        <v>213740</v>
      </c>
      <c r="R267" s="175"/>
      <c r="S267" s="6"/>
    </row>
    <row r="268" spans="2:23" s="28" customFormat="1" x14ac:dyDescent="0.25">
      <c r="B268" s="52" t="s">
        <v>43</v>
      </c>
      <c r="C268" s="119">
        <f>C269+C271+C273+C275+C277</f>
        <v>272988871</v>
      </c>
      <c r="D268" s="119">
        <f>D269+D271+D273+D275+D277</f>
        <v>251903244.68000001</v>
      </c>
      <c r="E268" s="119">
        <f t="shared" ref="E268:P268" si="110">E269+E271+E273+E275+E277</f>
        <v>437482.45</v>
      </c>
      <c r="F268" s="119">
        <f t="shared" si="110"/>
        <v>1165734.5900000001</v>
      </c>
      <c r="G268" s="119">
        <f t="shared" si="110"/>
        <v>3571412.3899999997</v>
      </c>
      <c r="H268" s="119">
        <f t="shared" si="110"/>
        <v>15914405.350000001</v>
      </c>
      <c r="I268" s="119">
        <f t="shared" si="110"/>
        <v>17524445.100000001</v>
      </c>
      <c r="J268" s="119">
        <f t="shared" si="110"/>
        <v>13449206.41</v>
      </c>
      <c r="K268" s="119">
        <f t="shared" si="110"/>
        <v>7638718.96</v>
      </c>
      <c r="L268" s="119">
        <f t="shared" si="110"/>
        <v>14958614.970000003</v>
      </c>
      <c r="M268" s="119">
        <f t="shared" si="110"/>
        <v>11943174.009999998</v>
      </c>
      <c r="N268" s="119">
        <f t="shared" si="110"/>
        <v>22444421.57</v>
      </c>
      <c r="O268" s="119">
        <f t="shared" si="110"/>
        <v>17602623.420000002</v>
      </c>
      <c r="P268" s="119">
        <f t="shared" si="110"/>
        <v>22832458.399999999</v>
      </c>
      <c r="Q268" s="147">
        <f t="shared" si="81"/>
        <v>149482697.62</v>
      </c>
      <c r="R268" s="174"/>
      <c r="S268" s="6"/>
      <c r="T268" s="3"/>
      <c r="U268" s="3"/>
      <c r="V268" s="3"/>
      <c r="W268" s="3"/>
    </row>
    <row r="269" spans="2:23" s="28" customFormat="1" x14ac:dyDescent="0.25">
      <c r="B269" s="51" t="s">
        <v>672</v>
      </c>
      <c r="C269" s="119">
        <f t="shared" ref="C269:O269" si="111">C270</f>
        <v>801309</v>
      </c>
      <c r="D269" s="119">
        <f t="shared" si="111"/>
        <v>724682</v>
      </c>
      <c r="E269" s="119">
        <f t="shared" si="111"/>
        <v>0</v>
      </c>
      <c r="F269" s="119">
        <f t="shared" si="111"/>
        <v>0</v>
      </c>
      <c r="G269" s="119">
        <f t="shared" si="111"/>
        <v>0</v>
      </c>
      <c r="H269" s="119">
        <f t="shared" si="111"/>
        <v>0</v>
      </c>
      <c r="I269" s="68">
        <f t="shared" si="111"/>
        <v>0</v>
      </c>
      <c r="J269" s="68">
        <f t="shared" si="111"/>
        <v>0</v>
      </c>
      <c r="K269" s="68">
        <f t="shared" si="111"/>
        <v>0</v>
      </c>
      <c r="L269" s="68">
        <f t="shared" si="111"/>
        <v>0</v>
      </c>
      <c r="M269" s="68">
        <f t="shared" si="111"/>
        <v>0</v>
      </c>
      <c r="N269" s="68">
        <f t="shared" si="111"/>
        <v>0</v>
      </c>
      <c r="O269" s="68">
        <f t="shared" si="111"/>
        <v>0</v>
      </c>
      <c r="P269" s="147">
        <v>0</v>
      </c>
      <c r="Q269" s="147">
        <f t="shared" si="81"/>
        <v>0</v>
      </c>
      <c r="R269" s="175"/>
      <c r="S269" s="6"/>
      <c r="T269" s="3"/>
      <c r="U269" s="3"/>
      <c r="V269" s="3"/>
      <c r="W269" s="3"/>
    </row>
    <row r="270" spans="2:23" x14ac:dyDescent="0.25">
      <c r="B270" s="50" t="s">
        <v>673</v>
      </c>
      <c r="C270" s="56">
        <v>801309</v>
      </c>
      <c r="D270" s="56">
        <v>724682</v>
      </c>
      <c r="E270" s="54"/>
      <c r="F270" s="120"/>
      <c r="G270" s="120"/>
      <c r="H270" s="120"/>
      <c r="I270" s="54"/>
      <c r="J270" s="54"/>
      <c r="K270" s="54"/>
      <c r="L270" s="54"/>
      <c r="M270" s="54"/>
      <c r="N270" s="54"/>
      <c r="O270" s="148"/>
      <c r="P270" s="148">
        <v>0</v>
      </c>
      <c r="Q270" s="148">
        <f t="shared" si="81"/>
        <v>0</v>
      </c>
      <c r="R270" s="174"/>
      <c r="S270" s="6"/>
    </row>
    <row r="271" spans="2:23" s="28" customFormat="1" x14ac:dyDescent="0.25">
      <c r="B271" s="51" t="s">
        <v>394</v>
      </c>
      <c r="C271" s="119">
        <f>C272</f>
        <v>10547833</v>
      </c>
      <c r="D271" s="119">
        <f>D272</f>
        <v>377833</v>
      </c>
      <c r="E271" s="119">
        <f t="shared" ref="E271:P271" si="112">E272</f>
        <v>0</v>
      </c>
      <c r="F271" s="119">
        <f t="shared" si="112"/>
        <v>0</v>
      </c>
      <c r="G271" s="119">
        <f t="shared" si="112"/>
        <v>0</v>
      </c>
      <c r="H271" s="119">
        <f t="shared" si="112"/>
        <v>0</v>
      </c>
      <c r="I271" s="119">
        <f t="shared" si="112"/>
        <v>0</v>
      </c>
      <c r="J271" s="119">
        <f t="shared" si="112"/>
        <v>0</v>
      </c>
      <c r="K271" s="119">
        <f t="shared" si="112"/>
        <v>0</v>
      </c>
      <c r="L271" s="119">
        <f t="shared" si="112"/>
        <v>0</v>
      </c>
      <c r="M271" s="119">
        <f t="shared" si="112"/>
        <v>0</v>
      </c>
      <c r="N271" s="119">
        <f t="shared" si="112"/>
        <v>0</v>
      </c>
      <c r="O271" s="119">
        <f t="shared" si="112"/>
        <v>0</v>
      </c>
      <c r="P271" s="119">
        <f t="shared" si="112"/>
        <v>0</v>
      </c>
      <c r="Q271" s="147">
        <f t="shared" si="81"/>
        <v>0</v>
      </c>
      <c r="R271" s="175"/>
      <c r="S271" s="6"/>
      <c r="T271" s="3"/>
      <c r="U271" s="3"/>
      <c r="V271" s="3"/>
      <c r="W271" s="3"/>
    </row>
    <row r="272" spans="2:23" x14ac:dyDescent="0.25">
      <c r="B272" s="50" t="s">
        <v>395</v>
      </c>
      <c r="C272" s="56">
        <v>10547833</v>
      </c>
      <c r="D272" s="56">
        <v>377833</v>
      </c>
      <c r="E272" s="54"/>
      <c r="F272" s="120"/>
      <c r="G272" s="120"/>
      <c r="H272" s="120"/>
      <c r="I272" s="54"/>
      <c r="J272" s="54"/>
      <c r="K272" s="54"/>
      <c r="L272" s="54"/>
      <c r="M272" s="54"/>
      <c r="N272" s="54"/>
      <c r="O272" s="148"/>
      <c r="P272" s="148">
        <v>0</v>
      </c>
      <c r="Q272" s="148">
        <f t="shared" ref="Q272:Q336" si="113">SUM(E272:P272)</f>
        <v>0</v>
      </c>
      <c r="R272" s="174"/>
      <c r="S272" s="6"/>
    </row>
    <row r="273" spans="2:23" s="28" customFormat="1" x14ac:dyDescent="0.25">
      <c r="B273" s="51" t="s">
        <v>396</v>
      </c>
      <c r="C273" s="119">
        <f>C274</f>
        <v>104473361</v>
      </c>
      <c r="D273" s="119">
        <f>D274</f>
        <v>97484284</v>
      </c>
      <c r="E273" s="119">
        <f t="shared" ref="E273:P273" si="114">E274</f>
        <v>342197.45</v>
      </c>
      <c r="F273" s="119">
        <f t="shared" si="114"/>
        <v>615617.23</v>
      </c>
      <c r="G273" s="119">
        <f t="shared" si="114"/>
        <v>2010078.3199999998</v>
      </c>
      <c r="H273" s="119">
        <f t="shared" si="114"/>
        <v>8816701.3200000003</v>
      </c>
      <c r="I273" s="119">
        <f t="shared" si="114"/>
        <v>3360664.97</v>
      </c>
      <c r="J273" s="119">
        <f t="shared" si="114"/>
        <v>2973649.33</v>
      </c>
      <c r="K273" s="119">
        <f t="shared" si="114"/>
        <v>1877440.49</v>
      </c>
      <c r="L273" s="119">
        <f t="shared" si="114"/>
        <v>2721999.8400000003</v>
      </c>
      <c r="M273" s="119">
        <f t="shared" si="114"/>
        <v>1282948.8999999999</v>
      </c>
      <c r="N273" s="119">
        <f t="shared" si="114"/>
        <v>8264314.2700000005</v>
      </c>
      <c r="O273" s="119">
        <f t="shared" si="114"/>
        <v>1924587.77</v>
      </c>
      <c r="P273" s="119">
        <f t="shared" si="114"/>
        <v>5336472.3099999996</v>
      </c>
      <c r="Q273" s="147">
        <f t="shared" si="113"/>
        <v>39526672.200000003</v>
      </c>
      <c r="R273" s="175"/>
      <c r="S273" s="6"/>
      <c r="T273" s="3"/>
      <c r="U273" s="3"/>
      <c r="V273" s="3"/>
      <c r="W273" s="3"/>
    </row>
    <row r="274" spans="2:23" x14ac:dyDescent="0.25">
      <c r="B274" s="50" t="s">
        <v>397</v>
      </c>
      <c r="C274" s="56">
        <v>104473361</v>
      </c>
      <c r="D274" s="56">
        <v>97484284</v>
      </c>
      <c r="E274" s="54">
        <v>342197.45</v>
      </c>
      <c r="F274" s="120">
        <v>615617.23</v>
      </c>
      <c r="G274" s="120">
        <v>2010078.3199999998</v>
      </c>
      <c r="H274" s="120">
        <v>8816701.3200000003</v>
      </c>
      <c r="I274" s="54">
        <v>3360664.97</v>
      </c>
      <c r="J274" s="54">
        <v>2973649.33</v>
      </c>
      <c r="K274" s="54">
        <v>1877440.49</v>
      </c>
      <c r="L274" s="54">
        <v>2721999.8400000003</v>
      </c>
      <c r="M274" s="54">
        <v>1282948.8999999999</v>
      </c>
      <c r="N274" s="54">
        <v>8264314.2700000005</v>
      </c>
      <c r="O274" s="148">
        <v>1924587.77</v>
      </c>
      <c r="P274" s="148">
        <v>5336472.3099999996</v>
      </c>
      <c r="Q274" s="148">
        <f t="shared" si="113"/>
        <v>39526672.200000003</v>
      </c>
      <c r="R274" s="174"/>
      <c r="S274" s="6"/>
    </row>
    <row r="275" spans="2:23" s="28" customFormat="1" x14ac:dyDescent="0.25">
      <c r="B275" s="51" t="s">
        <v>398</v>
      </c>
      <c r="C275" s="119">
        <f>C276</f>
        <v>5174716</v>
      </c>
      <c r="D275" s="119">
        <f>D276</f>
        <v>4902374.6899999995</v>
      </c>
      <c r="E275" s="119">
        <f t="shared" ref="E275:P275" si="115">E276</f>
        <v>0</v>
      </c>
      <c r="F275" s="119">
        <f t="shared" si="115"/>
        <v>0</v>
      </c>
      <c r="G275" s="119">
        <f t="shared" si="115"/>
        <v>10330</v>
      </c>
      <c r="H275" s="119">
        <f t="shared" si="115"/>
        <v>0</v>
      </c>
      <c r="I275" s="119">
        <f t="shared" si="115"/>
        <v>75668.2</v>
      </c>
      <c r="J275" s="119">
        <f t="shared" si="115"/>
        <v>77534.430000000008</v>
      </c>
      <c r="K275" s="119">
        <f t="shared" si="115"/>
        <v>27635</v>
      </c>
      <c r="L275" s="119">
        <f t="shared" si="115"/>
        <v>90</v>
      </c>
      <c r="M275" s="119">
        <f t="shared" si="115"/>
        <v>15224.5</v>
      </c>
      <c r="N275" s="119">
        <f t="shared" si="115"/>
        <v>4454</v>
      </c>
      <c r="O275" s="119">
        <f t="shared" si="115"/>
        <v>2289</v>
      </c>
      <c r="P275" s="119">
        <f t="shared" si="115"/>
        <v>123183.62</v>
      </c>
      <c r="Q275" s="147">
        <f t="shared" si="113"/>
        <v>336408.75</v>
      </c>
      <c r="R275" s="275"/>
      <c r="S275" s="6"/>
      <c r="T275" s="3"/>
      <c r="U275" s="3"/>
      <c r="V275" s="3"/>
      <c r="W275" s="3"/>
    </row>
    <row r="276" spans="2:23" x14ac:dyDescent="0.25">
      <c r="B276" s="50" t="s">
        <v>399</v>
      </c>
      <c r="C276" s="56">
        <v>5174716</v>
      </c>
      <c r="D276" s="56">
        <v>4902374.6899999995</v>
      </c>
      <c r="E276" s="54">
        <v>0</v>
      </c>
      <c r="F276" s="120">
        <v>0</v>
      </c>
      <c r="G276" s="120">
        <v>10330</v>
      </c>
      <c r="H276" s="120">
        <v>0</v>
      </c>
      <c r="I276" s="54">
        <v>75668.2</v>
      </c>
      <c r="J276" s="54">
        <v>77534.430000000008</v>
      </c>
      <c r="K276" s="54">
        <v>27635</v>
      </c>
      <c r="L276" s="54">
        <v>90</v>
      </c>
      <c r="M276" s="54">
        <v>15224.5</v>
      </c>
      <c r="N276" s="54">
        <v>4454</v>
      </c>
      <c r="O276" s="148">
        <v>2289</v>
      </c>
      <c r="P276" s="148">
        <v>123183.62</v>
      </c>
      <c r="Q276" s="148">
        <f t="shared" si="113"/>
        <v>336408.75</v>
      </c>
      <c r="R276" s="174"/>
      <c r="S276" s="6"/>
    </row>
    <row r="277" spans="2:23" s="28" customFormat="1" x14ac:dyDescent="0.25">
      <c r="B277" s="51" t="s">
        <v>674</v>
      </c>
      <c r="C277" s="119">
        <f>C278</f>
        <v>151991652</v>
      </c>
      <c r="D277" s="119">
        <f>D278</f>
        <v>148414070.99000001</v>
      </c>
      <c r="E277" s="119">
        <f t="shared" ref="E277:P277" si="116">E278</f>
        <v>95285</v>
      </c>
      <c r="F277" s="119">
        <f t="shared" si="116"/>
        <v>550117.3600000001</v>
      </c>
      <c r="G277" s="119">
        <f t="shared" si="116"/>
        <v>1551004.07</v>
      </c>
      <c r="H277" s="119">
        <f t="shared" si="116"/>
        <v>7097704.0300000003</v>
      </c>
      <c r="I277" s="119">
        <f t="shared" si="116"/>
        <v>14088111.93</v>
      </c>
      <c r="J277" s="119">
        <f t="shared" si="116"/>
        <v>10398022.65</v>
      </c>
      <c r="K277" s="119">
        <f t="shared" si="116"/>
        <v>5733643.4699999997</v>
      </c>
      <c r="L277" s="119">
        <f t="shared" si="116"/>
        <v>12236525.130000003</v>
      </c>
      <c r="M277" s="119">
        <f t="shared" si="116"/>
        <v>10645000.609999998</v>
      </c>
      <c r="N277" s="119">
        <f t="shared" si="116"/>
        <v>14175653.300000001</v>
      </c>
      <c r="O277" s="119">
        <f t="shared" si="116"/>
        <v>15675746.65</v>
      </c>
      <c r="P277" s="119">
        <f t="shared" si="116"/>
        <v>17372802.469999999</v>
      </c>
      <c r="Q277" s="147">
        <f t="shared" si="113"/>
        <v>109619616.67</v>
      </c>
      <c r="R277" s="175"/>
      <c r="S277" s="6"/>
      <c r="T277" s="3"/>
      <c r="U277" s="3"/>
      <c r="V277" s="3"/>
      <c r="W277" s="3"/>
    </row>
    <row r="278" spans="2:23" x14ac:dyDescent="0.25">
      <c r="B278" s="50" t="s">
        <v>675</v>
      </c>
      <c r="C278" s="56">
        <v>151991652</v>
      </c>
      <c r="D278" s="56">
        <v>148414070.99000001</v>
      </c>
      <c r="E278" s="54">
        <v>95285</v>
      </c>
      <c r="F278" s="120">
        <v>550117.3600000001</v>
      </c>
      <c r="G278" s="120">
        <v>1551004.07</v>
      </c>
      <c r="H278" s="120">
        <v>7097704.0300000003</v>
      </c>
      <c r="I278" s="54">
        <v>14088111.93</v>
      </c>
      <c r="J278" s="54">
        <v>10398022.65</v>
      </c>
      <c r="K278" s="54">
        <v>5733643.4699999997</v>
      </c>
      <c r="L278" s="54">
        <v>12236525.130000003</v>
      </c>
      <c r="M278" s="54">
        <v>10645000.609999998</v>
      </c>
      <c r="N278" s="54">
        <v>14175653.300000001</v>
      </c>
      <c r="O278" s="148">
        <v>15675746.65</v>
      </c>
      <c r="P278" s="148">
        <v>17372802.469999999</v>
      </c>
      <c r="Q278" s="148">
        <f t="shared" si="113"/>
        <v>109619616.67</v>
      </c>
      <c r="R278" s="174"/>
      <c r="S278" s="6"/>
    </row>
    <row r="279" spans="2:23" s="112" customFormat="1" x14ac:dyDescent="0.25">
      <c r="B279" s="52" t="s">
        <v>44</v>
      </c>
      <c r="C279" s="119">
        <f t="shared" ref="C279:P279" si="117">C280+C286+C290+C298+C306</f>
        <v>243005654</v>
      </c>
      <c r="D279" s="119">
        <f t="shared" si="117"/>
        <v>223146810.66</v>
      </c>
      <c r="E279" s="119">
        <f t="shared" si="117"/>
        <v>513559.75</v>
      </c>
      <c r="F279" s="119">
        <f t="shared" si="117"/>
        <v>8281652.8600000003</v>
      </c>
      <c r="G279" s="119">
        <f t="shared" si="117"/>
        <v>4473882.58</v>
      </c>
      <c r="H279" s="119">
        <f t="shared" si="117"/>
        <v>2463038.83</v>
      </c>
      <c r="I279" s="119">
        <f t="shared" si="117"/>
        <v>3553863.12</v>
      </c>
      <c r="J279" s="119">
        <f t="shared" si="117"/>
        <v>4962981</v>
      </c>
      <c r="K279" s="119">
        <f t="shared" si="117"/>
        <v>5339517.8100000005</v>
      </c>
      <c r="L279" s="119">
        <f t="shared" si="117"/>
        <v>8873478.1899999995</v>
      </c>
      <c r="M279" s="119">
        <f t="shared" si="117"/>
        <v>4934921.620000001</v>
      </c>
      <c r="N279" s="119">
        <f t="shared" si="117"/>
        <v>4566546.5799999991</v>
      </c>
      <c r="O279" s="119">
        <f t="shared" si="117"/>
        <v>3432743.55</v>
      </c>
      <c r="P279" s="119">
        <f t="shared" si="117"/>
        <v>32691503.209999993</v>
      </c>
      <c r="Q279" s="151">
        <f t="shared" si="113"/>
        <v>84087689.099999994</v>
      </c>
      <c r="R279" s="175"/>
      <c r="S279" s="6"/>
      <c r="T279" s="3"/>
      <c r="U279" s="3"/>
      <c r="V279" s="3"/>
      <c r="W279" s="3"/>
    </row>
    <row r="280" spans="2:23" s="112" customFormat="1" x14ac:dyDescent="0.25">
      <c r="B280" s="115" t="s">
        <v>402</v>
      </c>
      <c r="C280" s="119">
        <f t="shared" ref="C280:D280" si="118">SUM(C281:C285)</f>
        <v>32828483</v>
      </c>
      <c r="D280" s="119">
        <f t="shared" si="118"/>
        <v>26580991.049999997</v>
      </c>
      <c r="E280" s="119">
        <f t="shared" ref="E280:P280" si="119">SUM(E281:E285)</f>
        <v>209.04</v>
      </c>
      <c r="F280" s="119">
        <f t="shared" si="119"/>
        <v>153887.31999999998</v>
      </c>
      <c r="G280" s="119">
        <f t="shared" si="119"/>
        <v>258064.52000000002</v>
      </c>
      <c r="H280" s="119">
        <f t="shared" si="119"/>
        <v>47011</v>
      </c>
      <c r="I280" s="119">
        <f t="shared" si="119"/>
        <v>95549.18</v>
      </c>
      <c r="J280" s="119">
        <f t="shared" si="119"/>
        <v>13554.23</v>
      </c>
      <c r="K280" s="119">
        <f t="shared" si="119"/>
        <v>341001.01999999996</v>
      </c>
      <c r="L280" s="119">
        <f t="shared" si="119"/>
        <v>1730830.25</v>
      </c>
      <c r="M280" s="119">
        <f t="shared" si="119"/>
        <v>266194.77999999997</v>
      </c>
      <c r="N280" s="119">
        <f t="shared" si="119"/>
        <v>157030.22999999998</v>
      </c>
      <c r="O280" s="119">
        <f t="shared" si="119"/>
        <v>706432.72</v>
      </c>
      <c r="P280" s="119">
        <f t="shared" si="119"/>
        <v>2245728.66</v>
      </c>
      <c r="Q280" s="151">
        <f t="shared" si="113"/>
        <v>6015492.9500000002</v>
      </c>
      <c r="R280" s="275"/>
      <c r="S280" s="6"/>
      <c r="T280" s="3"/>
      <c r="U280" s="3"/>
      <c r="V280" s="3"/>
      <c r="W280" s="3"/>
    </row>
    <row r="281" spans="2:23" x14ac:dyDescent="0.25">
      <c r="B281" s="50" t="s">
        <v>403</v>
      </c>
      <c r="C281" s="56">
        <v>14216435</v>
      </c>
      <c r="D281" s="56">
        <v>12347211.51</v>
      </c>
      <c r="E281" s="54">
        <v>209.04</v>
      </c>
      <c r="F281" s="120">
        <v>153887.31999999998</v>
      </c>
      <c r="G281" s="120">
        <v>162814.45000000001</v>
      </c>
      <c r="H281" s="120">
        <v>47011</v>
      </c>
      <c r="I281" s="54">
        <v>50519.59</v>
      </c>
      <c r="J281" s="54">
        <v>8986.57</v>
      </c>
      <c r="K281" s="54">
        <v>335799.1</v>
      </c>
      <c r="L281" s="54">
        <v>18139.84</v>
      </c>
      <c r="M281" s="54">
        <v>229067.26</v>
      </c>
      <c r="N281" s="54">
        <v>157030.22999999998</v>
      </c>
      <c r="O281" s="148">
        <v>706432.72</v>
      </c>
      <c r="P281" s="148">
        <v>552942.4</v>
      </c>
      <c r="Q281" s="148">
        <f t="shared" si="113"/>
        <v>2422839.52</v>
      </c>
      <c r="R281" s="174"/>
      <c r="S281" s="6"/>
    </row>
    <row r="282" spans="2:23" x14ac:dyDescent="0.25">
      <c r="B282" s="50" t="s">
        <v>404</v>
      </c>
      <c r="C282" s="56">
        <v>3694400</v>
      </c>
      <c r="D282" s="56">
        <v>2402400</v>
      </c>
      <c r="E282" s="54"/>
      <c r="F282" s="120">
        <v>0</v>
      </c>
      <c r="G282" s="120">
        <v>78000</v>
      </c>
      <c r="H282" s="120">
        <v>0</v>
      </c>
      <c r="I282" s="54"/>
      <c r="J282" s="54">
        <v>0</v>
      </c>
      <c r="K282" s="54"/>
      <c r="L282" s="54">
        <v>127416.4</v>
      </c>
      <c r="M282" s="54"/>
      <c r="N282" s="54"/>
      <c r="O282" s="148"/>
      <c r="P282" s="148">
        <v>0</v>
      </c>
      <c r="Q282" s="148">
        <f t="shared" si="113"/>
        <v>205416.4</v>
      </c>
      <c r="R282" s="175"/>
      <c r="S282" s="6"/>
    </row>
    <row r="283" spans="2:23" x14ac:dyDescent="0.25">
      <c r="B283" s="50" t="s">
        <v>405</v>
      </c>
      <c r="C283" s="56">
        <v>259991</v>
      </c>
      <c r="D283" s="56">
        <v>402928.5</v>
      </c>
      <c r="E283" s="54"/>
      <c r="F283" s="120"/>
      <c r="G283" s="120"/>
      <c r="H283" s="120"/>
      <c r="I283" s="54"/>
      <c r="J283" s="54">
        <v>0</v>
      </c>
      <c r="K283" s="54"/>
      <c r="L283" s="54"/>
      <c r="M283" s="54"/>
      <c r="N283" s="54"/>
      <c r="O283" s="148"/>
      <c r="P283" s="148">
        <v>143837.5</v>
      </c>
      <c r="Q283" s="148">
        <f t="shared" si="113"/>
        <v>143837.5</v>
      </c>
      <c r="R283" s="174"/>
      <c r="S283" s="6"/>
    </row>
    <row r="284" spans="2:23" x14ac:dyDescent="0.25">
      <c r="B284" s="50" t="s">
        <v>406</v>
      </c>
      <c r="C284" s="56">
        <v>5154503</v>
      </c>
      <c r="D284" s="56">
        <v>4223713.03</v>
      </c>
      <c r="E284" s="54">
        <v>0</v>
      </c>
      <c r="F284" s="120">
        <v>0</v>
      </c>
      <c r="G284" s="120">
        <v>17250.07</v>
      </c>
      <c r="H284" s="120">
        <v>0</v>
      </c>
      <c r="I284" s="54">
        <v>11753.59</v>
      </c>
      <c r="J284" s="54">
        <v>4567.66</v>
      </c>
      <c r="K284" s="54">
        <v>5201.92</v>
      </c>
      <c r="L284" s="54">
        <v>45194</v>
      </c>
      <c r="M284" s="54">
        <v>34945.11</v>
      </c>
      <c r="N284" s="54">
        <v>0</v>
      </c>
      <c r="O284" s="148">
        <v>0</v>
      </c>
      <c r="P284" s="148">
        <v>359736.19</v>
      </c>
      <c r="Q284" s="148">
        <f t="shared" si="113"/>
        <v>478648.54</v>
      </c>
      <c r="R284" s="175"/>
      <c r="S284" s="6"/>
    </row>
    <row r="285" spans="2:23" x14ac:dyDescent="0.25">
      <c r="B285" s="50" t="s">
        <v>407</v>
      </c>
      <c r="C285" s="56">
        <v>9503154</v>
      </c>
      <c r="D285" s="56">
        <v>7204738.0099999998</v>
      </c>
      <c r="E285" s="54"/>
      <c r="F285" s="120"/>
      <c r="G285" s="120">
        <v>0</v>
      </c>
      <c r="H285" s="120">
        <v>0</v>
      </c>
      <c r="I285" s="54">
        <v>33276</v>
      </c>
      <c r="J285" s="54">
        <v>0</v>
      </c>
      <c r="K285" s="54">
        <v>0</v>
      </c>
      <c r="L285" s="54">
        <v>1540080.01</v>
      </c>
      <c r="M285" s="54">
        <v>2182.41</v>
      </c>
      <c r="N285" s="54">
        <v>0</v>
      </c>
      <c r="O285" s="148">
        <v>0</v>
      </c>
      <c r="P285" s="148">
        <v>1189212.57</v>
      </c>
      <c r="Q285" s="148">
        <f t="shared" si="113"/>
        <v>2764750.99</v>
      </c>
      <c r="R285" s="175"/>
      <c r="S285" s="6"/>
    </row>
    <row r="286" spans="2:23" s="28" customFormat="1" x14ac:dyDescent="0.25">
      <c r="B286" s="51" t="s">
        <v>408</v>
      </c>
      <c r="C286" s="119">
        <f t="shared" ref="C286:P286" si="120">C287+C288+C289</f>
        <v>33206198</v>
      </c>
      <c r="D286" s="119">
        <f t="shared" si="120"/>
        <v>28787598.880000003</v>
      </c>
      <c r="E286" s="119">
        <f t="shared" si="120"/>
        <v>60749.94</v>
      </c>
      <c r="F286" s="119">
        <f t="shared" si="120"/>
        <v>0</v>
      </c>
      <c r="G286" s="119">
        <f t="shared" si="120"/>
        <v>54337.549999999996</v>
      </c>
      <c r="H286" s="119">
        <f t="shared" si="120"/>
        <v>287656.87</v>
      </c>
      <c r="I286" s="119">
        <f t="shared" si="120"/>
        <v>90005.5</v>
      </c>
      <c r="J286" s="119">
        <f t="shared" si="120"/>
        <v>326522.80999999994</v>
      </c>
      <c r="K286" s="119">
        <f t="shared" si="120"/>
        <v>506937.35000000003</v>
      </c>
      <c r="L286" s="119">
        <f t="shared" si="120"/>
        <v>2239920.75</v>
      </c>
      <c r="M286" s="119">
        <f t="shared" si="120"/>
        <v>505355.45</v>
      </c>
      <c r="N286" s="119">
        <f t="shared" si="120"/>
        <v>198707.02000000002</v>
      </c>
      <c r="O286" s="119">
        <f t="shared" si="120"/>
        <v>261381.62000000002</v>
      </c>
      <c r="P286" s="119">
        <f t="shared" si="120"/>
        <v>714604.58</v>
      </c>
      <c r="Q286" s="147">
        <f t="shared" si="113"/>
        <v>5246179.4400000004</v>
      </c>
      <c r="R286" s="174"/>
      <c r="S286" s="6"/>
      <c r="T286" s="3"/>
      <c r="U286" s="3"/>
      <c r="V286" s="3"/>
      <c r="W286" s="3"/>
    </row>
    <row r="287" spans="2:23" x14ac:dyDescent="0.25">
      <c r="B287" s="50" t="s">
        <v>409</v>
      </c>
      <c r="C287" s="56">
        <v>11745579</v>
      </c>
      <c r="D287" s="56">
        <v>13161764.550000001</v>
      </c>
      <c r="E287" s="54">
        <v>0</v>
      </c>
      <c r="F287" s="120">
        <v>0</v>
      </c>
      <c r="G287" s="120">
        <v>5770.14</v>
      </c>
      <c r="H287" s="120">
        <v>0</v>
      </c>
      <c r="I287" s="54">
        <v>19736.5</v>
      </c>
      <c r="J287" s="54">
        <v>156658.79999999999</v>
      </c>
      <c r="K287" s="54">
        <v>23920.87</v>
      </c>
      <c r="L287" s="54">
        <v>428448</v>
      </c>
      <c r="M287" s="54">
        <v>1638.29</v>
      </c>
      <c r="N287" s="54">
        <v>140011.37</v>
      </c>
      <c r="O287" s="148">
        <v>52465.16</v>
      </c>
      <c r="P287" s="148">
        <v>418861.5</v>
      </c>
      <c r="Q287" s="148">
        <f t="shared" si="113"/>
        <v>1247510.6300000001</v>
      </c>
      <c r="R287" s="175"/>
      <c r="S287" s="6"/>
    </row>
    <row r="288" spans="2:23" x14ac:dyDescent="0.25">
      <c r="B288" s="50" t="s">
        <v>410</v>
      </c>
      <c r="C288" s="56">
        <v>19360972</v>
      </c>
      <c r="D288" s="56">
        <v>13743160.33</v>
      </c>
      <c r="E288" s="54">
        <v>60749.94</v>
      </c>
      <c r="F288" s="120">
        <v>0</v>
      </c>
      <c r="G288" s="120">
        <v>48042.399999999994</v>
      </c>
      <c r="H288" s="120">
        <v>125611</v>
      </c>
      <c r="I288" s="54">
        <v>70269</v>
      </c>
      <c r="J288" s="54">
        <v>169864.00999999998</v>
      </c>
      <c r="K288" s="54">
        <v>483016.48000000004</v>
      </c>
      <c r="L288" s="54">
        <v>1811472.75</v>
      </c>
      <c r="M288" s="54">
        <v>503717.16000000003</v>
      </c>
      <c r="N288" s="54">
        <v>56686.920000000006</v>
      </c>
      <c r="O288" s="148">
        <v>208916.46000000002</v>
      </c>
      <c r="P288" s="148">
        <v>294820.31999999995</v>
      </c>
      <c r="Q288" s="148">
        <f t="shared" si="113"/>
        <v>3833166.44</v>
      </c>
      <c r="R288" s="174"/>
      <c r="S288" s="6"/>
    </row>
    <row r="289" spans="2:23" x14ac:dyDescent="0.25">
      <c r="B289" s="50" t="s">
        <v>411</v>
      </c>
      <c r="C289" s="56">
        <v>2099647</v>
      </c>
      <c r="D289" s="56">
        <v>1882674</v>
      </c>
      <c r="E289" s="54">
        <v>0</v>
      </c>
      <c r="F289" s="120"/>
      <c r="G289" s="120">
        <v>525.01</v>
      </c>
      <c r="H289" s="120">
        <v>162045.87</v>
      </c>
      <c r="I289" s="54">
        <v>0</v>
      </c>
      <c r="J289" s="54">
        <v>0</v>
      </c>
      <c r="K289" s="54"/>
      <c r="L289" s="54"/>
      <c r="M289" s="54">
        <v>0</v>
      </c>
      <c r="N289" s="54">
        <v>2008.73</v>
      </c>
      <c r="O289" s="148">
        <v>0</v>
      </c>
      <c r="P289" s="148">
        <v>922.76</v>
      </c>
      <c r="Q289" s="148">
        <f t="shared" si="113"/>
        <v>165502.37000000002</v>
      </c>
      <c r="R289" s="175"/>
      <c r="S289" s="6"/>
    </row>
    <row r="290" spans="2:23" s="28" customFormat="1" x14ac:dyDescent="0.25">
      <c r="B290" s="51" t="s">
        <v>412</v>
      </c>
      <c r="C290" s="119">
        <f t="shared" ref="C290:D290" si="121">SUM(C291:C297)</f>
        <v>164401381</v>
      </c>
      <c r="D290" s="119">
        <f t="shared" si="121"/>
        <v>154251783.51999998</v>
      </c>
      <c r="E290" s="119">
        <f t="shared" ref="E290:P290" si="122">SUM(E291:E297)</f>
        <v>452600.77</v>
      </c>
      <c r="F290" s="119">
        <f t="shared" si="122"/>
        <v>8095244.7400000002</v>
      </c>
      <c r="G290" s="119">
        <f t="shared" si="122"/>
        <v>3929004.49</v>
      </c>
      <c r="H290" s="119">
        <f t="shared" si="122"/>
        <v>1967377.6600000001</v>
      </c>
      <c r="I290" s="119">
        <f t="shared" si="122"/>
        <v>3351963.27</v>
      </c>
      <c r="J290" s="119">
        <f t="shared" si="122"/>
        <v>4600917.32</v>
      </c>
      <c r="K290" s="119">
        <f t="shared" si="122"/>
        <v>3862672.75</v>
      </c>
      <c r="L290" s="119">
        <f t="shared" si="122"/>
        <v>4790277.79</v>
      </c>
      <c r="M290" s="119">
        <f t="shared" si="122"/>
        <v>3941919.91</v>
      </c>
      <c r="N290" s="119">
        <f t="shared" si="122"/>
        <v>3707674.7199999997</v>
      </c>
      <c r="O290" s="119">
        <f t="shared" si="122"/>
        <v>2208469.58</v>
      </c>
      <c r="P290" s="119">
        <f t="shared" si="122"/>
        <v>29328467.209999997</v>
      </c>
      <c r="Q290" s="147">
        <f t="shared" si="113"/>
        <v>70236590.209999993</v>
      </c>
      <c r="R290" s="174"/>
      <c r="S290" s="6"/>
      <c r="T290" s="3"/>
      <c r="U290" s="3"/>
      <c r="V290" s="3"/>
      <c r="W290" s="3"/>
    </row>
    <row r="291" spans="2:23" x14ac:dyDescent="0.25">
      <c r="B291" s="50" t="s">
        <v>413</v>
      </c>
      <c r="C291" s="56">
        <v>0</v>
      </c>
      <c r="D291" s="56">
        <v>0</v>
      </c>
      <c r="E291" s="54"/>
      <c r="F291" s="120"/>
      <c r="G291" s="120"/>
      <c r="H291" s="120"/>
      <c r="I291" s="54"/>
      <c r="J291" s="54"/>
      <c r="K291" s="54"/>
      <c r="L291" s="54"/>
      <c r="M291" s="54"/>
      <c r="N291" s="54"/>
      <c r="O291" s="148"/>
      <c r="P291" s="148">
        <v>0</v>
      </c>
      <c r="Q291" s="148">
        <f t="shared" si="113"/>
        <v>0</v>
      </c>
      <c r="R291" s="174"/>
      <c r="S291" s="6"/>
    </row>
    <row r="292" spans="2:23" x14ac:dyDescent="0.25">
      <c r="B292" s="50" t="s">
        <v>414</v>
      </c>
      <c r="C292" s="56">
        <v>0</v>
      </c>
      <c r="D292" s="56">
        <v>0</v>
      </c>
      <c r="E292" s="54"/>
      <c r="F292" s="120"/>
      <c r="G292" s="120"/>
      <c r="H292" s="120"/>
      <c r="I292" s="54"/>
      <c r="J292" s="54"/>
      <c r="K292" s="54"/>
      <c r="L292" s="54"/>
      <c r="M292" s="54"/>
      <c r="N292" s="54"/>
      <c r="O292" s="148"/>
      <c r="P292" s="148">
        <v>0</v>
      </c>
      <c r="Q292" s="148">
        <f t="shared" si="113"/>
        <v>0</v>
      </c>
      <c r="R292" s="174"/>
      <c r="S292" s="6"/>
    </row>
    <row r="293" spans="2:23" x14ac:dyDescent="0.25">
      <c r="B293" s="50" t="s">
        <v>415</v>
      </c>
      <c r="C293" s="56">
        <v>0</v>
      </c>
      <c r="D293" s="56">
        <v>0</v>
      </c>
      <c r="E293" s="54"/>
      <c r="F293" s="120"/>
      <c r="G293" s="120"/>
      <c r="H293" s="120"/>
      <c r="I293" s="54"/>
      <c r="J293" s="54"/>
      <c r="K293" s="54"/>
      <c r="L293" s="54"/>
      <c r="M293" s="54"/>
      <c r="N293" s="54"/>
      <c r="O293" s="148"/>
      <c r="P293" s="148">
        <v>0</v>
      </c>
      <c r="Q293" s="148">
        <f t="shared" si="113"/>
        <v>0</v>
      </c>
      <c r="R293" s="174"/>
      <c r="S293" s="6"/>
    </row>
    <row r="294" spans="2:23" x14ac:dyDescent="0.25">
      <c r="B294" s="50" t="s">
        <v>416</v>
      </c>
      <c r="C294" s="56">
        <v>82655005</v>
      </c>
      <c r="D294" s="56">
        <v>76947724.730000004</v>
      </c>
      <c r="E294" s="54">
        <v>353473.83</v>
      </c>
      <c r="F294" s="120">
        <v>6968594.7600000007</v>
      </c>
      <c r="G294" s="120">
        <v>1265759.0300000003</v>
      </c>
      <c r="H294" s="120">
        <v>811224.22000000009</v>
      </c>
      <c r="I294" s="54">
        <v>878993.71</v>
      </c>
      <c r="J294" s="54">
        <v>654230.77</v>
      </c>
      <c r="K294" s="54">
        <v>921866.24000000011</v>
      </c>
      <c r="L294" s="54">
        <v>1667007.7</v>
      </c>
      <c r="M294" s="54">
        <v>454880.94999999995</v>
      </c>
      <c r="N294" s="54">
        <v>945075.10000000021</v>
      </c>
      <c r="O294" s="148">
        <v>603171.30000000005</v>
      </c>
      <c r="P294" s="148">
        <v>24063688.719999999</v>
      </c>
      <c r="Q294" s="148">
        <f t="shared" si="113"/>
        <v>39587966.329999998</v>
      </c>
      <c r="R294" s="275"/>
      <c r="S294" s="6"/>
    </row>
    <row r="295" spans="2:23" x14ac:dyDescent="0.25">
      <c r="B295" s="50" t="s">
        <v>417</v>
      </c>
      <c r="C295" s="56">
        <v>1232959</v>
      </c>
      <c r="D295" s="56">
        <v>1551318</v>
      </c>
      <c r="E295" s="54"/>
      <c r="F295" s="120"/>
      <c r="G295" s="120">
        <v>0</v>
      </c>
      <c r="H295" s="120">
        <v>77467</v>
      </c>
      <c r="I295" s="54">
        <v>0</v>
      </c>
      <c r="J295" s="54">
        <v>2100</v>
      </c>
      <c r="K295" s="54">
        <v>0</v>
      </c>
      <c r="L295" s="54"/>
      <c r="M295" s="54">
        <v>0</v>
      </c>
      <c r="N295" s="54">
        <v>0</v>
      </c>
      <c r="O295" s="148">
        <v>750</v>
      </c>
      <c r="P295" s="148">
        <v>344385</v>
      </c>
      <c r="Q295" s="148">
        <f t="shared" si="113"/>
        <v>424702</v>
      </c>
      <c r="R295" s="174"/>
      <c r="S295" s="6"/>
    </row>
    <row r="296" spans="2:23" x14ac:dyDescent="0.25">
      <c r="B296" s="50" t="s">
        <v>418</v>
      </c>
      <c r="C296" s="56">
        <v>80513417</v>
      </c>
      <c r="D296" s="56">
        <v>75752740.789999992</v>
      </c>
      <c r="E296" s="54">
        <v>99126.939999999988</v>
      </c>
      <c r="F296" s="120">
        <v>1126649.98</v>
      </c>
      <c r="G296" s="120">
        <v>2663245.46</v>
      </c>
      <c r="H296" s="120">
        <v>1078686.4400000002</v>
      </c>
      <c r="I296" s="54">
        <v>2472969.56</v>
      </c>
      <c r="J296" s="54">
        <v>3944586.5500000007</v>
      </c>
      <c r="K296" s="54">
        <v>2940806.51</v>
      </c>
      <c r="L296" s="54">
        <v>3123270.0900000003</v>
      </c>
      <c r="M296" s="54">
        <v>3487038.96</v>
      </c>
      <c r="N296" s="54">
        <v>2762599.6199999996</v>
      </c>
      <c r="O296" s="148">
        <v>1604548.28</v>
      </c>
      <c r="P296" s="148">
        <v>4920393.4899999993</v>
      </c>
      <c r="Q296" s="148">
        <f t="shared" si="113"/>
        <v>30223921.880000003</v>
      </c>
      <c r="R296" s="175"/>
      <c r="S296" s="6"/>
    </row>
    <row r="297" spans="2:23" x14ac:dyDescent="0.25">
      <c r="B297" s="50" t="s">
        <v>419</v>
      </c>
      <c r="C297" s="56">
        <v>0</v>
      </c>
      <c r="D297" s="56">
        <v>0</v>
      </c>
      <c r="E297" s="54"/>
      <c r="F297" s="120"/>
      <c r="G297" s="120"/>
      <c r="H297" s="120"/>
      <c r="I297" s="54"/>
      <c r="J297" s="54"/>
      <c r="K297" s="54"/>
      <c r="L297" s="54"/>
      <c r="M297" s="54"/>
      <c r="N297" s="54"/>
      <c r="O297" s="148"/>
      <c r="P297" s="148">
        <v>0</v>
      </c>
      <c r="Q297" s="148">
        <f t="shared" si="113"/>
        <v>0</v>
      </c>
      <c r="R297" s="175"/>
      <c r="S297" s="6"/>
    </row>
    <row r="298" spans="2:23" s="28" customFormat="1" x14ac:dyDescent="0.25">
      <c r="B298" s="51" t="s">
        <v>420</v>
      </c>
      <c r="C298" s="119">
        <f>SUM(C299:C305)</f>
        <v>11438046</v>
      </c>
      <c r="D298" s="119">
        <f>SUM(D299:D305)</f>
        <v>12573960.439999999</v>
      </c>
      <c r="E298" s="119">
        <f t="shared" ref="E298:P298" si="123">SUM(E299:E305)</f>
        <v>0</v>
      </c>
      <c r="F298" s="119">
        <f t="shared" si="123"/>
        <v>32520.799999999999</v>
      </c>
      <c r="G298" s="119">
        <f t="shared" si="123"/>
        <v>206011.3</v>
      </c>
      <c r="H298" s="119">
        <f t="shared" si="123"/>
        <v>159949</v>
      </c>
      <c r="I298" s="119">
        <f t="shared" si="123"/>
        <v>16345.169999999998</v>
      </c>
      <c r="J298" s="119">
        <f t="shared" si="123"/>
        <v>6428.64</v>
      </c>
      <c r="K298" s="119">
        <f t="shared" si="123"/>
        <v>628906.68999999994</v>
      </c>
      <c r="L298" s="119">
        <f t="shared" si="123"/>
        <v>112449.4</v>
      </c>
      <c r="M298" s="119">
        <f t="shared" si="123"/>
        <v>218197.74000000002</v>
      </c>
      <c r="N298" s="119">
        <f t="shared" si="123"/>
        <v>502054.60000000003</v>
      </c>
      <c r="O298" s="119">
        <f t="shared" si="123"/>
        <v>256459.63</v>
      </c>
      <c r="P298" s="119">
        <f t="shared" si="123"/>
        <v>386160.56</v>
      </c>
      <c r="Q298" s="147">
        <f t="shared" si="113"/>
        <v>2525483.5299999998</v>
      </c>
      <c r="R298" s="175"/>
      <c r="S298" s="6"/>
      <c r="T298" s="3"/>
      <c r="U298" s="3"/>
      <c r="V298" s="3"/>
      <c r="W298" s="3"/>
    </row>
    <row r="299" spans="2:23" x14ac:dyDescent="0.25">
      <c r="B299" s="50" t="s">
        <v>421</v>
      </c>
      <c r="C299" s="56">
        <v>909425</v>
      </c>
      <c r="D299" s="56">
        <v>583725</v>
      </c>
      <c r="E299" s="54">
        <v>0</v>
      </c>
      <c r="F299" s="120"/>
      <c r="G299" s="120"/>
      <c r="H299" s="120"/>
      <c r="I299" s="54"/>
      <c r="J299" s="54"/>
      <c r="K299" s="54">
        <v>0</v>
      </c>
      <c r="L299" s="54">
        <v>0</v>
      </c>
      <c r="M299" s="54">
        <v>0</v>
      </c>
      <c r="N299" s="54"/>
      <c r="O299" s="148"/>
      <c r="P299" s="148"/>
      <c r="Q299" s="148">
        <f t="shared" si="113"/>
        <v>0</v>
      </c>
      <c r="R299" s="175"/>
      <c r="S299" s="6"/>
    </row>
    <row r="300" spans="2:23" x14ac:dyDescent="0.25">
      <c r="B300" s="50" t="s">
        <v>708</v>
      </c>
      <c r="C300" s="56">
        <v>600</v>
      </c>
      <c r="D300" s="56">
        <v>0</v>
      </c>
      <c r="E300" s="54"/>
      <c r="F300" s="120"/>
      <c r="G300" s="120"/>
      <c r="H300" s="120"/>
      <c r="I300" s="54"/>
      <c r="J300" s="54"/>
      <c r="K300" s="54"/>
      <c r="L300" s="54"/>
      <c r="M300" s="54">
        <v>0</v>
      </c>
      <c r="N300" s="54"/>
      <c r="O300" s="148"/>
      <c r="P300" s="148"/>
      <c r="Q300" s="148">
        <f t="shared" si="113"/>
        <v>0</v>
      </c>
      <c r="R300" s="175"/>
      <c r="S300" s="6"/>
    </row>
    <row r="301" spans="2:23" x14ac:dyDescent="0.25">
      <c r="B301" s="50" t="s">
        <v>422</v>
      </c>
      <c r="C301" s="56">
        <v>3028079</v>
      </c>
      <c r="D301" s="56">
        <v>3036679</v>
      </c>
      <c r="E301" s="54"/>
      <c r="F301" s="120"/>
      <c r="G301" s="120">
        <v>0</v>
      </c>
      <c r="H301" s="120">
        <v>0</v>
      </c>
      <c r="I301" s="54">
        <v>0</v>
      </c>
      <c r="J301" s="54">
        <v>0</v>
      </c>
      <c r="K301" s="54">
        <v>0</v>
      </c>
      <c r="L301" s="54">
        <v>0</v>
      </c>
      <c r="M301" s="54">
        <v>9000</v>
      </c>
      <c r="N301" s="54">
        <v>0</v>
      </c>
      <c r="O301" s="148">
        <v>0</v>
      </c>
      <c r="P301" s="148">
        <v>0</v>
      </c>
      <c r="Q301" s="148">
        <f t="shared" si="113"/>
        <v>9000</v>
      </c>
      <c r="R301" s="174"/>
      <c r="S301" s="6"/>
    </row>
    <row r="302" spans="2:23" x14ac:dyDescent="0.25">
      <c r="B302" s="50" t="s">
        <v>423</v>
      </c>
      <c r="C302" s="56">
        <v>4832557</v>
      </c>
      <c r="D302" s="56">
        <v>4972221.01</v>
      </c>
      <c r="E302" s="54">
        <v>0</v>
      </c>
      <c r="F302" s="120">
        <v>25488</v>
      </c>
      <c r="G302" s="120">
        <v>0</v>
      </c>
      <c r="H302" s="120">
        <v>72216</v>
      </c>
      <c r="I302" s="54">
        <v>13882.46</v>
      </c>
      <c r="J302" s="54">
        <v>0</v>
      </c>
      <c r="K302" s="54">
        <v>26912.25</v>
      </c>
      <c r="L302" s="54">
        <v>870</v>
      </c>
      <c r="M302" s="54">
        <v>206091.39</v>
      </c>
      <c r="N302" s="54">
        <v>168288.2</v>
      </c>
      <c r="O302" s="148">
        <v>45390.44</v>
      </c>
      <c r="P302" s="148">
        <v>351525</v>
      </c>
      <c r="Q302" s="148">
        <f t="shared" si="113"/>
        <v>910663.74</v>
      </c>
      <c r="R302" s="177"/>
      <c r="S302" s="6"/>
    </row>
    <row r="303" spans="2:23" x14ac:dyDescent="0.25">
      <c r="B303" s="50" t="s">
        <v>424</v>
      </c>
      <c r="C303" s="56">
        <v>502150</v>
      </c>
      <c r="D303" s="56">
        <v>500000</v>
      </c>
      <c r="E303" s="54"/>
      <c r="F303" s="120"/>
      <c r="G303" s="120"/>
      <c r="H303" s="120"/>
      <c r="I303" s="54"/>
      <c r="J303" s="54"/>
      <c r="K303" s="54"/>
      <c r="L303" s="54"/>
      <c r="M303" s="54">
        <v>0</v>
      </c>
      <c r="N303" s="54"/>
      <c r="O303" s="148"/>
      <c r="P303" s="148"/>
      <c r="Q303" s="148">
        <f t="shared" si="113"/>
        <v>0</v>
      </c>
      <c r="R303" s="177"/>
      <c r="S303" s="6"/>
    </row>
    <row r="304" spans="2:23" x14ac:dyDescent="0.25">
      <c r="B304" s="50" t="s">
        <v>425</v>
      </c>
      <c r="C304" s="56">
        <v>238535</v>
      </c>
      <c r="D304" s="56">
        <v>868652.43000000017</v>
      </c>
      <c r="E304" s="54">
        <v>0</v>
      </c>
      <c r="F304" s="120">
        <v>7032.8</v>
      </c>
      <c r="G304" s="120">
        <v>1368.8</v>
      </c>
      <c r="H304" s="120">
        <v>0</v>
      </c>
      <c r="I304" s="54">
        <v>2462.71</v>
      </c>
      <c r="J304" s="54">
        <v>6428.64</v>
      </c>
      <c r="K304" s="54">
        <v>45994.44</v>
      </c>
      <c r="L304" s="54">
        <v>42279.4</v>
      </c>
      <c r="M304" s="54">
        <v>3106.35</v>
      </c>
      <c r="N304" s="54">
        <v>295766.40000000002</v>
      </c>
      <c r="O304" s="148">
        <v>8569.19</v>
      </c>
      <c r="P304" s="148">
        <v>34635.56</v>
      </c>
      <c r="Q304" s="148">
        <f t="shared" si="113"/>
        <v>447644.29000000004</v>
      </c>
      <c r="R304" s="177"/>
      <c r="S304" s="6"/>
    </row>
    <row r="305" spans="2:23" x14ac:dyDescent="0.25">
      <c r="B305" s="50" t="s">
        <v>426</v>
      </c>
      <c r="C305" s="56">
        <v>1926700</v>
      </c>
      <c r="D305" s="56">
        <v>2612683</v>
      </c>
      <c r="E305" s="54">
        <v>0</v>
      </c>
      <c r="F305" s="120">
        <v>0</v>
      </c>
      <c r="G305" s="120">
        <v>204642.5</v>
      </c>
      <c r="H305" s="120">
        <v>87733</v>
      </c>
      <c r="I305" s="54">
        <v>0</v>
      </c>
      <c r="J305" s="54">
        <v>0</v>
      </c>
      <c r="K305" s="54">
        <v>556000</v>
      </c>
      <c r="L305" s="54">
        <v>69300</v>
      </c>
      <c r="M305" s="54">
        <v>0</v>
      </c>
      <c r="N305" s="54">
        <v>38000</v>
      </c>
      <c r="O305" s="148">
        <v>202500</v>
      </c>
      <c r="P305" s="148">
        <v>0</v>
      </c>
      <c r="Q305" s="148">
        <f t="shared" si="113"/>
        <v>1158175.5</v>
      </c>
      <c r="R305" s="174"/>
      <c r="S305" s="6"/>
    </row>
    <row r="306" spans="2:23" s="28" customFormat="1" x14ac:dyDescent="0.25">
      <c r="B306" s="51" t="s">
        <v>427</v>
      </c>
      <c r="C306" s="119">
        <f>C307</f>
        <v>1131546</v>
      </c>
      <c r="D306" s="119">
        <f>D307</f>
        <v>952476.77</v>
      </c>
      <c r="E306" s="119">
        <f t="shared" ref="E306:P306" si="124">E307</f>
        <v>0</v>
      </c>
      <c r="F306" s="119">
        <f t="shared" si="124"/>
        <v>0</v>
      </c>
      <c r="G306" s="119">
        <f t="shared" si="124"/>
        <v>26464.720000000001</v>
      </c>
      <c r="H306" s="119">
        <f t="shared" si="124"/>
        <v>1044.3</v>
      </c>
      <c r="I306" s="68">
        <f t="shared" si="124"/>
        <v>0</v>
      </c>
      <c r="J306" s="119">
        <f t="shared" si="124"/>
        <v>15558</v>
      </c>
      <c r="K306" s="119">
        <f t="shared" si="124"/>
        <v>0</v>
      </c>
      <c r="L306" s="119">
        <f t="shared" si="124"/>
        <v>0</v>
      </c>
      <c r="M306" s="119">
        <f t="shared" si="124"/>
        <v>3253.74</v>
      </c>
      <c r="N306" s="119">
        <f t="shared" si="124"/>
        <v>1080.01</v>
      </c>
      <c r="O306" s="119">
        <f t="shared" si="124"/>
        <v>0</v>
      </c>
      <c r="P306" s="68">
        <f t="shared" si="124"/>
        <v>16542.2</v>
      </c>
      <c r="Q306" s="147">
        <f t="shared" si="113"/>
        <v>63942.97</v>
      </c>
      <c r="R306" s="174"/>
      <c r="S306" s="6"/>
      <c r="T306" s="3"/>
      <c r="U306" s="3"/>
      <c r="V306" s="3"/>
      <c r="W306" s="3"/>
    </row>
    <row r="307" spans="2:23" x14ac:dyDescent="0.25">
      <c r="B307" s="50" t="s">
        <v>428</v>
      </c>
      <c r="C307" s="56">
        <v>1131546</v>
      </c>
      <c r="D307" s="56">
        <v>952476.77</v>
      </c>
      <c r="E307" s="54">
        <v>0</v>
      </c>
      <c r="F307" s="120">
        <v>0</v>
      </c>
      <c r="G307" s="120">
        <v>26464.720000000001</v>
      </c>
      <c r="H307" s="120">
        <v>1044.3</v>
      </c>
      <c r="I307" s="54">
        <v>0</v>
      </c>
      <c r="J307" s="54">
        <v>15558</v>
      </c>
      <c r="K307" s="54"/>
      <c r="L307" s="54">
        <v>0</v>
      </c>
      <c r="M307" s="54">
        <v>3253.74</v>
      </c>
      <c r="N307" s="54">
        <v>1080.01</v>
      </c>
      <c r="O307" s="148">
        <v>0</v>
      </c>
      <c r="P307" s="148">
        <v>16542.2</v>
      </c>
      <c r="Q307" s="148">
        <f t="shared" si="113"/>
        <v>63942.97</v>
      </c>
      <c r="R307" s="174"/>
      <c r="S307" s="6"/>
    </row>
    <row r="308" spans="2:23" s="28" customFormat="1" x14ac:dyDescent="0.25">
      <c r="B308" s="52" t="s">
        <v>45</v>
      </c>
      <c r="C308" s="119">
        <f t="shared" ref="C308:P308" si="125">C309+C318</f>
        <v>3551409358</v>
      </c>
      <c r="D308" s="119">
        <f t="shared" si="125"/>
        <v>3413304453.3499999</v>
      </c>
      <c r="E308" s="119">
        <f t="shared" si="125"/>
        <v>12980364.210000001</v>
      </c>
      <c r="F308" s="119">
        <f t="shared" si="125"/>
        <v>43313374.969999999</v>
      </c>
      <c r="G308" s="119">
        <f t="shared" si="125"/>
        <v>129058866.19999999</v>
      </c>
      <c r="H308" s="119">
        <f t="shared" si="125"/>
        <v>172832065.77999997</v>
      </c>
      <c r="I308" s="119">
        <f t="shared" si="125"/>
        <v>193937773.41000003</v>
      </c>
      <c r="J308" s="119">
        <f t="shared" si="125"/>
        <v>202086574.05000004</v>
      </c>
      <c r="K308" s="119">
        <f t="shared" si="125"/>
        <v>165022462.5</v>
      </c>
      <c r="L308" s="119">
        <f t="shared" si="125"/>
        <v>181763405.01999998</v>
      </c>
      <c r="M308" s="119">
        <f t="shared" si="125"/>
        <v>172598541.75000003</v>
      </c>
      <c r="N308" s="119">
        <f t="shared" si="125"/>
        <v>213159680.05000001</v>
      </c>
      <c r="O308" s="119">
        <f t="shared" si="125"/>
        <v>236507701.72000003</v>
      </c>
      <c r="P308" s="119">
        <f t="shared" si="125"/>
        <v>311894026.62</v>
      </c>
      <c r="Q308" s="147">
        <f t="shared" si="113"/>
        <v>2035154836.2799997</v>
      </c>
      <c r="R308" s="174"/>
      <c r="S308" s="6"/>
      <c r="T308" s="3"/>
      <c r="U308" s="3"/>
      <c r="V308" s="3"/>
      <c r="W308" s="3"/>
    </row>
    <row r="309" spans="2:23" s="28" customFormat="1" x14ac:dyDescent="0.25">
      <c r="B309" s="51" t="s">
        <v>429</v>
      </c>
      <c r="C309" s="119">
        <f t="shared" ref="C309:P309" si="126">SUM(C310:C317)</f>
        <v>2101839798</v>
      </c>
      <c r="D309" s="119">
        <f t="shared" si="126"/>
        <v>1840212890.6999998</v>
      </c>
      <c r="E309" s="119">
        <f t="shared" si="126"/>
        <v>8316711.2399999993</v>
      </c>
      <c r="F309" s="119">
        <f t="shared" si="126"/>
        <v>23730988.559999999</v>
      </c>
      <c r="G309" s="119">
        <f t="shared" si="126"/>
        <v>83385714.979999989</v>
      </c>
      <c r="H309" s="119">
        <f t="shared" si="126"/>
        <v>93599678.809999987</v>
      </c>
      <c r="I309" s="119">
        <f t="shared" si="126"/>
        <v>84158484.750000015</v>
      </c>
      <c r="J309" s="119">
        <f t="shared" si="126"/>
        <v>107749034.13000001</v>
      </c>
      <c r="K309" s="119">
        <f t="shared" si="126"/>
        <v>77803573.459999993</v>
      </c>
      <c r="L309" s="119">
        <f t="shared" si="126"/>
        <v>85229718.569999993</v>
      </c>
      <c r="M309" s="119">
        <f t="shared" si="126"/>
        <v>87302608.470000014</v>
      </c>
      <c r="N309" s="119">
        <f t="shared" si="126"/>
        <v>132991295.29000001</v>
      </c>
      <c r="O309" s="119">
        <f t="shared" si="126"/>
        <v>146477885.07000002</v>
      </c>
      <c r="P309" s="119">
        <f t="shared" si="126"/>
        <v>154731971.66</v>
      </c>
      <c r="Q309" s="147">
        <f t="shared" si="113"/>
        <v>1085477664.99</v>
      </c>
      <c r="R309" s="174"/>
      <c r="S309" s="6"/>
      <c r="T309" s="3"/>
      <c r="U309" s="3"/>
      <c r="V309" s="3"/>
      <c r="W309" s="3"/>
    </row>
    <row r="310" spans="2:23" x14ac:dyDescent="0.25">
      <c r="B310" s="50" t="s">
        <v>430</v>
      </c>
      <c r="C310" s="56">
        <v>882837196</v>
      </c>
      <c r="D310" s="56">
        <v>851325992.25</v>
      </c>
      <c r="E310" s="54">
        <v>7453413.2199999997</v>
      </c>
      <c r="F310" s="120">
        <v>16914343.899999999</v>
      </c>
      <c r="G310" s="120">
        <v>51272823.930000007</v>
      </c>
      <c r="H310" s="120">
        <v>23262725.200000003</v>
      </c>
      <c r="I310" s="54">
        <v>27357115.52</v>
      </c>
      <c r="J310" s="54">
        <v>47848653.380000003</v>
      </c>
      <c r="K310" s="54">
        <v>28479883.309999999</v>
      </c>
      <c r="L310" s="54">
        <v>29206530.670000002</v>
      </c>
      <c r="M310" s="54">
        <v>37696286.450000003</v>
      </c>
      <c r="N310" s="54">
        <v>48553710.890000008</v>
      </c>
      <c r="O310" s="148">
        <v>64596507.259999998</v>
      </c>
      <c r="P310" s="148">
        <v>55758668.99000001</v>
      </c>
      <c r="Q310" s="148">
        <f t="shared" si="113"/>
        <v>438400662.71999997</v>
      </c>
      <c r="R310" s="175"/>
      <c r="S310" s="6"/>
    </row>
    <row r="311" spans="2:23" x14ac:dyDescent="0.25">
      <c r="B311" s="50" t="s">
        <v>431</v>
      </c>
      <c r="C311" s="56">
        <v>642176148</v>
      </c>
      <c r="D311" s="56">
        <v>820974644.63999999</v>
      </c>
      <c r="E311" s="54">
        <v>442410</v>
      </c>
      <c r="F311" s="120">
        <v>5160547.43</v>
      </c>
      <c r="G311" s="120">
        <v>28722058.829999998</v>
      </c>
      <c r="H311" s="120">
        <v>66106341.439999998</v>
      </c>
      <c r="I311" s="54">
        <v>49915443.080000006</v>
      </c>
      <c r="J311" s="54">
        <v>54716573.369999997</v>
      </c>
      <c r="K311" s="54">
        <v>40932427.280000001</v>
      </c>
      <c r="L311" s="54">
        <v>51816968.729999989</v>
      </c>
      <c r="M311" s="54">
        <v>43259402.790000007</v>
      </c>
      <c r="N311" s="54">
        <v>71588260.200000003</v>
      </c>
      <c r="O311" s="148">
        <v>59475244.429999992</v>
      </c>
      <c r="P311" s="148">
        <v>90080561.289999992</v>
      </c>
      <c r="Q311" s="148">
        <f t="shared" si="113"/>
        <v>562216238.87</v>
      </c>
      <c r="S311" s="6"/>
    </row>
    <row r="312" spans="2:23" x14ac:dyDescent="0.25">
      <c r="B312" s="50" t="s">
        <v>432</v>
      </c>
      <c r="C312" s="56">
        <v>847670</v>
      </c>
      <c r="D312" s="56">
        <v>847670</v>
      </c>
      <c r="E312" s="54"/>
      <c r="F312" s="120"/>
      <c r="G312" s="120"/>
      <c r="H312" s="120"/>
      <c r="I312" s="54"/>
      <c r="J312" s="54"/>
      <c r="K312" s="54"/>
      <c r="L312" s="54"/>
      <c r="M312" s="54"/>
      <c r="N312" s="54"/>
      <c r="O312" s="148"/>
      <c r="P312" s="148">
        <v>0</v>
      </c>
      <c r="Q312" s="148">
        <f t="shared" si="113"/>
        <v>0</v>
      </c>
      <c r="S312" s="6"/>
    </row>
    <row r="313" spans="2:23" x14ac:dyDescent="0.25">
      <c r="B313" s="50" t="s">
        <v>433</v>
      </c>
      <c r="C313" s="56">
        <v>544234065</v>
      </c>
      <c r="D313" s="56">
        <v>128175801.04000002</v>
      </c>
      <c r="E313" s="54">
        <v>264935.21999999997</v>
      </c>
      <c r="F313" s="120">
        <v>1600034.18</v>
      </c>
      <c r="G313" s="120">
        <v>1664281.9100000001</v>
      </c>
      <c r="H313" s="120">
        <v>2985401.4299999997</v>
      </c>
      <c r="I313" s="54">
        <v>6142435.540000001</v>
      </c>
      <c r="J313" s="54">
        <v>4835955.18</v>
      </c>
      <c r="K313" s="54">
        <v>5710116.5399999991</v>
      </c>
      <c r="L313" s="54">
        <v>3234610.0800000005</v>
      </c>
      <c r="M313" s="54">
        <v>4789700.03</v>
      </c>
      <c r="N313" s="54">
        <v>11267757.5</v>
      </c>
      <c r="O313" s="148">
        <v>20941006.060000002</v>
      </c>
      <c r="P313" s="148">
        <v>6393431.8200000003</v>
      </c>
      <c r="Q313" s="148">
        <f t="shared" si="113"/>
        <v>69829665.49000001</v>
      </c>
      <c r="S313" s="6"/>
    </row>
    <row r="314" spans="2:23" x14ac:dyDescent="0.25">
      <c r="B314" s="50" t="s">
        <v>434</v>
      </c>
      <c r="C314" s="56">
        <v>21194286</v>
      </c>
      <c r="D314" s="56">
        <v>26140845.969999999</v>
      </c>
      <c r="E314" s="54">
        <v>155952.79999999999</v>
      </c>
      <c r="F314" s="120">
        <v>42286.8</v>
      </c>
      <c r="G314" s="120">
        <v>1701876.99</v>
      </c>
      <c r="H314" s="120">
        <v>1065732.7399999998</v>
      </c>
      <c r="I314" s="54">
        <v>666554.61</v>
      </c>
      <c r="J314" s="54">
        <v>339212.13999999996</v>
      </c>
      <c r="K314" s="54">
        <v>2331795.5799999996</v>
      </c>
      <c r="L314" s="54">
        <v>963597.95000000007</v>
      </c>
      <c r="M314" s="54">
        <v>929794.51</v>
      </c>
      <c r="N314" s="54">
        <v>1129824.6499999999</v>
      </c>
      <c r="O314" s="148">
        <v>1241101.99</v>
      </c>
      <c r="P314" s="148">
        <v>1940777.0399999998</v>
      </c>
      <c r="Q314" s="148">
        <f t="shared" si="113"/>
        <v>12508507.799999999</v>
      </c>
      <c r="R314" s="174"/>
      <c r="S314" s="6"/>
    </row>
    <row r="315" spans="2:23" x14ac:dyDescent="0.25">
      <c r="B315" s="50" t="s">
        <v>435</v>
      </c>
      <c r="C315" s="56">
        <v>10201405</v>
      </c>
      <c r="D315" s="56">
        <v>11680458.800000001</v>
      </c>
      <c r="E315" s="54">
        <v>0</v>
      </c>
      <c r="F315" s="120">
        <v>13776.25</v>
      </c>
      <c r="G315" s="120">
        <v>24673.32</v>
      </c>
      <c r="H315" s="120">
        <v>179478</v>
      </c>
      <c r="I315" s="54">
        <v>74151.200000000012</v>
      </c>
      <c r="J315" s="54">
        <v>6690.0599999999995</v>
      </c>
      <c r="K315" s="54">
        <v>144738.75000000003</v>
      </c>
      <c r="L315" s="54">
        <v>8011.14</v>
      </c>
      <c r="M315" s="54">
        <v>627424.69000000006</v>
      </c>
      <c r="N315" s="54">
        <v>451742.05</v>
      </c>
      <c r="O315" s="148">
        <v>224025.33</v>
      </c>
      <c r="P315" s="148">
        <v>525869.91</v>
      </c>
      <c r="Q315" s="148">
        <f t="shared" si="113"/>
        <v>2280580.7000000002</v>
      </c>
      <c r="R315" s="174"/>
      <c r="S315" s="6"/>
    </row>
    <row r="316" spans="2:23" x14ac:dyDescent="0.25">
      <c r="B316" s="50" t="s">
        <v>676</v>
      </c>
      <c r="C316" s="56">
        <v>65228</v>
      </c>
      <c r="D316" s="56">
        <v>65228</v>
      </c>
      <c r="E316" s="54"/>
      <c r="F316" s="120"/>
      <c r="G316" s="120"/>
      <c r="H316" s="120"/>
      <c r="I316" s="54"/>
      <c r="J316" s="54"/>
      <c r="K316" s="54"/>
      <c r="L316" s="54"/>
      <c r="M316" s="54"/>
      <c r="N316" s="54"/>
      <c r="O316" s="148"/>
      <c r="P316" s="148">
        <v>0</v>
      </c>
      <c r="Q316" s="148">
        <f t="shared" si="113"/>
        <v>0</v>
      </c>
      <c r="R316" s="174"/>
      <c r="S316" s="6"/>
    </row>
    <row r="317" spans="2:23" x14ac:dyDescent="0.25">
      <c r="B317" s="50" t="s">
        <v>437</v>
      </c>
      <c r="C317" s="56">
        <v>283800</v>
      </c>
      <c r="D317" s="56">
        <v>1002250</v>
      </c>
      <c r="E317" s="54">
        <v>0</v>
      </c>
      <c r="F317" s="120"/>
      <c r="G317" s="120">
        <v>0</v>
      </c>
      <c r="H317" s="120"/>
      <c r="I317" s="54">
        <v>2784.8</v>
      </c>
      <c r="J317" s="54">
        <v>1950</v>
      </c>
      <c r="K317" s="54">
        <v>204612</v>
      </c>
      <c r="L317" s="54">
        <v>0</v>
      </c>
      <c r="M317" s="54">
        <v>0</v>
      </c>
      <c r="N317" s="54">
        <v>0</v>
      </c>
      <c r="O317" s="148">
        <v>0</v>
      </c>
      <c r="P317" s="148">
        <v>32662.61</v>
      </c>
      <c r="Q317" s="148">
        <f t="shared" si="113"/>
        <v>242009.40999999997</v>
      </c>
      <c r="S317" s="6"/>
    </row>
    <row r="318" spans="2:23" s="28" customFormat="1" x14ac:dyDescent="0.25">
      <c r="B318" s="51" t="s">
        <v>438</v>
      </c>
      <c r="C318" s="119">
        <f t="shared" ref="C318:P318" si="127">SUM(C319:C326)</f>
        <v>1449569560</v>
      </c>
      <c r="D318" s="119">
        <f t="shared" si="127"/>
        <v>1573091562.6500001</v>
      </c>
      <c r="E318" s="119">
        <f t="shared" si="127"/>
        <v>4663652.9700000007</v>
      </c>
      <c r="F318" s="119">
        <f t="shared" si="127"/>
        <v>19582386.410000004</v>
      </c>
      <c r="G318" s="119">
        <f t="shared" si="127"/>
        <v>45673151.219999999</v>
      </c>
      <c r="H318" s="119">
        <f t="shared" si="127"/>
        <v>79232386.969999999</v>
      </c>
      <c r="I318" s="119">
        <f t="shared" si="127"/>
        <v>109779288.66</v>
      </c>
      <c r="J318" s="119">
        <f t="shared" si="127"/>
        <v>94337539.920000032</v>
      </c>
      <c r="K318" s="119">
        <f t="shared" si="127"/>
        <v>87218889.040000021</v>
      </c>
      <c r="L318" s="119">
        <f t="shared" si="127"/>
        <v>96533686.450000003</v>
      </c>
      <c r="M318" s="119">
        <f t="shared" si="127"/>
        <v>85295933.280000016</v>
      </c>
      <c r="N318" s="119">
        <f t="shared" si="127"/>
        <v>80168384.75999999</v>
      </c>
      <c r="O318" s="119">
        <f t="shared" si="127"/>
        <v>90029816.650000006</v>
      </c>
      <c r="P318" s="119">
        <f t="shared" si="127"/>
        <v>157162054.96000004</v>
      </c>
      <c r="Q318" s="147">
        <f t="shared" si="113"/>
        <v>949677171.29000008</v>
      </c>
      <c r="R318" s="174"/>
      <c r="S318" s="6"/>
      <c r="T318" s="3"/>
      <c r="U318" s="3"/>
      <c r="V318" s="3"/>
      <c r="W318" s="3"/>
    </row>
    <row r="319" spans="2:23" x14ac:dyDescent="0.25">
      <c r="B319" s="50" t="s">
        <v>439</v>
      </c>
      <c r="C319" s="56">
        <v>1697274</v>
      </c>
      <c r="D319" s="56">
        <v>1204337.07</v>
      </c>
      <c r="E319" s="54">
        <v>0</v>
      </c>
      <c r="F319" s="120">
        <v>0</v>
      </c>
      <c r="G319" s="120">
        <v>0</v>
      </c>
      <c r="H319" s="120">
        <v>72.44</v>
      </c>
      <c r="I319" s="54">
        <v>282487.28000000003</v>
      </c>
      <c r="J319" s="54">
        <v>0</v>
      </c>
      <c r="K319" s="54">
        <v>0</v>
      </c>
      <c r="L319" s="54">
        <v>74</v>
      </c>
      <c r="M319" s="54">
        <v>2478</v>
      </c>
      <c r="N319" s="54">
        <v>0</v>
      </c>
      <c r="O319" s="148">
        <v>7310.62</v>
      </c>
      <c r="P319" s="148">
        <v>76700</v>
      </c>
      <c r="Q319" s="148">
        <f t="shared" si="113"/>
        <v>369122.34</v>
      </c>
      <c r="R319" s="174"/>
      <c r="S319" s="6"/>
    </row>
    <row r="320" spans="2:23" x14ac:dyDescent="0.25">
      <c r="B320" s="50" t="s">
        <v>440</v>
      </c>
      <c r="C320" s="56">
        <v>11592400</v>
      </c>
      <c r="D320" s="56">
        <v>14410524.310000001</v>
      </c>
      <c r="E320" s="54"/>
      <c r="F320" s="120"/>
      <c r="G320" s="120">
        <v>0</v>
      </c>
      <c r="H320" s="120">
        <v>0</v>
      </c>
      <c r="I320" s="54"/>
      <c r="J320" s="54"/>
      <c r="K320" s="54"/>
      <c r="L320" s="54">
        <v>0</v>
      </c>
      <c r="M320" s="54">
        <v>0</v>
      </c>
      <c r="N320" s="54">
        <v>30975</v>
      </c>
      <c r="O320" s="148">
        <v>0</v>
      </c>
      <c r="P320" s="148">
        <v>0</v>
      </c>
      <c r="Q320" s="148">
        <f t="shared" si="113"/>
        <v>30975</v>
      </c>
      <c r="R320" s="174"/>
      <c r="S320" s="6"/>
    </row>
    <row r="321" spans="2:23" x14ac:dyDescent="0.25">
      <c r="B321" s="50" t="s">
        <v>441</v>
      </c>
      <c r="C321" s="56">
        <v>1033478545</v>
      </c>
      <c r="D321" s="56">
        <v>1141286040.4100001</v>
      </c>
      <c r="E321" s="54">
        <v>3891083.37</v>
      </c>
      <c r="F321" s="120">
        <v>6555118.5699999994</v>
      </c>
      <c r="G321" s="120">
        <v>26828669.559999995</v>
      </c>
      <c r="H321" s="120">
        <v>60663855.910000004</v>
      </c>
      <c r="I321" s="54">
        <v>91344690.469999984</v>
      </c>
      <c r="J321" s="54">
        <v>79817274.26000002</v>
      </c>
      <c r="K321" s="54">
        <v>69208890.079999998</v>
      </c>
      <c r="L321" s="54">
        <v>70876293.549999997</v>
      </c>
      <c r="M321" s="54">
        <v>75640984.590000018</v>
      </c>
      <c r="N321" s="54">
        <v>64255934.670000002</v>
      </c>
      <c r="O321" s="148">
        <v>68348959.310000002</v>
      </c>
      <c r="P321" s="148">
        <v>141359956.49000001</v>
      </c>
      <c r="Q321" s="148">
        <f t="shared" si="113"/>
        <v>758791710.82999992</v>
      </c>
      <c r="R321" s="174"/>
      <c r="S321" s="6"/>
    </row>
    <row r="322" spans="2:23" x14ac:dyDescent="0.25">
      <c r="B322" s="50" t="s">
        <v>442</v>
      </c>
      <c r="C322" s="56">
        <v>12372086</v>
      </c>
      <c r="D322" s="56">
        <v>17644704.780000001</v>
      </c>
      <c r="E322" s="54">
        <v>0</v>
      </c>
      <c r="F322" s="120">
        <v>1692140.12</v>
      </c>
      <c r="G322" s="120">
        <v>1190640</v>
      </c>
      <c r="H322" s="120">
        <v>0</v>
      </c>
      <c r="I322" s="54">
        <v>0</v>
      </c>
      <c r="J322" s="54">
        <v>1781740.2</v>
      </c>
      <c r="K322" s="54">
        <v>3764313.04</v>
      </c>
      <c r="L322" s="54">
        <v>3231423.9</v>
      </c>
      <c r="M322" s="54">
        <v>24748.23</v>
      </c>
      <c r="N322" s="54">
        <v>414</v>
      </c>
      <c r="O322" s="148">
        <v>1274840</v>
      </c>
      <c r="P322" s="148">
        <v>1409719.5599999998</v>
      </c>
      <c r="Q322" s="148">
        <f t="shared" si="113"/>
        <v>14369979.050000001</v>
      </c>
      <c r="R322" s="174"/>
      <c r="S322" s="6"/>
    </row>
    <row r="323" spans="2:23" x14ac:dyDescent="0.25">
      <c r="B323" s="50" t="s">
        <v>443</v>
      </c>
      <c r="C323" s="56">
        <v>37494557</v>
      </c>
      <c r="D323" s="56">
        <v>37544809.25</v>
      </c>
      <c r="E323" s="54">
        <v>0</v>
      </c>
      <c r="F323" s="120">
        <v>0</v>
      </c>
      <c r="G323" s="120">
        <v>939139.92999999993</v>
      </c>
      <c r="H323" s="120">
        <v>1126839.5</v>
      </c>
      <c r="I323" s="54">
        <v>815068.61999999988</v>
      </c>
      <c r="J323" s="54">
        <v>99923.199999999997</v>
      </c>
      <c r="K323" s="54">
        <v>1911931.56</v>
      </c>
      <c r="L323" s="54">
        <v>9312134.4700000007</v>
      </c>
      <c r="M323" s="54">
        <v>2554693.2600000002</v>
      </c>
      <c r="N323" s="54">
        <v>966544</v>
      </c>
      <c r="O323" s="148">
        <v>6350307.1699999999</v>
      </c>
      <c r="P323" s="148">
        <v>2213915.86</v>
      </c>
      <c r="Q323" s="148">
        <f t="shared" si="113"/>
        <v>26290497.57</v>
      </c>
      <c r="R323" s="174"/>
      <c r="S323" s="6"/>
    </row>
    <row r="324" spans="2:23" x14ac:dyDescent="0.25">
      <c r="B324" s="50" t="s">
        <v>444</v>
      </c>
      <c r="C324" s="56">
        <v>131425331</v>
      </c>
      <c r="D324" s="56">
        <v>85559357.810000002</v>
      </c>
      <c r="E324" s="54">
        <v>365778.15</v>
      </c>
      <c r="F324" s="120">
        <v>1019175.4700000001</v>
      </c>
      <c r="G324" s="120">
        <v>1756569.23</v>
      </c>
      <c r="H324" s="120">
        <v>2621992.0300000003</v>
      </c>
      <c r="I324" s="54">
        <v>849363.92</v>
      </c>
      <c r="J324" s="54">
        <v>5642142.6799999997</v>
      </c>
      <c r="K324" s="54">
        <v>2365904.4</v>
      </c>
      <c r="L324" s="54">
        <v>1916975.45</v>
      </c>
      <c r="M324" s="54">
        <v>741592.31999999983</v>
      </c>
      <c r="N324" s="54">
        <v>2248445.77</v>
      </c>
      <c r="O324" s="148">
        <v>2984091.5299999993</v>
      </c>
      <c r="P324" s="148">
        <v>3434856.0100000007</v>
      </c>
      <c r="Q324" s="148">
        <f t="shared" si="113"/>
        <v>25946886.959999997</v>
      </c>
      <c r="R324" s="174"/>
      <c r="S324" s="6"/>
    </row>
    <row r="325" spans="2:23" x14ac:dyDescent="0.25">
      <c r="B325" s="50" t="s">
        <v>445</v>
      </c>
      <c r="C325" s="56">
        <v>2229000</v>
      </c>
      <c r="D325" s="56">
        <v>3081086.24</v>
      </c>
      <c r="E325" s="54">
        <v>0</v>
      </c>
      <c r="F325" s="120">
        <v>213108</v>
      </c>
      <c r="G325" s="120">
        <v>0</v>
      </c>
      <c r="H325" s="120">
        <v>87617.36</v>
      </c>
      <c r="I325" s="54">
        <v>0</v>
      </c>
      <c r="J325" s="54">
        <v>53100</v>
      </c>
      <c r="K325" s="54">
        <v>43904</v>
      </c>
      <c r="L325" s="54">
        <v>89444</v>
      </c>
      <c r="M325" s="54">
        <v>238499.24</v>
      </c>
      <c r="N325" s="54">
        <v>0</v>
      </c>
      <c r="O325" s="148">
        <v>54437.07</v>
      </c>
      <c r="P325" s="148">
        <v>401811.24</v>
      </c>
      <c r="Q325" s="148">
        <f t="shared" si="113"/>
        <v>1181920.9099999999</v>
      </c>
      <c r="R325" s="174"/>
      <c r="S325" s="6"/>
    </row>
    <row r="326" spans="2:23" s="28" customFormat="1" x14ac:dyDescent="0.25">
      <c r="B326" s="50" t="s">
        <v>446</v>
      </c>
      <c r="C326" s="56">
        <v>219280367</v>
      </c>
      <c r="D326" s="56">
        <v>272360702.77999997</v>
      </c>
      <c r="E326" s="54">
        <v>406791.44999999995</v>
      </c>
      <c r="F326" s="120">
        <v>10102844.250000002</v>
      </c>
      <c r="G326" s="120">
        <v>14958132.5</v>
      </c>
      <c r="H326" s="120">
        <v>14732009.73</v>
      </c>
      <c r="I326" s="54">
        <v>16487678.369999999</v>
      </c>
      <c r="J326" s="54">
        <v>6943359.5800000001</v>
      </c>
      <c r="K326" s="54">
        <v>9923945.9600000009</v>
      </c>
      <c r="L326" s="54">
        <v>11107341.08</v>
      </c>
      <c r="M326" s="54">
        <v>6092937.6400000006</v>
      </c>
      <c r="N326" s="54">
        <v>12666071.32</v>
      </c>
      <c r="O326" s="156">
        <v>11009870.950000001</v>
      </c>
      <c r="P326" s="156">
        <v>8265095.8000000007</v>
      </c>
      <c r="Q326" s="148">
        <f t="shared" si="113"/>
        <v>122696078.63</v>
      </c>
      <c r="R326" s="174"/>
      <c r="S326" s="6"/>
      <c r="T326" s="3"/>
      <c r="U326" s="3"/>
      <c r="V326" s="3"/>
      <c r="W326" s="3"/>
    </row>
    <row r="327" spans="2:23" s="28" customFormat="1" x14ac:dyDescent="0.25">
      <c r="B327" s="52" t="s">
        <v>46</v>
      </c>
      <c r="C327" s="119">
        <f t="shared" ref="C327:P327" si="128">C328+C331+C334+C336+C338+C340+C342+C344+C347</f>
        <v>3668659039</v>
      </c>
      <c r="D327" s="119">
        <f t="shared" si="128"/>
        <v>4093814512.6599998</v>
      </c>
      <c r="E327" s="119">
        <f t="shared" si="128"/>
        <v>19933779.109999999</v>
      </c>
      <c r="F327" s="119">
        <f t="shared" si="128"/>
        <v>66634401.280000001</v>
      </c>
      <c r="G327" s="119">
        <f t="shared" si="128"/>
        <v>219926248.57000005</v>
      </c>
      <c r="H327" s="119">
        <f t="shared" si="128"/>
        <v>168922225.80999997</v>
      </c>
      <c r="I327" s="119">
        <f t="shared" si="128"/>
        <v>167840334.89000002</v>
      </c>
      <c r="J327" s="119">
        <f t="shared" si="128"/>
        <v>188933276.00999999</v>
      </c>
      <c r="K327" s="119">
        <f t="shared" si="128"/>
        <v>173964107.01999998</v>
      </c>
      <c r="L327" s="119">
        <f t="shared" si="128"/>
        <v>243359963.05000004</v>
      </c>
      <c r="M327" s="119">
        <f t="shared" si="128"/>
        <v>182673797.59</v>
      </c>
      <c r="N327" s="119">
        <f t="shared" si="128"/>
        <v>194581434.62000003</v>
      </c>
      <c r="O327" s="119">
        <f t="shared" si="128"/>
        <v>140961279.69999999</v>
      </c>
      <c r="P327" s="119">
        <f t="shared" si="128"/>
        <v>311164617.18000001</v>
      </c>
      <c r="Q327" s="147">
        <f t="shared" si="113"/>
        <v>2078895464.8300002</v>
      </c>
      <c r="R327" s="175"/>
      <c r="S327" s="6"/>
      <c r="T327" s="3"/>
      <c r="U327" s="3"/>
      <c r="V327" s="3"/>
      <c r="W327" s="3"/>
    </row>
    <row r="328" spans="2:23" s="28" customFormat="1" x14ac:dyDescent="0.25">
      <c r="B328" s="52" t="s">
        <v>677</v>
      </c>
      <c r="C328" s="119">
        <f t="shared" ref="C328:P328" si="129">C329+C330</f>
        <v>261341805</v>
      </c>
      <c r="D328" s="119">
        <f t="shared" si="129"/>
        <v>279881836.26999998</v>
      </c>
      <c r="E328" s="119">
        <f t="shared" si="129"/>
        <v>426694.74000000005</v>
      </c>
      <c r="F328" s="119">
        <f t="shared" si="129"/>
        <v>5051243.5299999993</v>
      </c>
      <c r="G328" s="119">
        <f t="shared" si="129"/>
        <v>7600574.6000000006</v>
      </c>
      <c r="H328" s="119">
        <f t="shared" si="129"/>
        <v>10438306.549999997</v>
      </c>
      <c r="I328" s="119">
        <f t="shared" si="129"/>
        <v>17987051.41</v>
      </c>
      <c r="J328" s="119">
        <f t="shared" si="129"/>
        <v>16854648.859999999</v>
      </c>
      <c r="K328" s="119">
        <f t="shared" si="129"/>
        <v>14475289.26</v>
      </c>
      <c r="L328" s="119">
        <f t="shared" si="129"/>
        <v>14825855.02</v>
      </c>
      <c r="M328" s="119">
        <f t="shared" si="129"/>
        <v>15580888.26</v>
      </c>
      <c r="N328" s="119">
        <f t="shared" si="129"/>
        <v>18971597.740000002</v>
      </c>
      <c r="O328" s="119">
        <f t="shared" si="129"/>
        <v>18426389.41</v>
      </c>
      <c r="P328" s="119">
        <f t="shared" si="129"/>
        <v>32480855.460000005</v>
      </c>
      <c r="Q328" s="147">
        <f t="shared" si="113"/>
        <v>173119394.84</v>
      </c>
      <c r="R328" s="174"/>
      <c r="S328" s="6"/>
      <c r="T328" s="3"/>
      <c r="U328" s="3"/>
      <c r="V328" s="3"/>
      <c r="W328" s="3"/>
    </row>
    <row r="329" spans="2:23" x14ac:dyDescent="0.25">
      <c r="B329" s="27" t="s">
        <v>678</v>
      </c>
      <c r="C329" s="56">
        <v>253460435</v>
      </c>
      <c r="D329" s="56">
        <v>271843344.37</v>
      </c>
      <c r="E329" s="54">
        <v>426694.74000000005</v>
      </c>
      <c r="F329" s="120">
        <v>5051243.5299999993</v>
      </c>
      <c r="G329" s="120">
        <v>7600574.6000000006</v>
      </c>
      <c r="H329" s="120">
        <v>10437199.549999997</v>
      </c>
      <c r="I329" s="54">
        <v>17769960.260000002</v>
      </c>
      <c r="J329" s="54">
        <v>15732324.880000001</v>
      </c>
      <c r="K329" s="54">
        <v>14475289.26</v>
      </c>
      <c r="L329" s="54">
        <v>14791534.01</v>
      </c>
      <c r="M329" s="54">
        <v>15573112.060000001</v>
      </c>
      <c r="N329" s="54">
        <v>18971597.740000002</v>
      </c>
      <c r="O329" s="148">
        <v>17110502.969999999</v>
      </c>
      <c r="P329" s="148">
        <v>32256329.740000006</v>
      </c>
      <c r="Q329" s="148">
        <f t="shared" si="113"/>
        <v>170196363.34000003</v>
      </c>
      <c r="R329" s="174"/>
      <c r="S329" s="6"/>
    </row>
    <row r="330" spans="2:23" x14ac:dyDescent="0.25">
      <c r="B330" s="27" t="s">
        <v>679</v>
      </c>
      <c r="C330" s="56">
        <v>7881370</v>
      </c>
      <c r="D330" s="56">
        <v>8038491.9000000004</v>
      </c>
      <c r="E330" s="54">
        <v>0</v>
      </c>
      <c r="F330" s="120">
        <v>0</v>
      </c>
      <c r="G330" s="120">
        <v>0</v>
      </c>
      <c r="H330" s="120">
        <v>1107</v>
      </c>
      <c r="I330" s="54">
        <v>217091.15</v>
      </c>
      <c r="J330" s="54">
        <v>1122323.98</v>
      </c>
      <c r="K330" s="54">
        <v>0</v>
      </c>
      <c r="L330" s="54">
        <v>34321.01</v>
      </c>
      <c r="M330" s="54">
        <v>7776.2</v>
      </c>
      <c r="N330" s="54">
        <v>0</v>
      </c>
      <c r="O330" s="148">
        <v>1315886.44</v>
      </c>
      <c r="P330" s="148">
        <v>224525.72</v>
      </c>
      <c r="Q330" s="148">
        <f t="shared" si="113"/>
        <v>2923031.5</v>
      </c>
      <c r="R330" s="174"/>
      <c r="S330" s="6"/>
    </row>
    <row r="331" spans="2:23" s="28" customFormat="1" x14ac:dyDescent="0.25">
      <c r="B331" s="52" t="s">
        <v>449</v>
      </c>
      <c r="C331" s="119">
        <f t="shared" ref="C331:P331" si="130">C332+C333</f>
        <v>403789168</v>
      </c>
      <c r="D331" s="119">
        <f t="shared" si="130"/>
        <v>483068749.19000006</v>
      </c>
      <c r="E331" s="119">
        <f t="shared" si="130"/>
        <v>1656999.1400000001</v>
      </c>
      <c r="F331" s="119">
        <f t="shared" si="130"/>
        <v>5661957.3000000007</v>
      </c>
      <c r="G331" s="119">
        <f t="shared" si="130"/>
        <v>13294688.17</v>
      </c>
      <c r="H331" s="119">
        <f t="shared" si="130"/>
        <v>15200803.580000002</v>
      </c>
      <c r="I331" s="119">
        <f t="shared" si="130"/>
        <v>23473626.030000001</v>
      </c>
      <c r="J331" s="119">
        <f t="shared" si="130"/>
        <v>25704026.09</v>
      </c>
      <c r="K331" s="119">
        <f t="shared" si="130"/>
        <v>22846743.110000003</v>
      </c>
      <c r="L331" s="119">
        <f t="shared" si="130"/>
        <v>21340086.170000002</v>
      </c>
      <c r="M331" s="119">
        <f t="shared" si="130"/>
        <v>22141035.669999998</v>
      </c>
      <c r="N331" s="119">
        <f t="shared" si="130"/>
        <v>29697726.090000004</v>
      </c>
      <c r="O331" s="119">
        <f t="shared" si="130"/>
        <v>18098998.140000001</v>
      </c>
      <c r="P331" s="119">
        <f t="shared" si="130"/>
        <v>34349691.350000009</v>
      </c>
      <c r="Q331" s="147">
        <f t="shared" si="113"/>
        <v>233466380.84000003</v>
      </c>
      <c r="R331" s="277"/>
      <c r="S331" s="6"/>
      <c r="T331" s="3"/>
      <c r="U331" s="3"/>
      <c r="V331" s="3"/>
      <c r="W331" s="3"/>
    </row>
    <row r="332" spans="2:23" x14ac:dyDescent="0.25">
      <c r="B332" s="27" t="s">
        <v>450</v>
      </c>
      <c r="C332" s="56">
        <v>389124076</v>
      </c>
      <c r="D332" s="56">
        <v>467220578.22000003</v>
      </c>
      <c r="E332" s="54">
        <v>1656999.1400000001</v>
      </c>
      <c r="F332" s="120">
        <v>5661323.8000000007</v>
      </c>
      <c r="G332" s="120">
        <v>13285840.33</v>
      </c>
      <c r="H332" s="120">
        <v>15133182.380000003</v>
      </c>
      <c r="I332" s="54">
        <v>23364161.330000002</v>
      </c>
      <c r="J332" s="54">
        <v>25635336.109999999</v>
      </c>
      <c r="K332" s="54">
        <v>22743740.910000004</v>
      </c>
      <c r="L332" s="54">
        <v>20878092.420000002</v>
      </c>
      <c r="M332" s="54">
        <v>22071602.439999998</v>
      </c>
      <c r="N332" s="54">
        <v>29689452.090000004</v>
      </c>
      <c r="O332" s="148">
        <v>18050638</v>
      </c>
      <c r="P332" s="148">
        <v>33275511.930000007</v>
      </c>
      <c r="Q332" s="148">
        <f t="shared" si="113"/>
        <v>231445880.88000003</v>
      </c>
      <c r="R332" s="174"/>
      <c r="S332" s="6"/>
    </row>
    <row r="333" spans="2:23" x14ac:dyDescent="0.25">
      <c r="B333" s="27" t="s">
        <v>451</v>
      </c>
      <c r="C333" s="56">
        <v>14665092</v>
      </c>
      <c r="D333" s="56">
        <v>15848170.970000001</v>
      </c>
      <c r="E333" s="54">
        <v>0</v>
      </c>
      <c r="F333" s="120">
        <v>633.5</v>
      </c>
      <c r="G333" s="120">
        <v>8847.84</v>
      </c>
      <c r="H333" s="120">
        <v>67621.2</v>
      </c>
      <c r="I333" s="54">
        <v>109464.7</v>
      </c>
      <c r="J333" s="54">
        <v>68689.98</v>
      </c>
      <c r="K333" s="54">
        <v>103002.2</v>
      </c>
      <c r="L333" s="54">
        <v>461993.75</v>
      </c>
      <c r="M333" s="54">
        <v>69433.23</v>
      </c>
      <c r="N333" s="54">
        <v>8274</v>
      </c>
      <c r="O333" s="148">
        <v>48360.14</v>
      </c>
      <c r="P333" s="148">
        <v>1074179.42</v>
      </c>
      <c r="Q333" s="148">
        <f t="shared" si="113"/>
        <v>2020499.96</v>
      </c>
      <c r="R333" s="174"/>
      <c r="S333" s="6"/>
    </row>
    <row r="334" spans="2:23" s="28" customFormat="1" x14ac:dyDescent="0.25">
      <c r="B334" s="52" t="s">
        <v>680</v>
      </c>
      <c r="C334" s="119">
        <f t="shared" ref="C334:P334" si="131">C335</f>
        <v>1827126244</v>
      </c>
      <c r="D334" s="119">
        <f t="shared" si="131"/>
        <v>2166511057.5299997</v>
      </c>
      <c r="E334" s="119">
        <f t="shared" si="131"/>
        <v>14312264.720000001</v>
      </c>
      <c r="F334" s="119">
        <f t="shared" si="131"/>
        <v>39068772.570000008</v>
      </c>
      <c r="G334" s="119">
        <f t="shared" si="131"/>
        <v>156534590.96000001</v>
      </c>
      <c r="H334" s="119">
        <f t="shared" si="131"/>
        <v>126364613.61999999</v>
      </c>
      <c r="I334" s="119">
        <f t="shared" si="131"/>
        <v>102396979.12000002</v>
      </c>
      <c r="J334" s="119">
        <f t="shared" si="131"/>
        <v>102375325.62</v>
      </c>
      <c r="K334" s="119">
        <f t="shared" si="131"/>
        <v>94249217.069999978</v>
      </c>
      <c r="L334" s="119">
        <f t="shared" si="131"/>
        <v>186322892.76000005</v>
      </c>
      <c r="M334" s="119">
        <f t="shared" si="131"/>
        <v>111119831.16</v>
      </c>
      <c r="N334" s="119">
        <f t="shared" si="131"/>
        <v>113819657.78000002</v>
      </c>
      <c r="O334" s="119">
        <f t="shared" si="131"/>
        <v>75862907.459999993</v>
      </c>
      <c r="P334" s="119">
        <f t="shared" si="131"/>
        <v>179467548.67000002</v>
      </c>
      <c r="Q334" s="147">
        <f t="shared" si="113"/>
        <v>1301894601.51</v>
      </c>
      <c r="R334" s="174"/>
      <c r="S334" s="6"/>
      <c r="T334" s="3"/>
      <c r="U334" s="3"/>
      <c r="V334" s="3"/>
      <c r="W334" s="3"/>
    </row>
    <row r="335" spans="2:23" x14ac:dyDescent="0.25">
      <c r="B335" s="27" t="s">
        <v>681</v>
      </c>
      <c r="C335" s="56">
        <v>1827126244</v>
      </c>
      <c r="D335" s="56">
        <v>2166511057.5299997</v>
      </c>
      <c r="E335" s="54">
        <v>14312264.720000001</v>
      </c>
      <c r="F335" s="120">
        <v>39068772.570000008</v>
      </c>
      <c r="G335" s="120">
        <v>156534590.96000001</v>
      </c>
      <c r="H335" s="120">
        <v>126364613.61999999</v>
      </c>
      <c r="I335" s="54">
        <v>102396979.12000002</v>
      </c>
      <c r="J335" s="54">
        <v>102375325.62</v>
      </c>
      <c r="K335" s="54">
        <v>94249217.069999978</v>
      </c>
      <c r="L335" s="54">
        <v>186322892.76000005</v>
      </c>
      <c r="M335" s="54">
        <v>111119831.16</v>
      </c>
      <c r="N335" s="54">
        <v>113819657.78000002</v>
      </c>
      <c r="O335" s="148">
        <v>75862907.459999993</v>
      </c>
      <c r="P335" s="148">
        <v>179467548.67000002</v>
      </c>
      <c r="Q335" s="148">
        <f t="shared" si="113"/>
        <v>1301894601.51</v>
      </c>
      <c r="R335" s="175"/>
      <c r="S335" s="6"/>
    </row>
    <row r="336" spans="2:23" s="28" customFormat="1" x14ac:dyDescent="0.25">
      <c r="B336" s="52" t="s">
        <v>454</v>
      </c>
      <c r="C336" s="119">
        <f t="shared" ref="C336:P336" si="132">C337</f>
        <v>236491328</v>
      </c>
      <c r="D336" s="119">
        <f t="shared" si="132"/>
        <v>73953133.189999998</v>
      </c>
      <c r="E336" s="119">
        <f t="shared" si="132"/>
        <v>0</v>
      </c>
      <c r="F336" s="119">
        <f t="shared" si="132"/>
        <v>12156968.939999999</v>
      </c>
      <c r="G336" s="119">
        <f t="shared" si="132"/>
        <v>12811.800000000001</v>
      </c>
      <c r="H336" s="119">
        <f t="shared" si="132"/>
        <v>1416</v>
      </c>
      <c r="I336" s="119">
        <f t="shared" si="132"/>
        <v>6410</v>
      </c>
      <c r="J336" s="119">
        <f t="shared" si="132"/>
        <v>2594549.2799999998</v>
      </c>
      <c r="K336" s="119">
        <f t="shared" si="132"/>
        <v>162576.27000000002</v>
      </c>
      <c r="L336" s="119">
        <f t="shared" si="132"/>
        <v>513873.48</v>
      </c>
      <c r="M336" s="119">
        <f t="shared" si="132"/>
        <v>1133006.8699999999</v>
      </c>
      <c r="N336" s="119">
        <f t="shared" si="132"/>
        <v>449582.88</v>
      </c>
      <c r="O336" s="119">
        <f t="shared" si="132"/>
        <v>2699651.2</v>
      </c>
      <c r="P336" s="119">
        <f t="shared" si="132"/>
        <v>9645951.0600000005</v>
      </c>
      <c r="Q336" s="147">
        <f t="shared" si="113"/>
        <v>29376797.780000001</v>
      </c>
      <c r="R336" s="174"/>
      <c r="S336" s="6"/>
      <c r="T336" s="3"/>
      <c r="U336" s="3"/>
      <c r="V336" s="3"/>
      <c r="W336" s="3"/>
    </row>
    <row r="337" spans="2:23" x14ac:dyDescent="0.25">
      <c r="B337" s="27" t="s">
        <v>455</v>
      </c>
      <c r="C337" s="56">
        <v>236491328</v>
      </c>
      <c r="D337" s="56">
        <v>73953133.189999998</v>
      </c>
      <c r="E337" s="54">
        <v>0</v>
      </c>
      <c r="F337" s="120">
        <v>12156968.939999999</v>
      </c>
      <c r="G337" s="120">
        <v>12811.800000000001</v>
      </c>
      <c r="H337" s="120">
        <v>1416</v>
      </c>
      <c r="I337" s="54">
        <v>6410</v>
      </c>
      <c r="J337" s="54">
        <v>2594549.2799999998</v>
      </c>
      <c r="K337" s="54">
        <v>162576.27000000002</v>
      </c>
      <c r="L337" s="54">
        <v>513873.48</v>
      </c>
      <c r="M337" s="54">
        <v>1133006.8699999999</v>
      </c>
      <c r="N337" s="54">
        <v>449582.88</v>
      </c>
      <c r="O337" s="148">
        <v>2699651.2</v>
      </c>
      <c r="P337" s="148">
        <v>9645951.0600000005</v>
      </c>
      <c r="Q337" s="148">
        <f t="shared" ref="Q337:Q404" si="133">SUM(E337:P337)</f>
        <v>29376797.780000001</v>
      </c>
      <c r="R337" s="174"/>
      <c r="S337" s="6"/>
    </row>
    <row r="338" spans="2:23" s="28" customFormat="1" x14ac:dyDescent="0.25">
      <c r="B338" s="52" t="s">
        <v>456</v>
      </c>
      <c r="C338" s="119">
        <f t="shared" ref="C338:P338" si="134">C339</f>
        <v>101632727</v>
      </c>
      <c r="D338" s="119">
        <f t="shared" si="134"/>
        <v>98878678.390000001</v>
      </c>
      <c r="E338" s="119">
        <f t="shared" si="134"/>
        <v>1034788.56</v>
      </c>
      <c r="F338" s="119">
        <f t="shared" si="134"/>
        <v>876536.8600000001</v>
      </c>
      <c r="G338" s="119">
        <f t="shared" si="134"/>
        <v>13785029.52</v>
      </c>
      <c r="H338" s="119">
        <f t="shared" si="134"/>
        <v>4330337.5</v>
      </c>
      <c r="I338" s="119">
        <f t="shared" si="134"/>
        <v>2967407.33</v>
      </c>
      <c r="J338" s="119">
        <f t="shared" si="134"/>
        <v>5410577.1299999999</v>
      </c>
      <c r="K338" s="119">
        <f t="shared" si="134"/>
        <v>3027896.1699999995</v>
      </c>
      <c r="L338" s="119">
        <f t="shared" si="134"/>
        <v>3094854.91</v>
      </c>
      <c r="M338" s="119">
        <f t="shared" si="134"/>
        <v>2437424.23</v>
      </c>
      <c r="N338" s="119">
        <f t="shared" si="134"/>
        <v>3075564.49</v>
      </c>
      <c r="O338" s="119">
        <f t="shared" si="134"/>
        <v>2691039.1999999997</v>
      </c>
      <c r="P338" s="119">
        <f t="shared" si="134"/>
        <v>5748609.3199999994</v>
      </c>
      <c r="Q338" s="147">
        <f t="shared" si="133"/>
        <v>48480065.219999991</v>
      </c>
      <c r="R338" s="174"/>
      <c r="S338" s="6"/>
      <c r="T338" s="3"/>
      <c r="U338" s="3"/>
      <c r="V338" s="3"/>
      <c r="W338" s="3"/>
    </row>
    <row r="339" spans="2:23" x14ac:dyDescent="0.25">
      <c r="B339" s="27" t="s">
        <v>457</v>
      </c>
      <c r="C339" s="56">
        <v>101632727</v>
      </c>
      <c r="D339" s="56">
        <v>98878678.390000001</v>
      </c>
      <c r="E339" s="54">
        <v>1034788.56</v>
      </c>
      <c r="F339" s="120">
        <v>876536.8600000001</v>
      </c>
      <c r="G339" s="120">
        <v>13785029.52</v>
      </c>
      <c r="H339" s="120">
        <v>4330337.5</v>
      </c>
      <c r="I339" s="54">
        <v>2967407.33</v>
      </c>
      <c r="J339" s="54">
        <v>5410577.1299999999</v>
      </c>
      <c r="K339" s="54">
        <v>3027896.1699999995</v>
      </c>
      <c r="L339" s="54">
        <v>3094854.91</v>
      </c>
      <c r="M339" s="54">
        <v>2437424.23</v>
      </c>
      <c r="N339" s="54">
        <v>3075564.49</v>
      </c>
      <c r="O339" s="148">
        <v>2691039.1999999997</v>
      </c>
      <c r="P339" s="148">
        <v>5748609.3199999994</v>
      </c>
      <c r="Q339" s="148">
        <f t="shared" si="133"/>
        <v>48480065.219999991</v>
      </c>
      <c r="R339" s="175"/>
      <c r="S339" s="6"/>
    </row>
    <row r="340" spans="2:23" s="28" customFormat="1" x14ac:dyDescent="0.25">
      <c r="B340" s="52" t="s">
        <v>458</v>
      </c>
      <c r="C340" s="119">
        <f t="shared" ref="C340:P340" si="135">C341</f>
        <v>166253201</v>
      </c>
      <c r="D340" s="119">
        <f t="shared" si="135"/>
        <v>239783842.58999997</v>
      </c>
      <c r="E340" s="119">
        <f t="shared" si="135"/>
        <v>1186449.75</v>
      </c>
      <c r="F340" s="119">
        <f t="shared" si="135"/>
        <v>2206409.040000001</v>
      </c>
      <c r="G340" s="119">
        <f t="shared" si="135"/>
        <v>19154718.150000002</v>
      </c>
      <c r="H340" s="119">
        <f t="shared" si="135"/>
        <v>3985413.17</v>
      </c>
      <c r="I340" s="119">
        <f t="shared" si="135"/>
        <v>8071559.7700000023</v>
      </c>
      <c r="J340" s="119">
        <f t="shared" si="135"/>
        <v>19122697.720000003</v>
      </c>
      <c r="K340" s="119">
        <f t="shared" si="135"/>
        <v>24630991.809999999</v>
      </c>
      <c r="L340" s="119">
        <f t="shared" si="135"/>
        <v>4769563.580000001</v>
      </c>
      <c r="M340" s="119">
        <f t="shared" si="135"/>
        <v>6635276.3399999989</v>
      </c>
      <c r="N340" s="119">
        <f t="shared" si="135"/>
        <v>8812592.6800000016</v>
      </c>
      <c r="O340" s="119">
        <f t="shared" si="135"/>
        <v>7333622.8599999975</v>
      </c>
      <c r="P340" s="119">
        <f t="shared" si="135"/>
        <v>22613435.049999997</v>
      </c>
      <c r="Q340" s="147">
        <f t="shared" si="133"/>
        <v>128522729.92000002</v>
      </c>
      <c r="R340" s="174"/>
      <c r="S340" s="6"/>
      <c r="T340" s="3"/>
      <c r="U340" s="3"/>
      <c r="V340" s="3"/>
      <c r="W340" s="3"/>
    </row>
    <row r="341" spans="2:23" x14ac:dyDescent="0.25">
      <c r="B341" s="27" t="s">
        <v>459</v>
      </c>
      <c r="C341" s="56">
        <v>166253201</v>
      </c>
      <c r="D341" s="56">
        <v>239783842.58999997</v>
      </c>
      <c r="E341" s="54">
        <v>1186449.75</v>
      </c>
      <c r="F341" s="120">
        <v>2206409.040000001</v>
      </c>
      <c r="G341" s="120">
        <v>19154718.150000002</v>
      </c>
      <c r="H341" s="120">
        <v>3985413.17</v>
      </c>
      <c r="I341" s="54">
        <v>8071559.7700000023</v>
      </c>
      <c r="J341" s="54">
        <v>19122697.720000003</v>
      </c>
      <c r="K341" s="54">
        <v>24630991.809999999</v>
      </c>
      <c r="L341" s="54">
        <v>4769563.580000001</v>
      </c>
      <c r="M341" s="54">
        <v>6635276.3399999989</v>
      </c>
      <c r="N341" s="54">
        <v>8812592.6800000016</v>
      </c>
      <c r="O341" s="148">
        <v>7333622.8599999975</v>
      </c>
      <c r="P341" s="148">
        <v>22613435.049999997</v>
      </c>
      <c r="Q341" s="148">
        <f t="shared" si="133"/>
        <v>128522729.92000002</v>
      </c>
      <c r="R341" s="175"/>
      <c r="S341" s="6"/>
    </row>
    <row r="342" spans="2:23" s="28" customFormat="1" x14ac:dyDescent="0.25">
      <c r="B342" s="52" t="s">
        <v>460</v>
      </c>
      <c r="C342" s="119">
        <f t="shared" ref="C342:P342" si="136">C343</f>
        <v>1429800</v>
      </c>
      <c r="D342" s="119">
        <f t="shared" si="136"/>
        <v>1737689.6</v>
      </c>
      <c r="E342" s="119">
        <f t="shared" si="136"/>
        <v>0</v>
      </c>
      <c r="F342" s="119">
        <f t="shared" si="136"/>
        <v>0</v>
      </c>
      <c r="G342" s="119">
        <f t="shared" si="136"/>
        <v>4380</v>
      </c>
      <c r="H342" s="119">
        <f t="shared" si="136"/>
        <v>2407.1999999999998</v>
      </c>
      <c r="I342" s="119">
        <f t="shared" si="136"/>
        <v>0</v>
      </c>
      <c r="J342" s="119">
        <f t="shared" si="136"/>
        <v>0</v>
      </c>
      <c r="K342" s="119">
        <f t="shared" si="136"/>
        <v>40150</v>
      </c>
      <c r="L342" s="119">
        <f t="shared" si="136"/>
        <v>6500</v>
      </c>
      <c r="M342" s="119">
        <f t="shared" si="136"/>
        <v>8100</v>
      </c>
      <c r="N342" s="119">
        <f t="shared" si="136"/>
        <v>0</v>
      </c>
      <c r="O342" s="119">
        <f t="shared" si="136"/>
        <v>488520</v>
      </c>
      <c r="P342" s="119">
        <f t="shared" si="136"/>
        <v>53996.800000000003</v>
      </c>
      <c r="Q342" s="147">
        <f t="shared" si="133"/>
        <v>604054</v>
      </c>
      <c r="R342" s="175"/>
      <c r="S342" s="6"/>
      <c r="T342" s="3"/>
      <c r="U342" s="3"/>
      <c r="V342" s="3"/>
      <c r="W342" s="3"/>
    </row>
    <row r="343" spans="2:23" x14ac:dyDescent="0.25">
      <c r="B343" s="27" t="s">
        <v>461</v>
      </c>
      <c r="C343" s="56">
        <v>1429800</v>
      </c>
      <c r="D343" s="56">
        <v>1737689.6</v>
      </c>
      <c r="E343" s="54"/>
      <c r="F343" s="120"/>
      <c r="G343" s="120">
        <v>4380</v>
      </c>
      <c r="H343" s="120">
        <v>2407.1999999999998</v>
      </c>
      <c r="I343" s="54">
        <v>0</v>
      </c>
      <c r="J343" s="54">
        <v>0</v>
      </c>
      <c r="K343" s="54">
        <v>40150</v>
      </c>
      <c r="L343" s="54">
        <v>6500</v>
      </c>
      <c r="M343" s="54">
        <v>8100</v>
      </c>
      <c r="N343" s="54">
        <v>0</v>
      </c>
      <c r="O343" s="148">
        <v>488520</v>
      </c>
      <c r="P343" s="148">
        <v>53996.800000000003</v>
      </c>
      <c r="Q343" s="148">
        <f t="shared" si="133"/>
        <v>604054</v>
      </c>
      <c r="R343" s="174"/>
      <c r="S343" s="6"/>
    </row>
    <row r="344" spans="2:23" s="28" customFormat="1" x14ac:dyDescent="0.25">
      <c r="B344" s="52" t="s">
        <v>462</v>
      </c>
      <c r="C344" s="119">
        <f t="shared" ref="C344:P344" si="137">C345+C346</f>
        <v>80577153</v>
      </c>
      <c r="D344" s="119">
        <f t="shared" si="137"/>
        <v>161721686.44</v>
      </c>
      <c r="E344" s="119">
        <f t="shared" si="137"/>
        <v>890282.27</v>
      </c>
      <c r="F344" s="119">
        <f t="shared" si="137"/>
        <v>1048398.01</v>
      </c>
      <c r="G344" s="119">
        <f t="shared" si="137"/>
        <v>3640220.5999999996</v>
      </c>
      <c r="H344" s="119">
        <f t="shared" si="137"/>
        <v>3699401.9299999997</v>
      </c>
      <c r="I344" s="119">
        <f t="shared" si="137"/>
        <v>7898994.6999999993</v>
      </c>
      <c r="J344" s="119">
        <f t="shared" si="137"/>
        <v>5499407.4199999999</v>
      </c>
      <c r="K344" s="119">
        <f t="shared" si="137"/>
        <v>9342234.3399999999</v>
      </c>
      <c r="L344" s="119">
        <f t="shared" si="137"/>
        <v>7054704.6799999997</v>
      </c>
      <c r="M344" s="119">
        <f t="shared" si="137"/>
        <v>12004259.659999996</v>
      </c>
      <c r="N344" s="119">
        <f t="shared" si="137"/>
        <v>16291454.050000001</v>
      </c>
      <c r="O344" s="119">
        <f t="shared" si="137"/>
        <v>8033118.9400000004</v>
      </c>
      <c r="P344" s="119">
        <f t="shared" si="137"/>
        <v>14653232.149999999</v>
      </c>
      <c r="Q344" s="147">
        <f t="shared" si="133"/>
        <v>90055708.75</v>
      </c>
      <c r="R344" s="174"/>
      <c r="S344" s="6"/>
      <c r="T344" s="3"/>
      <c r="U344" s="3"/>
      <c r="V344" s="3"/>
      <c r="W344" s="3"/>
    </row>
    <row r="345" spans="2:23" x14ac:dyDescent="0.25">
      <c r="B345" s="27" t="s">
        <v>463</v>
      </c>
      <c r="C345" s="56">
        <v>69730251</v>
      </c>
      <c r="D345" s="56">
        <v>101097783.00999999</v>
      </c>
      <c r="E345" s="54">
        <v>805977.17</v>
      </c>
      <c r="F345" s="120">
        <v>626214.75</v>
      </c>
      <c r="G345" s="120">
        <v>2897184.09</v>
      </c>
      <c r="H345" s="120">
        <v>1646687.99</v>
      </c>
      <c r="I345" s="54">
        <v>4450411.3099999996</v>
      </c>
      <c r="J345" s="54">
        <v>3771521.4099999997</v>
      </c>
      <c r="K345" s="54">
        <v>4372552.72</v>
      </c>
      <c r="L345" s="54">
        <v>3638343.42</v>
      </c>
      <c r="M345" s="54">
        <v>8536003.4399999976</v>
      </c>
      <c r="N345" s="54">
        <v>13106286.93</v>
      </c>
      <c r="O345" s="148">
        <v>4035088.0100000002</v>
      </c>
      <c r="P345" s="148">
        <v>9190420.2399999984</v>
      </c>
      <c r="Q345" s="148">
        <f t="shared" si="133"/>
        <v>57076691.479999989</v>
      </c>
      <c r="R345" s="174"/>
      <c r="S345" s="6"/>
    </row>
    <row r="346" spans="2:23" x14ac:dyDescent="0.25">
      <c r="B346" s="27" t="s">
        <v>464</v>
      </c>
      <c r="C346" s="56">
        <v>10846902</v>
      </c>
      <c r="D346" s="56">
        <v>60623903.43</v>
      </c>
      <c r="E346" s="54">
        <v>84305.099999999991</v>
      </c>
      <c r="F346" s="120">
        <v>422183.26000000007</v>
      </c>
      <c r="G346" s="120">
        <v>743036.51</v>
      </c>
      <c r="H346" s="120">
        <v>2052713.94</v>
      </c>
      <c r="I346" s="54">
        <v>3448583.3899999997</v>
      </c>
      <c r="J346" s="54">
        <v>1727886.0099999998</v>
      </c>
      <c r="K346" s="54">
        <v>4969681.62</v>
      </c>
      <c r="L346" s="54">
        <v>3416361.26</v>
      </c>
      <c r="M346" s="54">
        <v>3468256.2199999997</v>
      </c>
      <c r="N346" s="54">
        <v>3185167.1200000006</v>
      </c>
      <c r="O346" s="148">
        <v>3998030.93</v>
      </c>
      <c r="P346" s="148">
        <v>5462811.9100000001</v>
      </c>
      <c r="Q346" s="148">
        <f t="shared" si="133"/>
        <v>32979017.269999996</v>
      </c>
      <c r="R346" s="174"/>
      <c r="S346" s="6"/>
    </row>
    <row r="347" spans="2:23" s="28" customFormat="1" x14ac:dyDescent="0.25">
      <c r="B347" s="52" t="s">
        <v>465</v>
      </c>
      <c r="C347" s="119">
        <f t="shared" ref="C347:P347" si="138">SUM(C348:C352)</f>
        <v>590017613</v>
      </c>
      <c r="D347" s="119">
        <f t="shared" si="138"/>
        <v>588277839.46000004</v>
      </c>
      <c r="E347" s="119">
        <f t="shared" si="138"/>
        <v>426299.93000000005</v>
      </c>
      <c r="F347" s="119">
        <f t="shared" si="138"/>
        <v>564115.03</v>
      </c>
      <c r="G347" s="119">
        <f t="shared" si="138"/>
        <v>5899234.7699999996</v>
      </c>
      <c r="H347" s="119">
        <f t="shared" si="138"/>
        <v>4899526.26</v>
      </c>
      <c r="I347" s="119">
        <f t="shared" si="138"/>
        <v>5038306.5299999993</v>
      </c>
      <c r="J347" s="119">
        <f t="shared" si="138"/>
        <v>11372043.890000001</v>
      </c>
      <c r="K347" s="119">
        <f t="shared" si="138"/>
        <v>5189008.99</v>
      </c>
      <c r="L347" s="119">
        <f t="shared" si="138"/>
        <v>5431632.4499999993</v>
      </c>
      <c r="M347" s="119">
        <f t="shared" si="138"/>
        <v>11613975.400000002</v>
      </c>
      <c r="N347" s="119">
        <f t="shared" si="138"/>
        <v>3463258.91</v>
      </c>
      <c r="O347" s="119">
        <f t="shared" si="138"/>
        <v>7327032.4900000002</v>
      </c>
      <c r="P347" s="119">
        <f t="shared" si="138"/>
        <v>12151297.32</v>
      </c>
      <c r="Q347" s="147">
        <f t="shared" si="133"/>
        <v>73375731.969999999</v>
      </c>
      <c r="R347" s="174"/>
      <c r="S347" s="6"/>
      <c r="T347" s="3"/>
      <c r="U347" s="3"/>
      <c r="V347" s="3"/>
      <c r="W347" s="3"/>
    </row>
    <row r="348" spans="2:23" x14ac:dyDescent="0.25">
      <c r="B348" s="27" t="s">
        <v>466</v>
      </c>
      <c r="C348" s="56">
        <v>450591592</v>
      </c>
      <c r="D348" s="56">
        <v>435944304.39999998</v>
      </c>
      <c r="E348" s="54">
        <v>102949.25</v>
      </c>
      <c r="F348" s="120">
        <v>270760.98</v>
      </c>
      <c r="G348" s="120">
        <v>654592.54</v>
      </c>
      <c r="H348" s="120">
        <v>527767.79999999993</v>
      </c>
      <c r="I348" s="54">
        <v>717595.40999999992</v>
      </c>
      <c r="J348" s="54">
        <v>3583606.1500000004</v>
      </c>
      <c r="K348" s="54">
        <v>1292807.6400000001</v>
      </c>
      <c r="L348" s="54">
        <v>1621188.95</v>
      </c>
      <c r="M348" s="54">
        <v>4669609.9000000004</v>
      </c>
      <c r="N348" s="54">
        <v>478006.93000000005</v>
      </c>
      <c r="O348" s="148">
        <v>1739269.1</v>
      </c>
      <c r="P348" s="148">
        <v>2261596.0100000002</v>
      </c>
      <c r="Q348" s="148">
        <f t="shared" si="133"/>
        <v>17919750.66</v>
      </c>
      <c r="R348" s="174"/>
      <c r="S348" s="6"/>
    </row>
    <row r="349" spans="2:23" x14ac:dyDescent="0.25">
      <c r="B349" s="27" t="s">
        <v>467</v>
      </c>
      <c r="C349" s="56">
        <v>3550000</v>
      </c>
      <c r="D349" s="56">
        <v>5824061.6699999999</v>
      </c>
      <c r="E349" s="54">
        <v>0</v>
      </c>
      <c r="F349" s="120">
        <v>0</v>
      </c>
      <c r="G349" s="120"/>
      <c r="H349" s="120"/>
      <c r="I349" s="54"/>
      <c r="J349" s="54">
        <v>0</v>
      </c>
      <c r="K349" s="54">
        <v>0</v>
      </c>
      <c r="L349" s="54"/>
      <c r="M349" s="54">
        <v>0</v>
      </c>
      <c r="N349" s="54">
        <v>0</v>
      </c>
      <c r="O349" s="148">
        <v>1700000</v>
      </c>
      <c r="P349" s="148">
        <v>500000</v>
      </c>
      <c r="Q349" s="148">
        <f t="shared" si="133"/>
        <v>2200000</v>
      </c>
      <c r="R349" s="275"/>
      <c r="S349" s="6"/>
    </row>
    <row r="350" spans="2:23" x14ac:dyDescent="0.25">
      <c r="B350" s="27" t="s">
        <v>468</v>
      </c>
      <c r="C350" s="56">
        <v>0</v>
      </c>
      <c r="D350" s="56">
        <v>0</v>
      </c>
      <c r="E350" s="54"/>
      <c r="F350" s="120"/>
      <c r="G350" s="120"/>
      <c r="H350" s="120"/>
      <c r="I350" s="54"/>
      <c r="J350" s="54"/>
      <c r="K350" s="54"/>
      <c r="L350" s="54"/>
      <c r="M350" s="54"/>
      <c r="N350" s="54"/>
      <c r="O350" s="148"/>
      <c r="P350" s="148">
        <v>0</v>
      </c>
      <c r="Q350" s="148">
        <f t="shared" si="133"/>
        <v>0</v>
      </c>
      <c r="R350" s="275"/>
      <c r="S350" s="6"/>
    </row>
    <row r="351" spans="2:23" x14ac:dyDescent="0.25">
      <c r="B351" s="27" t="s">
        <v>469</v>
      </c>
      <c r="C351" s="56">
        <v>76863600</v>
      </c>
      <c r="D351" s="56">
        <v>94122228.610000014</v>
      </c>
      <c r="E351" s="54">
        <v>15930</v>
      </c>
      <c r="F351" s="120">
        <v>43038.490000000005</v>
      </c>
      <c r="G351" s="120">
        <v>2537102.38</v>
      </c>
      <c r="H351" s="120">
        <v>472457.14</v>
      </c>
      <c r="I351" s="54">
        <v>1538037.09</v>
      </c>
      <c r="J351" s="54">
        <v>6863389.4100000001</v>
      </c>
      <c r="K351" s="54">
        <v>1050171.75</v>
      </c>
      <c r="L351" s="54">
        <v>429203.64</v>
      </c>
      <c r="M351" s="54">
        <v>5232874.1800000006</v>
      </c>
      <c r="N351" s="54">
        <v>1014670.8600000001</v>
      </c>
      <c r="O351" s="148">
        <v>514901.19000000006</v>
      </c>
      <c r="P351" s="148">
        <v>2054033.3500000003</v>
      </c>
      <c r="Q351" s="148">
        <f t="shared" si="133"/>
        <v>21765809.480000004</v>
      </c>
      <c r="R351" s="174"/>
      <c r="S351" s="6"/>
    </row>
    <row r="352" spans="2:23" x14ac:dyDescent="0.25">
      <c r="B352" s="27" t="s">
        <v>470</v>
      </c>
      <c r="C352" s="121">
        <v>59012421</v>
      </c>
      <c r="D352" s="121">
        <v>52387244.780000001</v>
      </c>
      <c r="E352" s="120">
        <v>307420.68000000005</v>
      </c>
      <c r="F352" s="120">
        <v>250315.56</v>
      </c>
      <c r="G352" s="120">
        <v>2707539.8499999996</v>
      </c>
      <c r="H352" s="120">
        <v>3899301.32</v>
      </c>
      <c r="I352" s="120">
        <v>2782674.03</v>
      </c>
      <c r="J352" s="120">
        <v>925048.32999999984</v>
      </c>
      <c r="K352" s="120">
        <v>2846029.6</v>
      </c>
      <c r="L352" s="120">
        <v>3381239.86</v>
      </c>
      <c r="M352" s="120">
        <v>1711491.3199999998</v>
      </c>
      <c r="N352" s="120">
        <v>1970581.1200000003</v>
      </c>
      <c r="O352" s="152">
        <v>3372862.2</v>
      </c>
      <c r="P352" s="152">
        <v>7335667.9600000009</v>
      </c>
      <c r="Q352" s="152">
        <f t="shared" si="133"/>
        <v>31490171.830000002</v>
      </c>
      <c r="R352" s="175"/>
      <c r="S352" s="6"/>
    </row>
    <row r="353" spans="2:35" s="28" customFormat="1" x14ac:dyDescent="0.25">
      <c r="B353" s="26" t="s">
        <v>47</v>
      </c>
      <c r="C353" s="118">
        <f t="shared" ref="C353:P353" si="139">C354+C374+C384+C388+C391+C396</f>
        <v>4340723122</v>
      </c>
      <c r="D353" s="118">
        <f t="shared" si="139"/>
        <v>4432644387.9699993</v>
      </c>
      <c r="E353" s="145">
        <f t="shared" si="139"/>
        <v>18100436.420000002</v>
      </c>
      <c r="F353" s="145">
        <f t="shared" si="139"/>
        <v>60162626.549999997</v>
      </c>
      <c r="G353" s="145">
        <f t="shared" si="139"/>
        <v>59834896.869999997</v>
      </c>
      <c r="H353" s="145">
        <f t="shared" si="139"/>
        <v>19012940.93</v>
      </c>
      <c r="I353" s="145">
        <f t="shared" si="139"/>
        <v>46722619.969999999</v>
      </c>
      <c r="J353" s="145">
        <f t="shared" si="139"/>
        <v>43404811.340000004</v>
      </c>
      <c r="K353" s="145">
        <f t="shared" si="139"/>
        <v>36601014.07</v>
      </c>
      <c r="L353" s="145">
        <f t="shared" si="139"/>
        <v>39404290.990000002</v>
      </c>
      <c r="M353" s="145">
        <f t="shared" si="139"/>
        <v>47519986.339999996</v>
      </c>
      <c r="N353" s="145">
        <f t="shared" si="139"/>
        <v>53317975.210000001</v>
      </c>
      <c r="O353" s="145">
        <f t="shared" si="139"/>
        <v>63932742.160000004</v>
      </c>
      <c r="P353" s="145">
        <f t="shared" si="139"/>
        <v>739170179.44000006</v>
      </c>
      <c r="Q353" s="145">
        <f t="shared" si="133"/>
        <v>1227184520.29</v>
      </c>
      <c r="R353" s="174"/>
      <c r="S353" s="6"/>
      <c r="T353" s="3"/>
      <c r="U353" s="3"/>
      <c r="V353" s="3"/>
      <c r="W353" s="3"/>
      <c r="AA353" s="278"/>
      <c r="AB353" s="278"/>
      <c r="AC353" s="278"/>
      <c r="AD353" s="278"/>
      <c r="AE353" s="278"/>
      <c r="AF353" s="278"/>
      <c r="AG353" s="278"/>
      <c r="AH353" s="278">
        <f t="shared" ref="AH353" si="140">L353-Y353</f>
        <v>39404290.990000002</v>
      </c>
      <c r="AI353" s="278">
        <f>M353-Z353</f>
        <v>47519986.339999996</v>
      </c>
    </row>
    <row r="354" spans="2:35" s="28" customFormat="1" x14ac:dyDescent="0.25">
      <c r="B354" s="28" t="s">
        <v>48</v>
      </c>
      <c r="C354" s="119">
        <f t="shared" ref="C354:P354" si="141">C355+C359+C362+C364+C367+C369</f>
        <v>2868463693</v>
      </c>
      <c r="D354" s="119">
        <f t="shared" si="141"/>
        <v>2929567380.5999999</v>
      </c>
      <c r="E354" s="119">
        <f t="shared" si="141"/>
        <v>12151830.890000001</v>
      </c>
      <c r="F354" s="119">
        <f t="shared" si="141"/>
        <v>43086627.539999999</v>
      </c>
      <c r="G354" s="119">
        <f t="shared" si="141"/>
        <v>45651932.07</v>
      </c>
      <c r="H354" s="119">
        <f t="shared" si="141"/>
        <v>15993551.789999999</v>
      </c>
      <c r="I354" s="119">
        <f t="shared" si="141"/>
        <v>43034059.369999997</v>
      </c>
      <c r="J354" s="119">
        <f t="shared" si="141"/>
        <v>37150313.600000001</v>
      </c>
      <c r="K354" s="119">
        <f t="shared" si="141"/>
        <v>34583843.200000003</v>
      </c>
      <c r="L354" s="119">
        <f t="shared" si="141"/>
        <v>35889936.340000004</v>
      </c>
      <c r="M354" s="119">
        <f t="shared" si="141"/>
        <v>44635653.609999999</v>
      </c>
      <c r="N354" s="119">
        <f t="shared" si="141"/>
        <v>50486926.399999999</v>
      </c>
      <c r="O354" s="119">
        <f t="shared" si="141"/>
        <v>54736968.260000005</v>
      </c>
      <c r="P354" s="119">
        <f t="shared" si="141"/>
        <v>35837654.390000001</v>
      </c>
      <c r="Q354" s="147">
        <f t="shared" si="133"/>
        <v>453239297.45999992</v>
      </c>
      <c r="R354" s="174"/>
      <c r="S354" s="6"/>
      <c r="T354" s="3"/>
      <c r="U354" s="3"/>
      <c r="V354" s="3"/>
      <c r="W354" s="3"/>
    </row>
    <row r="355" spans="2:35" s="28" customFormat="1" x14ac:dyDescent="0.25">
      <c r="B355" s="51" t="s">
        <v>471</v>
      </c>
      <c r="C355" s="119">
        <f t="shared" ref="C355:P355" si="142">C356+C357+C358</f>
        <v>1807018237</v>
      </c>
      <c r="D355" s="119">
        <f t="shared" si="142"/>
        <v>1807018237</v>
      </c>
      <c r="E355" s="119">
        <f t="shared" si="142"/>
        <v>0</v>
      </c>
      <c r="F355" s="119">
        <f t="shared" si="142"/>
        <v>0</v>
      </c>
      <c r="G355" s="119">
        <f t="shared" si="142"/>
        <v>0</v>
      </c>
      <c r="H355" s="119">
        <f t="shared" si="142"/>
        <v>0</v>
      </c>
      <c r="I355" s="119">
        <f t="shared" si="142"/>
        <v>0</v>
      </c>
      <c r="J355" s="119">
        <f t="shared" si="142"/>
        <v>0</v>
      </c>
      <c r="K355" s="119">
        <f t="shared" si="142"/>
        <v>0</v>
      </c>
      <c r="L355" s="119">
        <f t="shared" si="142"/>
        <v>0</v>
      </c>
      <c r="M355" s="119">
        <f t="shared" si="142"/>
        <v>0</v>
      </c>
      <c r="N355" s="119">
        <f t="shared" si="142"/>
        <v>0</v>
      </c>
      <c r="O355" s="119">
        <f t="shared" si="142"/>
        <v>0</v>
      </c>
      <c r="P355" s="119">
        <f t="shared" si="142"/>
        <v>0</v>
      </c>
      <c r="Q355" s="147">
        <f t="shared" si="133"/>
        <v>0</v>
      </c>
      <c r="R355" s="174"/>
      <c r="S355" s="6"/>
      <c r="T355" s="3"/>
      <c r="U355" s="3"/>
      <c r="V355" s="3"/>
      <c r="W355" s="3"/>
    </row>
    <row r="356" spans="2:35" x14ac:dyDescent="0.25">
      <c r="B356" s="50" t="s">
        <v>472</v>
      </c>
      <c r="C356" s="56">
        <v>39142271</v>
      </c>
      <c r="D356" s="56">
        <v>39142271</v>
      </c>
      <c r="E356" s="119"/>
      <c r="F356" s="119"/>
      <c r="G356" s="119"/>
      <c r="H356" s="119"/>
      <c r="I356" s="54"/>
      <c r="J356" s="54"/>
      <c r="K356" s="54"/>
      <c r="L356" s="54"/>
      <c r="M356" s="54"/>
      <c r="N356" s="54"/>
      <c r="O356" s="148"/>
      <c r="P356" s="148">
        <v>0</v>
      </c>
      <c r="Q356" s="148">
        <f t="shared" si="133"/>
        <v>0</v>
      </c>
      <c r="R356" s="174"/>
      <c r="S356" s="6"/>
    </row>
    <row r="357" spans="2:35" x14ac:dyDescent="0.25">
      <c r="B357" s="50" t="s">
        <v>473</v>
      </c>
      <c r="C357" s="56">
        <v>1766804936</v>
      </c>
      <c r="D357" s="56">
        <v>1766804936</v>
      </c>
      <c r="E357" s="54"/>
      <c r="F357" s="120"/>
      <c r="G357" s="120"/>
      <c r="H357" s="120"/>
      <c r="I357" s="54"/>
      <c r="J357" s="54"/>
      <c r="K357" s="54"/>
      <c r="L357" s="54"/>
      <c r="M357" s="54"/>
      <c r="N357" s="54"/>
      <c r="O357" s="148"/>
      <c r="P357" s="148">
        <v>0</v>
      </c>
      <c r="Q357" s="148">
        <f t="shared" si="133"/>
        <v>0</v>
      </c>
      <c r="R357" s="174"/>
      <c r="S357" s="6"/>
    </row>
    <row r="358" spans="2:35" x14ac:dyDescent="0.25">
      <c r="B358" s="50" t="s">
        <v>474</v>
      </c>
      <c r="C358" s="56">
        <v>1071030</v>
      </c>
      <c r="D358" s="56">
        <v>1071030</v>
      </c>
      <c r="E358" s="119"/>
      <c r="F358" s="119"/>
      <c r="G358" s="119"/>
      <c r="H358" s="119"/>
      <c r="I358" s="54"/>
      <c r="J358" s="54"/>
      <c r="K358" s="54"/>
      <c r="L358" s="54"/>
      <c r="M358" s="54"/>
      <c r="N358" s="54"/>
      <c r="O358" s="148"/>
      <c r="P358" s="148">
        <v>0</v>
      </c>
      <c r="Q358" s="148">
        <f t="shared" si="133"/>
        <v>0</v>
      </c>
      <c r="R358" s="174"/>
      <c r="S358" s="6"/>
    </row>
    <row r="359" spans="2:35" s="28" customFormat="1" x14ac:dyDescent="0.25">
      <c r="B359" s="51" t="s">
        <v>475</v>
      </c>
      <c r="C359" s="119">
        <f t="shared" ref="C359:P359" si="143">C360+C361</f>
        <v>123474193</v>
      </c>
      <c r="D359" s="119">
        <f t="shared" si="143"/>
        <v>143422493</v>
      </c>
      <c r="E359" s="119">
        <f t="shared" si="143"/>
        <v>817083.5</v>
      </c>
      <c r="F359" s="119">
        <f t="shared" si="143"/>
        <v>4251117.84</v>
      </c>
      <c r="G359" s="119">
        <f t="shared" si="143"/>
        <v>6679631.5</v>
      </c>
      <c r="H359" s="119">
        <f t="shared" si="143"/>
        <v>3121428.96</v>
      </c>
      <c r="I359" s="119">
        <f t="shared" si="143"/>
        <v>15527824.299999999</v>
      </c>
      <c r="J359" s="119">
        <f t="shared" si="143"/>
        <v>3774801.91</v>
      </c>
      <c r="K359" s="119">
        <f t="shared" si="143"/>
        <v>6291220.9100000001</v>
      </c>
      <c r="L359" s="119">
        <f t="shared" si="143"/>
        <v>6185989.6699999999</v>
      </c>
      <c r="M359" s="119">
        <f t="shared" si="143"/>
        <v>4453871.78</v>
      </c>
      <c r="N359" s="119">
        <f t="shared" si="143"/>
        <v>4574287.71</v>
      </c>
      <c r="O359" s="119">
        <f t="shared" si="143"/>
        <v>2089670.13</v>
      </c>
      <c r="P359" s="119">
        <f t="shared" si="143"/>
        <v>4896094.92</v>
      </c>
      <c r="Q359" s="147">
        <f t="shared" si="133"/>
        <v>62663023.13000001</v>
      </c>
      <c r="R359" s="174"/>
      <c r="S359" s="6"/>
      <c r="T359" s="3"/>
      <c r="U359" s="3"/>
      <c r="V359" s="3"/>
      <c r="W359" s="3"/>
    </row>
    <row r="360" spans="2:35" x14ac:dyDescent="0.25">
      <c r="B360" s="50" t="s">
        <v>476</v>
      </c>
      <c r="C360" s="56">
        <v>39114999</v>
      </c>
      <c r="D360" s="56">
        <v>49089999</v>
      </c>
      <c r="E360" s="54">
        <v>281100</v>
      </c>
      <c r="F360" s="120">
        <v>4251117.84</v>
      </c>
      <c r="G360" s="120">
        <v>3889100</v>
      </c>
      <c r="H360" s="120">
        <v>1357213.96</v>
      </c>
      <c r="I360" s="54">
        <v>6094860</v>
      </c>
      <c r="J360" s="54">
        <v>2101688.79</v>
      </c>
      <c r="K360" s="54">
        <v>4433379.8600000003</v>
      </c>
      <c r="L360" s="54">
        <v>3572015.24</v>
      </c>
      <c r="M360" s="54">
        <v>2916550</v>
      </c>
      <c r="N360" s="54">
        <v>3386427.5</v>
      </c>
      <c r="O360" s="148">
        <v>2059670.13</v>
      </c>
      <c r="P360" s="148">
        <v>4564973.92</v>
      </c>
      <c r="Q360" s="148">
        <f t="shared" si="133"/>
        <v>38908097.240000002</v>
      </c>
      <c r="R360" s="174"/>
      <c r="S360" s="6"/>
    </row>
    <row r="361" spans="2:35" x14ac:dyDescent="0.25">
      <c r="B361" s="50" t="s">
        <v>477</v>
      </c>
      <c r="C361" s="56">
        <v>84359194</v>
      </c>
      <c r="D361" s="56">
        <v>94332494</v>
      </c>
      <c r="E361" s="54">
        <v>535983.5</v>
      </c>
      <c r="F361" s="120">
        <v>0</v>
      </c>
      <c r="G361" s="120">
        <v>2790531.5</v>
      </c>
      <c r="H361" s="120">
        <v>1764215</v>
      </c>
      <c r="I361" s="54">
        <v>9432964.2999999989</v>
      </c>
      <c r="J361" s="54">
        <v>1673113.12</v>
      </c>
      <c r="K361" s="54">
        <v>1857841.05</v>
      </c>
      <c r="L361" s="54">
        <v>2613974.4299999997</v>
      </c>
      <c r="M361" s="54">
        <v>1537321.78</v>
      </c>
      <c r="N361" s="54">
        <v>1187860.21</v>
      </c>
      <c r="O361" s="148">
        <v>30000</v>
      </c>
      <c r="P361" s="148">
        <v>331121</v>
      </c>
      <c r="Q361" s="148">
        <f t="shared" si="133"/>
        <v>23754925.890000001</v>
      </c>
      <c r="R361" s="279"/>
      <c r="S361" s="6"/>
      <c r="T361" s="173"/>
    </row>
    <row r="362" spans="2:35" s="28" customFormat="1" x14ac:dyDescent="0.25">
      <c r="B362" s="51" t="s">
        <v>478</v>
      </c>
      <c r="C362" s="119">
        <f t="shared" ref="C362:P362" si="144">C363</f>
        <v>15774047</v>
      </c>
      <c r="D362" s="119">
        <f t="shared" si="144"/>
        <v>26784047</v>
      </c>
      <c r="E362" s="119">
        <f t="shared" si="144"/>
        <v>0</v>
      </c>
      <c r="F362" s="119">
        <f t="shared" si="144"/>
        <v>0</v>
      </c>
      <c r="G362" s="119">
        <f t="shared" si="144"/>
        <v>0</v>
      </c>
      <c r="H362" s="119">
        <f t="shared" si="144"/>
        <v>0</v>
      </c>
      <c r="I362" s="119">
        <f t="shared" si="144"/>
        <v>0</v>
      </c>
      <c r="J362" s="119">
        <f t="shared" si="144"/>
        <v>8500000</v>
      </c>
      <c r="K362" s="119">
        <f t="shared" si="144"/>
        <v>0</v>
      </c>
      <c r="L362" s="119">
        <f t="shared" si="144"/>
        <v>4500000</v>
      </c>
      <c r="M362" s="119">
        <f t="shared" si="144"/>
        <v>0</v>
      </c>
      <c r="N362" s="119">
        <f t="shared" si="144"/>
        <v>4500000</v>
      </c>
      <c r="O362" s="119">
        <f t="shared" si="144"/>
        <v>410000</v>
      </c>
      <c r="P362" s="119">
        <f t="shared" si="144"/>
        <v>320000</v>
      </c>
      <c r="Q362" s="147">
        <f t="shared" si="133"/>
        <v>18230000</v>
      </c>
      <c r="R362" s="175"/>
      <c r="S362" s="6"/>
      <c r="T362" s="3"/>
      <c r="U362" s="3"/>
      <c r="V362" s="3"/>
      <c r="W362" s="3"/>
    </row>
    <row r="363" spans="2:35" x14ac:dyDescent="0.25">
      <c r="B363" s="50" t="s">
        <v>479</v>
      </c>
      <c r="C363" s="56">
        <v>15774047</v>
      </c>
      <c r="D363" s="56">
        <v>26784047</v>
      </c>
      <c r="E363" s="54"/>
      <c r="F363" s="120">
        <v>0</v>
      </c>
      <c r="G363" s="120">
        <v>0</v>
      </c>
      <c r="H363" s="120">
        <v>0</v>
      </c>
      <c r="I363" s="54"/>
      <c r="J363" s="54">
        <v>8500000</v>
      </c>
      <c r="K363" s="54">
        <v>0</v>
      </c>
      <c r="L363" s="54">
        <v>4500000</v>
      </c>
      <c r="M363" s="54">
        <v>0</v>
      </c>
      <c r="N363" s="54">
        <v>4500000</v>
      </c>
      <c r="O363" s="148">
        <v>410000</v>
      </c>
      <c r="P363" s="148">
        <v>320000</v>
      </c>
      <c r="Q363" s="148">
        <f t="shared" si="133"/>
        <v>18230000</v>
      </c>
      <c r="R363" s="175"/>
      <c r="S363" s="6"/>
    </row>
    <row r="364" spans="2:35" s="28" customFormat="1" x14ac:dyDescent="0.25">
      <c r="B364" s="51" t="s">
        <v>480</v>
      </c>
      <c r="C364" s="119">
        <f t="shared" ref="C364:P364" si="145">C365+C366</f>
        <v>136313562</v>
      </c>
      <c r="D364" s="119">
        <f t="shared" si="145"/>
        <v>141566802</v>
      </c>
      <c r="E364" s="119">
        <f t="shared" si="145"/>
        <v>204847.39</v>
      </c>
      <c r="F364" s="119">
        <f t="shared" si="145"/>
        <v>67472.2</v>
      </c>
      <c r="G364" s="119">
        <f t="shared" si="145"/>
        <v>0</v>
      </c>
      <c r="H364" s="119">
        <f t="shared" si="145"/>
        <v>37353.58</v>
      </c>
      <c r="I364" s="119">
        <f t="shared" si="145"/>
        <v>811933.14</v>
      </c>
      <c r="J364" s="119">
        <f t="shared" si="145"/>
        <v>159695.66</v>
      </c>
      <c r="K364" s="119">
        <f t="shared" si="145"/>
        <v>91859.8</v>
      </c>
      <c r="L364" s="119">
        <f t="shared" si="145"/>
        <v>846880</v>
      </c>
      <c r="M364" s="119">
        <f t="shared" si="145"/>
        <v>891046.59</v>
      </c>
      <c r="N364" s="119">
        <f t="shared" si="145"/>
        <v>745918.49</v>
      </c>
      <c r="O364" s="119">
        <f t="shared" si="145"/>
        <v>110319.26000000001</v>
      </c>
      <c r="P364" s="119">
        <f t="shared" si="145"/>
        <v>593924.99</v>
      </c>
      <c r="Q364" s="147">
        <f t="shared" si="133"/>
        <v>4561251.0999999996</v>
      </c>
      <c r="R364" s="175"/>
      <c r="S364" s="6"/>
      <c r="T364" s="3"/>
      <c r="U364" s="3"/>
      <c r="V364" s="3"/>
      <c r="W364" s="3"/>
    </row>
    <row r="365" spans="2:35" x14ac:dyDescent="0.25">
      <c r="B365" s="50" t="s">
        <v>481</v>
      </c>
      <c r="C365" s="56">
        <v>106369691</v>
      </c>
      <c r="D365" s="56">
        <v>111622931</v>
      </c>
      <c r="E365" s="54">
        <v>204847.39</v>
      </c>
      <c r="F365" s="120">
        <v>67472.2</v>
      </c>
      <c r="G365" s="120">
        <v>0</v>
      </c>
      <c r="H365" s="120">
        <v>37353.58</v>
      </c>
      <c r="I365" s="54">
        <v>811933.14</v>
      </c>
      <c r="J365" s="54">
        <v>159695.66</v>
      </c>
      <c r="K365" s="54">
        <v>91859.8</v>
      </c>
      <c r="L365" s="54">
        <v>846880</v>
      </c>
      <c r="M365" s="54">
        <v>891046.59</v>
      </c>
      <c r="N365" s="54">
        <v>745918.49</v>
      </c>
      <c r="O365" s="148">
        <v>110319.26000000001</v>
      </c>
      <c r="P365" s="148">
        <v>593924.99</v>
      </c>
      <c r="Q365" s="148">
        <f t="shared" si="133"/>
        <v>4561251.0999999996</v>
      </c>
      <c r="R365" s="175"/>
      <c r="S365" s="6"/>
    </row>
    <row r="366" spans="2:35" x14ac:dyDescent="0.25">
      <c r="B366" s="50" t="s">
        <v>482</v>
      </c>
      <c r="C366" s="56">
        <v>29943871</v>
      </c>
      <c r="D366" s="56">
        <v>29943871</v>
      </c>
      <c r="E366" s="54"/>
      <c r="F366" s="120"/>
      <c r="G366" s="120"/>
      <c r="H366" s="120"/>
      <c r="I366" s="54"/>
      <c r="J366" s="54"/>
      <c r="K366" s="54"/>
      <c r="L366" s="54"/>
      <c r="M366" s="54"/>
      <c r="N366" s="54"/>
      <c r="O366" s="148"/>
      <c r="P366" s="148">
        <v>0</v>
      </c>
      <c r="Q366" s="148">
        <f t="shared" si="133"/>
        <v>0</v>
      </c>
      <c r="R366" s="175"/>
      <c r="S366" s="6"/>
    </row>
    <row r="367" spans="2:35" s="28" customFormat="1" x14ac:dyDescent="0.25">
      <c r="B367" s="51" t="s">
        <v>483</v>
      </c>
      <c r="C367" s="119">
        <f t="shared" ref="C367:P367" si="146">C368</f>
        <v>8648200</v>
      </c>
      <c r="D367" s="119">
        <f t="shared" si="146"/>
        <v>8943200</v>
      </c>
      <c r="E367" s="119">
        <f t="shared" si="146"/>
        <v>0</v>
      </c>
      <c r="F367" s="119">
        <f t="shared" si="146"/>
        <v>0</v>
      </c>
      <c r="G367" s="119">
        <f t="shared" si="146"/>
        <v>55500</v>
      </c>
      <c r="H367" s="119">
        <f t="shared" si="146"/>
        <v>810000</v>
      </c>
      <c r="I367" s="119">
        <f t="shared" si="146"/>
        <v>0</v>
      </c>
      <c r="J367" s="119">
        <f t="shared" si="146"/>
        <v>408749.37</v>
      </c>
      <c r="K367" s="119">
        <f t="shared" si="146"/>
        <v>350000</v>
      </c>
      <c r="L367" s="119">
        <f t="shared" si="146"/>
        <v>15000</v>
      </c>
      <c r="M367" s="119">
        <f t="shared" si="146"/>
        <v>0</v>
      </c>
      <c r="N367" s="119">
        <f t="shared" si="146"/>
        <v>250285.12</v>
      </c>
      <c r="O367" s="119">
        <f t="shared" si="146"/>
        <v>357327.2</v>
      </c>
      <c r="P367" s="119">
        <f t="shared" si="146"/>
        <v>694500</v>
      </c>
      <c r="Q367" s="147">
        <f t="shared" si="133"/>
        <v>2941361.6900000004</v>
      </c>
      <c r="R367" s="175"/>
      <c r="S367" s="6"/>
      <c r="T367" s="3"/>
      <c r="U367" s="3"/>
      <c r="V367" s="3"/>
      <c r="W367" s="3"/>
    </row>
    <row r="368" spans="2:35" x14ac:dyDescent="0.25">
      <c r="B368" s="50" t="s">
        <v>484</v>
      </c>
      <c r="C368" s="56">
        <v>8648200</v>
      </c>
      <c r="D368" s="56">
        <v>8943200</v>
      </c>
      <c r="E368" s="54"/>
      <c r="F368" s="120">
        <v>0</v>
      </c>
      <c r="G368" s="120">
        <v>55500</v>
      </c>
      <c r="H368" s="120">
        <v>810000</v>
      </c>
      <c r="I368" s="54">
        <v>0</v>
      </c>
      <c r="J368" s="54">
        <v>408749.37</v>
      </c>
      <c r="K368" s="54">
        <v>350000</v>
      </c>
      <c r="L368" s="54">
        <v>15000</v>
      </c>
      <c r="M368" s="54"/>
      <c r="N368" s="54">
        <v>250285.12</v>
      </c>
      <c r="O368" s="148">
        <v>357327.2</v>
      </c>
      <c r="P368" s="148">
        <v>694500</v>
      </c>
      <c r="Q368" s="148">
        <f t="shared" si="133"/>
        <v>2941361.6900000004</v>
      </c>
      <c r="R368" s="174"/>
      <c r="S368" s="6"/>
    </row>
    <row r="369" spans="2:23" s="28" customFormat="1" x14ac:dyDescent="0.25">
      <c r="B369" s="51" t="s">
        <v>485</v>
      </c>
      <c r="C369" s="119">
        <f>C370+C372</f>
        <v>777235454</v>
      </c>
      <c r="D369" s="119">
        <f>SUM(D370:D373)</f>
        <v>801832601.60000002</v>
      </c>
      <c r="E369" s="119">
        <f t="shared" ref="E369:P369" si="147">SUM(E370:E373)</f>
        <v>11129900</v>
      </c>
      <c r="F369" s="119">
        <f t="shared" si="147"/>
        <v>38768037.5</v>
      </c>
      <c r="G369" s="119">
        <f t="shared" si="147"/>
        <v>38916800.57</v>
      </c>
      <c r="H369" s="119">
        <f t="shared" si="147"/>
        <v>12024769.25</v>
      </c>
      <c r="I369" s="119">
        <f t="shared" si="147"/>
        <v>26694301.93</v>
      </c>
      <c r="J369" s="119">
        <f t="shared" si="147"/>
        <v>24307066.66</v>
      </c>
      <c r="K369" s="119">
        <f t="shared" si="147"/>
        <v>27850762.490000002</v>
      </c>
      <c r="L369" s="119">
        <f t="shared" si="147"/>
        <v>24342066.670000002</v>
      </c>
      <c r="M369" s="119">
        <f t="shared" si="147"/>
        <v>39290735.240000002</v>
      </c>
      <c r="N369" s="119">
        <f t="shared" si="147"/>
        <v>40416435.079999998</v>
      </c>
      <c r="O369" s="119">
        <f t="shared" si="147"/>
        <v>51769651.670000002</v>
      </c>
      <c r="P369" s="119">
        <f t="shared" si="147"/>
        <v>29333134.48</v>
      </c>
      <c r="Q369" s="147">
        <f t="shared" si="133"/>
        <v>364843661.54000002</v>
      </c>
      <c r="R369" s="174"/>
      <c r="S369" s="6"/>
      <c r="T369" s="3"/>
      <c r="U369" s="3"/>
      <c r="V369" s="3"/>
      <c r="W369" s="3"/>
    </row>
    <row r="370" spans="2:23" x14ac:dyDescent="0.25">
      <c r="B370" s="50" t="s">
        <v>486</v>
      </c>
      <c r="C370" s="56">
        <v>292864800</v>
      </c>
      <c r="D370" s="56">
        <v>293314800</v>
      </c>
      <c r="E370" s="54">
        <v>11129900</v>
      </c>
      <c r="F370" s="120">
        <v>37260900</v>
      </c>
      <c r="G370" s="120">
        <v>37354233.32</v>
      </c>
      <c r="H370" s="120">
        <v>11189900</v>
      </c>
      <c r="I370" s="54">
        <v>24423733.329999998</v>
      </c>
      <c r="J370" s="54">
        <v>22942066.66</v>
      </c>
      <c r="K370" s="54">
        <v>26198733.32</v>
      </c>
      <c r="L370" s="54">
        <v>24292066.670000002</v>
      </c>
      <c r="M370" s="54">
        <v>37524233.340000004</v>
      </c>
      <c r="N370" s="54">
        <v>11069900</v>
      </c>
      <c r="O370" s="148">
        <v>24335400</v>
      </c>
      <c r="P370" s="148">
        <v>25668733.34</v>
      </c>
      <c r="Q370" s="148">
        <f t="shared" si="133"/>
        <v>293389799.98000002</v>
      </c>
      <c r="R370" s="175"/>
      <c r="S370" s="6"/>
    </row>
    <row r="371" spans="2:23" x14ac:dyDescent="0.25">
      <c r="B371" s="50" t="s">
        <v>487</v>
      </c>
      <c r="C371" s="56"/>
      <c r="D371" s="56">
        <v>3000000</v>
      </c>
      <c r="E371" s="54"/>
      <c r="F371" s="120"/>
      <c r="G371" s="120"/>
      <c r="H371" s="120"/>
      <c r="I371" s="54"/>
      <c r="J371" s="54"/>
      <c r="K371" s="54"/>
      <c r="L371" s="54"/>
      <c r="M371" s="54"/>
      <c r="N371" s="54">
        <v>708272.48</v>
      </c>
      <c r="O371" s="148"/>
      <c r="P371" s="148">
        <v>1679931.89</v>
      </c>
      <c r="Q371" s="148">
        <f t="shared" si="133"/>
        <v>2388204.37</v>
      </c>
      <c r="R371" s="174"/>
      <c r="S371" s="6"/>
    </row>
    <row r="372" spans="2:23" s="28" customFormat="1" x14ac:dyDescent="0.25">
      <c r="B372" s="50" t="s">
        <v>488</v>
      </c>
      <c r="C372" s="56">
        <v>484370654</v>
      </c>
      <c r="D372" s="56">
        <v>505467801.60000002</v>
      </c>
      <c r="E372" s="54">
        <v>0</v>
      </c>
      <c r="F372" s="120">
        <v>1507137.5</v>
      </c>
      <c r="G372" s="120">
        <v>1562567.25</v>
      </c>
      <c r="H372" s="120">
        <v>834869.25</v>
      </c>
      <c r="I372" s="54">
        <v>2270568.6</v>
      </c>
      <c r="J372" s="54">
        <v>1365000</v>
      </c>
      <c r="K372" s="54">
        <v>1652029.17</v>
      </c>
      <c r="L372" s="54">
        <v>50000</v>
      </c>
      <c r="M372" s="54">
        <v>1766501.9</v>
      </c>
      <c r="N372" s="54">
        <v>28638262.600000001</v>
      </c>
      <c r="O372" s="148">
        <v>27434251.670000002</v>
      </c>
      <c r="P372" s="148">
        <v>1984469.25</v>
      </c>
      <c r="Q372" s="148">
        <f t="shared" si="133"/>
        <v>69065657.189999998</v>
      </c>
      <c r="R372" s="174"/>
      <c r="S372" s="6"/>
      <c r="T372" s="3"/>
      <c r="U372" s="3"/>
      <c r="V372" s="3"/>
      <c r="W372" s="3"/>
    </row>
    <row r="373" spans="2:23" s="28" customFormat="1" x14ac:dyDescent="0.25">
      <c r="B373" s="50" t="s">
        <v>709</v>
      </c>
      <c r="C373" s="56"/>
      <c r="D373" s="56">
        <v>50000</v>
      </c>
      <c r="E373" s="54"/>
      <c r="F373" s="120"/>
      <c r="G373" s="120"/>
      <c r="H373" s="120"/>
      <c r="I373" s="54"/>
      <c r="J373" s="54"/>
      <c r="K373" s="54"/>
      <c r="L373" s="54">
        <v>0</v>
      </c>
      <c r="M373" s="54"/>
      <c r="N373" s="54"/>
      <c r="O373" s="148"/>
      <c r="P373" s="148"/>
      <c r="Q373" s="148"/>
      <c r="R373" s="174"/>
      <c r="S373" s="6"/>
      <c r="T373" s="3"/>
      <c r="U373" s="3"/>
      <c r="V373" s="3"/>
      <c r="W373" s="3"/>
    </row>
    <row r="374" spans="2:23" s="28" customFormat="1" x14ac:dyDescent="0.25">
      <c r="B374" s="28" t="s">
        <v>682</v>
      </c>
      <c r="C374" s="119">
        <f t="shared" ref="C374:O374" si="148">C375+C379+C382</f>
        <v>3048000</v>
      </c>
      <c r="D374" s="119">
        <f t="shared" si="148"/>
        <v>17900000</v>
      </c>
      <c r="E374" s="119">
        <f t="shared" si="148"/>
        <v>0</v>
      </c>
      <c r="F374" s="119">
        <f t="shared" si="148"/>
        <v>15000000</v>
      </c>
      <c r="G374" s="119">
        <f t="shared" si="148"/>
        <v>0</v>
      </c>
      <c r="H374" s="119">
        <f t="shared" si="148"/>
        <v>0</v>
      </c>
      <c r="I374" s="68">
        <f t="shared" si="148"/>
        <v>0</v>
      </c>
      <c r="J374" s="68">
        <f t="shared" si="148"/>
        <v>0</v>
      </c>
      <c r="K374" s="68">
        <f t="shared" si="148"/>
        <v>0</v>
      </c>
      <c r="L374" s="68">
        <f t="shared" si="148"/>
        <v>0</v>
      </c>
      <c r="M374" s="68">
        <f t="shared" si="148"/>
        <v>0</v>
      </c>
      <c r="N374" s="68">
        <f t="shared" si="148"/>
        <v>0</v>
      </c>
      <c r="O374" s="68">
        <f t="shared" si="148"/>
        <v>0</v>
      </c>
      <c r="P374" s="147">
        <v>0</v>
      </c>
      <c r="Q374" s="147">
        <f t="shared" si="133"/>
        <v>15000000</v>
      </c>
      <c r="R374" s="175"/>
      <c r="S374" s="6"/>
      <c r="T374" s="3"/>
      <c r="U374" s="3"/>
      <c r="V374" s="3"/>
      <c r="W374" s="3"/>
    </row>
    <row r="375" spans="2:23" s="28" customFormat="1" x14ac:dyDescent="0.25">
      <c r="B375" s="51" t="s">
        <v>489</v>
      </c>
      <c r="C375" s="119">
        <f>C376+C377+C378</f>
        <v>1900000</v>
      </c>
      <c r="D375" s="119">
        <f>D376+D377+D378</f>
        <v>1900000</v>
      </c>
      <c r="E375" s="119">
        <f t="shared" ref="E375:O375" si="149">E376+E377+E378</f>
        <v>0</v>
      </c>
      <c r="F375" s="119">
        <f t="shared" si="149"/>
        <v>0</v>
      </c>
      <c r="G375" s="119">
        <f t="shared" si="149"/>
        <v>0</v>
      </c>
      <c r="H375" s="119">
        <f t="shared" si="149"/>
        <v>0</v>
      </c>
      <c r="I375" s="119">
        <f t="shared" si="149"/>
        <v>0</v>
      </c>
      <c r="J375" s="119">
        <f t="shared" si="149"/>
        <v>0</v>
      </c>
      <c r="K375" s="119">
        <f t="shared" si="149"/>
        <v>0</v>
      </c>
      <c r="L375" s="119">
        <f t="shared" si="149"/>
        <v>0</v>
      </c>
      <c r="M375" s="119">
        <f t="shared" si="149"/>
        <v>0</v>
      </c>
      <c r="N375" s="119">
        <f t="shared" si="149"/>
        <v>0</v>
      </c>
      <c r="O375" s="119">
        <f t="shared" si="149"/>
        <v>0</v>
      </c>
      <c r="P375" s="119">
        <f t="shared" ref="P375" si="150">P376+P377</f>
        <v>0</v>
      </c>
      <c r="Q375" s="147">
        <f t="shared" si="133"/>
        <v>0</v>
      </c>
      <c r="R375" s="175"/>
      <c r="S375" s="6"/>
      <c r="T375" s="3"/>
      <c r="U375" s="3"/>
      <c r="V375" s="3"/>
      <c r="W375" s="3"/>
    </row>
    <row r="376" spans="2:23" x14ac:dyDescent="0.25">
      <c r="B376" s="50" t="s">
        <v>490</v>
      </c>
      <c r="C376" s="121">
        <v>1400000</v>
      </c>
      <c r="D376" s="121">
        <v>1400000</v>
      </c>
      <c r="E376" s="120"/>
      <c r="F376" s="120"/>
      <c r="G376" s="120"/>
      <c r="H376" s="120"/>
      <c r="I376" s="120"/>
      <c r="J376" s="120"/>
      <c r="K376" s="120"/>
      <c r="L376" s="120"/>
      <c r="M376" s="120"/>
      <c r="N376" s="120"/>
      <c r="O376" s="152"/>
      <c r="P376" s="152">
        <v>0</v>
      </c>
      <c r="Q376" s="148">
        <f t="shared" si="133"/>
        <v>0</v>
      </c>
      <c r="R376" s="174"/>
      <c r="S376" s="6"/>
    </row>
    <row r="377" spans="2:23" x14ac:dyDescent="0.25">
      <c r="B377" s="50" t="s">
        <v>683</v>
      </c>
      <c r="C377" s="121">
        <v>0</v>
      </c>
      <c r="D377" s="121">
        <v>0</v>
      </c>
      <c r="E377" s="120"/>
      <c r="F377" s="120"/>
      <c r="G377" s="120"/>
      <c r="H377" s="120"/>
      <c r="I377" s="120"/>
      <c r="J377" s="120"/>
      <c r="K377" s="120"/>
      <c r="L377" s="120"/>
      <c r="M377" s="120"/>
      <c r="N377" s="120"/>
      <c r="O377" s="152"/>
      <c r="P377" s="152">
        <v>0</v>
      </c>
      <c r="Q377" s="148">
        <f t="shared" si="133"/>
        <v>0</v>
      </c>
      <c r="R377" s="175"/>
      <c r="S377" s="6"/>
    </row>
    <row r="378" spans="2:23" x14ac:dyDescent="0.25">
      <c r="B378" s="50" t="s">
        <v>710</v>
      </c>
      <c r="C378" s="121">
        <v>500000</v>
      </c>
      <c r="D378" s="121">
        <v>500000</v>
      </c>
      <c r="E378" s="120"/>
      <c r="F378" s="120"/>
      <c r="G378" s="120"/>
      <c r="H378" s="120"/>
      <c r="I378" s="120"/>
      <c r="J378" s="120"/>
      <c r="K378" s="120"/>
      <c r="L378" s="120"/>
      <c r="M378" s="120"/>
      <c r="N378" s="120"/>
      <c r="O378" s="152"/>
      <c r="P378" s="152">
        <v>0</v>
      </c>
      <c r="Q378" s="148">
        <f t="shared" si="133"/>
        <v>0</v>
      </c>
      <c r="R378" s="174"/>
      <c r="S378" s="6"/>
    </row>
    <row r="379" spans="2:23" s="28" customFormat="1" x14ac:dyDescent="0.25">
      <c r="B379" s="51" t="s">
        <v>491</v>
      </c>
      <c r="C379" s="119">
        <f t="shared" ref="C379:P379" si="151">C380+C381</f>
        <v>1000000</v>
      </c>
      <c r="D379" s="119">
        <f t="shared" si="151"/>
        <v>16000000</v>
      </c>
      <c r="E379" s="119">
        <f t="shared" si="151"/>
        <v>0</v>
      </c>
      <c r="F379" s="119">
        <f t="shared" si="151"/>
        <v>15000000</v>
      </c>
      <c r="G379" s="119">
        <f t="shared" si="151"/>
        <v>0</v>
      </c>
      <c r="H379" s="119">
        <f t="shared" si="151"/>
        <v>0</v>
      </c>
      <c r="I379" s="119">
        <f t="shared" si="151"/>
        <v>0</v>
      </c>
      <c r="J379" s="119">
        <f t="shared" si="151"/>
        <v>0</v>
      </c>
      <c r="K379" s="119">
        <f t="shared" si="151"/>
        <v>0</v>
      </c>
      <c r="L379" s="119">
        <f t="shared" si="151"/>
        <v>0</v>
      </c>
      <c r="M379" s="119">
        <f t="shared" si="151"/>
        <v>0</v>
      </c>
      <c r="N379" s="119">
        <f t="shared" si="151"/>
        <v>0</v>
      </c>
      <c r="O379" s="119">
        <f t="shared" si="151"/>
        <v>0</v>
      </c>
      <c r="P379" s="119">
        <f t="shared" si="151"/>
        <v>0</v>
      </c>
      <c r="Q379" s="147">
        <f t="shared" si="133"/>
        <v>15000000</v>
      </c>
      <c r="R379" s="175"/>
      <c r="S379" s="6"/>
      <c r="T379" s="3"/>
      <c r="U379" s="3"/>
      <c r="V379" s="3"/>
      <c r="W379" s="3"/>
    </row>
    <row r="380" spans="2:23" x14ac:dyDescent="0.25">
      <c r="B380" s="50" t="s">
        <v>492</v>
      </c>
      <c r="C380" s="121">
        <v>0</v>
      </c>
      <c r="D380" s="121">
        <v>15000000</v>
      </c>
      <c r="E380" s="120"/>
      <c r="F380" s="120">
        <v>15000000</v>
      </c>
      <c r="G380" s="120">
        <v>0</v>
      </c>
      <c r="H380" s="120"/>
      <c r="I380" s="120"/>
      <c r="J380" s="120"/>
      <c r="K380" s="120"/>
      <c r="L380" s="120"/>
      <c r="M380" s="120"/>
      <c r="N380" s="120"/>
      <c r="O380" s="152"/>
      <c r="P380" s="152"/>
      <c r="Q380" s="148">
        <f t="shared" si="133"/>
        <v>15000000</v>
      </c>
      <c r="R380" s="175"/>
      <c r="S380" s="6"/>
    </row>
    <row r="381" spans="2:23" s="28" customFormat="1" x14ac:dyDescent="0.25">
      <c r="B381" s="50" t="s">
        <v>493</v>
      </c>
      <c r="C381" s="121">
        <v>1000000</v>
      </c>
      <c r="D381" s="121">
        <v>1000000</v>
      </c>
      <c r="E381" s="120"/>
      <c r="F381" s="120"/>
      <c r="G381" s="120"/>
      <c r="H381" s="120"/>
      <c r="I381" s="120"/>
      <c r="J381" s="120"/>
      <c r="K381" s="120">
        <v>0</v>
      </c>
      <c r="L381" s="120"/>
      <c r="M381" s="120"/>
      <c r="N381" s="120">
        <v>0</v>
      </c>
      <c r="O381" s="152">
        <v>0</v>
      </c>
      <c r="P381" s="152"/>
      <c r="Q381" s="148">
        <f t="shared" si="133"/>
        <v>0</v>
      </c>
      <c r="R381" s="174"/>
      <c r="S381" s="6"/>
      <c r="T381" s="3"/>
      <c r="U381" s="3"/>
      <c r="V381" s="3"/>
      <c r="W381" s="3"/>
    </row>
    <row r="382" spans="2:23" s="28" customFormat="1" x14ac:dyDescent="0.25">
      <c r="B382" s="51" t="s">
        <v>684</v>
      </c>
      <c r="C382" s="119">
        <f t="shared" ref="C382:P382" si="152">C383</f>
        <v>148000</v>
      </c>
      <c r="D382" s="119">
        <f t="shared" si="152"/>
        <v>0</v>
      </c>
      <c r="E382" s="119">
        <f t="shared" si="152"/>
        <v>0</v>
      </c>
      <c r="F382" s="119">
        <f t="shared" si="152"/>
        <v>0</v>
      </c>
      <c r="G382" s="119">
        <f t="shared" si="152"/>
        <v>0</v>
      </c>
      <c r="H382" s="119">
        <f t="shared" si="152"/>
        <v>0</v>
      </c>
      <c r="I382" s="119">
        <f t="shared" si="152"/>
        <v>0</v>
      </c>
      <c r="J382" s="119">
        <f t="shared" si="152"/>
        <v>0</v>
      </c>
      <c r="K382" s="119">
        <f t="shared" si="152"/>
        <v>0</v>
      </c>
      <c r="L382" s="119">
        <f t="shared" si="152"/>
        <v>0</v>
      </c>
      <c r="M382" s="119">
        <f t="shared" si="152"/>
        <v>0</v>
      </c>
      <c r="N382" s="119">
        <f t="shared" si="152"/>
        <v>0</v>
      </c>
      <c r="O382" s="119">
        <f t="shared" si="152"/>
        <v>0</v>
      </c>
      <c r="P382" s="119">
        <f t="shared" si="152"/>
        <v>0</v>
      </c>
      <c r="Q382" s="147">
        <f t="shared" si="133"/>
        <v>0</v>
      </c>
      <c r="R382" s="277"/>
      <c r="S382" s="6"/>
      <c r="T382" s="3"/>
      <c r="U382" s="3"/>
      <c r="V382" s="3"/>
      <c r="W382" s="3"/>
    </row>
    <row r="383" spans="2:23" s="28" customFormat="1" x14ac:dyDescent="0.25">
      <c r="B383" s="50" t="s">
        <v>685</v>
      </c>
      <c r="C383" s="121">
        <v>148000</v>
      </c>
      <c r="D383" s="121">
        <v>0</v>
      </c>
      <c r="E383" s="120"/>
      <c r="F383" s="120"/>
      <c r="G383" s="120"/>
      <c r="H383" s="120"/>
      <c r="I383" s="120"/>
      <c r="J383" s="120"/>
      <c r="K383" s="120"/>
      <c r="L383" s="120"/>
      <c r="M383" s="120"/>
      <c r="N383" s="120"/>
      <c r="O383" s="152"/>
      <c r="P383" s="152">
        <v>0</v>
      </c>
      <c r="Q383" s="148">
        <f t="shared" si="133"/>
        <v>0</v>
      </c>
      <c r="R383" s="277"/>
      <c r="S383" s="6"/>
      <c r="T383" s="3"/>
      <c r="U383" s="3"/>
      <c r="V383" s="3"/>
      <c r="W383" s="3"/>
    </row>
    <row r="384" spans="2:23" s="28" customFormat="1" x14ac:dyDescent="0.25">
      <c r="B384" s="52" t="s">
        <v>50</v>
      </c>
      <c r="C384" s="134">
        <v>15000000</v>
      </c>
      <c r="D384" s="134">
        <f>+D385</f>
        <v>15000000</v>
      </c>
      <c r="E384" s="119">
        <f t="shared" ref="E384:O384" si="153">+E385</f>
        <v>0</v>
      </c>
      <c r="F384" s="119">
        <f t="shared" si="153"/>
        <v>0</v>
      </c>
      <c r="G384" s="119">
        <f t="shared" si="153"/>
        <v>0</v>
      </c>
      <c r="H384" s="119">
        <f t="shared" si="153"/>
        <v>0</v>
      </c>
      <c r="I384" s="119">
        <f t="shared" si="153"/>
        <v>0</v>
      </c>
      <c r="J384" s="119">
        <f t="shared" si="153"/>
        <v>0</v>
      </c>
      <c r="K384" s="119">
        <f t="shared" si="153"/>
        <v>0</v>
      </c>
      <c r="L384" s="119">
        <f t="shared" si="153"/>
        <v>0</v>
      </c>
      <c r="M384" s="119">
        <f t="shared" si="153"/>
        <v>0</v>
      </c>
      <c r="N384" s="119">
        <f t="shared" si="153"/>
        <v>0</v>
      </c>
      <c r="O384" s="153">
        <f t="shared" si="153"/>
        <v>0</v>
      </c>
      <c r="P384" s="153">
        <v>0</v>
      </c>
      <c r="Q384" s="147">
        <f t="shared" si="133"/>
        <v>0</v>
      </c>
      <c r="R384" s="277"/>
      <c r="S384" s="6"/>
      <c r="T384" s="3"/>
      <c r="U384" s="3"/>
      <c r="V384" s="3"/>
      <c r="W384" s="3"/>
    </row>
    <row r="385" spans="2:35" s="28" customFormat="1" x14ac:dyDescent="0.25">
      <c r="B385" s="51" t="s">
        <v>494</v>
      </c>
      <c r="C385" s="119">
        <f t="shared" ref="C385" si="154">C386+C387</f>
        <v>15000000</v>
      </c>
      <c r="D385" s="119">
        <f>+D386+D387</f>
        <v>15000000</v>
      </c>
      <c r="E385" s="119">
        <f t="shared" ref="E385:O385" si="155">+E386+E387</f>
        <v>0</v>
      </c>
      <c r="F385" s="119">
        <f t="shared" si="155"/>
        <v>0</v>
      </c>
      <c r="G385" s="119">
        <f t="shared" si="155"/>
        <v>0</v>
      </c>
      <c r="H385" s="119">
        <f t="shared" si="155"/>
        <v>0</v>
      </c>
      <c r="I385" s="119">
        <f t="shared" si="155"/>
        <v>0</v>
      </c>
      <c r="J385" s="119">
        <f t="shared" si="155"/>
        <v>0</v>
      </c>
      <c r="K385" s="119">
        <f t="shared" si="155"/>
        <v>0</v>
      </c>
      <c r="L385" s="119">
        <f t="shared" si="155"/>
        <v>0</v>
      </c>
      <c r="M385" s="119">
        <f t="shared" si="155"/>
        <v>0</v>
      </c>
      <c r="N385" s="119">
        <f t="shared" si="155"/>
        <v>0</v>
      </c>
      <c r="O385" s="119">
        <f t="shared" si="155"/>
        <v>0</v>
      </c>
      <c r="P385" s="119">
        <f t="shared" ref="P385" si="156">P386+P387</f>
        <v>0</v>
      </c>
      <c r="Q385" s="147">
        <f t="shared" si="133"/>
        <v>0</v>
      </c>
      <c r="R385" s="277"/>
      <c r="S385" s="6"/>
      <c r="T385" s="3"/>
      <c r="U385" s="3"/>
      <c r="V385" s="3"/>
      <c r="W385" s="3"/>
    </row>
    <row r="386" spans="2:35" x14ac:dyDescent="0.25">
      <c r="B386" s="50" t="s">
        <v>495</v>
      </c>
      <c r="C386" s="121">
        <v>3000000</v>
      </c>
      <c r="D386" s="121">
        <v>3000000</v>
      </c>
      <c r="E386" s="120"/>
      <c r="F386" s="120"/>
      <c r="G386" s="120"/>
      <c r="H386" s="120"/>
      <c r="I386" s="120"/>
      <c r="J386" s="120"/>
      <c r="K386" s="120"/>
      <c r="L386" s="120"/>
      <c r="M386" s="120"/>
      <c r="N386" s="120"/>
      <c r="O386" s="152"/>
      <c r="P386" s="152">
        <v>0</v>
      </c>
      <c r="Q386" s="148">
        <f t="shared" si="133"/>
        <v>0</v>
      </c>
      <c r="R386" s="277"/>
      <c r="S386" s="6"/>
    </row>
    <row r="387" spans="2:35" s="28" customFormat="1" x14ac:dyDescent="0.25">
      <c r="B387" s="50" t="s">
        <v>496</v>
      </c>
      <c r="C387" s="121">
        <v>12000000</v>
      </c>
      <c r="D387" s="121">
        <v>12000000</v>
      </c>
      <c r="E387" s="120"/>
      <c r="F387" s="120"/>
      <c r="G387" s="120"/>
      <c r="H387" s="120"/>
      <c r="I387" s="120"/>
      <c r="J387" s="120"/>
      <c r="K387" s="120"/>
      <c r="L387" s="120"/>
      <c r="M387" s="120"/>
      <c r="N387" s="120"/>
      <c r="O387" s="152"/>
      <c r="P387" s="152">
        <v>0</v>
      </c>
      <c r="Q387" s="148">
        <f t="shared" si="133"/>
        <v>0</v>
      </c>
      <c r="R387" s="275"/>
      <c r="S387" s="6"/>
      <c r="T387" s="3"/>
      <c r="U387" s="3"/>
      <c r="V387" s="3"/>
      <c r="W387" s="3"/>
    </row>
    <row r="388" spans="2:35" s="28" customFormat="1" x14ac:dyDescent="0.25">
      <c r="B388" s="52" t="s">
        <v>52</v>
      </c>
      <c r="C388" s="134">
        <v>1286300</v>
      </c>
      <c r="D388" s="134">
        <f>+D389</f>
        <v>1286300</v>
      </c>
      <c r="E388" s="134">
        <f t="shared" ref="E388:P389" si="157">+E389</f>
        <v>0</v>
      </c>
      <c r="F388" s="134">
        <f t="shared" si="157"/>
        <v>0</v>
      </c>
      <c r="G388" s="134">
        <f t="shared" si="157"/>
        <v>0</v>
      </c>
      <c r="H388" s="134">
        <f t="shared" si="157"/>
        <v>0</v>
      </c>
      <c r="I388" s="134">
        <f t="shared" si="157"/>
        <v>0</v>
      </c>
      <c r="J388" s="134">
        <f t="shared" si="157"/>
        <v>0</v>
      </c>
      <c r="K388" s="134">
        <f t="shared" si="157"/>
        <v>0</v>
      </c>
      <c r="L388" s="134">
        <f t="shared" si="157"/>
        <v>0</v>
      </c>
      <c r="M388" s="134">
        <f t="shared" si="157"/>
        <v>0</v>
      </c>
      <c r="N388" s="134">
        <f t="shared" si="157"/>
        <v>0</v>
      </c>
      <c r="O388" s="134">
        <f t="shared" si="157"/>
        <v>0</v>
      </c>
      <c r="P388" s="134">
        <f t="shared" si="157"/>
        <v>0</v>
      </c>
      <c r="Q388" s="147">
        <f t="shared" si="133"/>
        <v>0</v>
      </c>
      <c r="R388" s="174"/>
      <c r="S388" s="6"/>
      <c r="T388" s="3"/>
      <c r="U388" s="3"/>
      <c r="V388" s="3"/>
      <c r="W388" s="3"/>
    </row>
    <row r="389" spans="2:35" x14ac:dyDescent="0.25">
      <c r="B389" s="27" t="s">
        <v>497</v>
      </c>
      <c r="C389" s="121">
        <v>1286300</v>
      </c>
      <c r="D389" s="121">
        <f>+D390</f>
        <v>1286300</v>
      </c>
      <c r="E389" s="120">
        <f t="shared" si="157"/>
        <v>0</v>
      </c>
      <c r="F389" s="120">
        <f t="shared" si="157"/>
        <v>0</v>
      </c>
      <c r="G389" s="120">
        <f t="shared" si="157"/>
        <v>0</v>
      </c>
      <c r="H389" s="120">
        <f t="shared" si="157"/>
        <v>0</v>
      </c>
      <c r="I389" s="120">
        <f t="shared" si="157"/>
        <v>0</v>
      </c>
      <c r="J389" s="120">
        <f t="shared" si="157"/>
        <v>0</v>
      </c>
      <c r="K389" s="120">
        <f t="shared" si="157"/>
        <v>0</v>
      </c>
      <c r="L389" s="120">
        <f t="shared" si="157"/>
        <v>0</v>
      </c>
      <c r="M389" s="120">
        <f t="shared" si="157"/>
        <v>0</v>
      </c>
      <c r="N389" s="120">
        <f t="shared" si="157"/>
        <v>0</v>
      </c>
      <c r="O389" s="152">
        <f t="shared" si="157"/>
        <v>0</v>
      </c>
      <c r="P389" s="152">
        <v>0</v>
      </c>
      <c r="Q389" s="148">
        <f t="shared" si="133"/>
        <v>0</v>
      </c>
      <c r="R389" s="175"/>
      <c r="S389" s="6"/>
    </row>
    <row r="390" spans="2:35" s="28" customFormat="1" x14ac:dyDescent="0.25">
      <c r="B390" s="50" t="s">
        <v>498</v>
      </c>
      <c r="C390" s="121">
        <v>1286300</v>
      </c>
      <c r="D390" s="121">
        <v>1286300</v>
      </c>
      <c r="E390" s="120"/>
      <c r="F390" s="120"/>
      <c r="G390" s="120"/>
      <c r="H390" s="120"/>
      <c r="I390" s="120"/>
      <c r="J390" s="120"/>
      <c r="K390" s="120"/>
      <c r="L390" s="120"/>
      <c r="M390" s="120"/>
      <c r="N390" s="120"/>
      <c r="O390" s="152"/>
      <c r="P390" s="152">
        <v>0</v>
      </c>
      <c r="Q390" s="148">
        <f t="shared" si="133"/>
        <v>0</v>
      </c>
      <c r="R390" s="174"/>
      <c r="S390" s="6"/>
      <c r="T390" s="3"/>
      <c r="U390" s="3"/>
      <c r="V390" s="3"/>
      <c r="W390" s="3"/>
    </row>
    <row r="391" spans="2:35" s="28" customFormat="1" x14ac:dyDescent="0.25">
      <c r="B391" s="52" t="s">
        <v>53</v>
      </c>
      <c r="C391" s="119">
        <f t="shared" ref="C391:P391" si="158">C392+C394</f>
        <v>73364079</v>
      </c>
      <c r="D391" s="119">
        <f t="shared" si="158"/>
        <v>89269657.370000005</v>
      </c>
      <c r="E391" s="119">
        <f t="shared" si="158"/>
        <v>5816605.5300000003</v>
      </c>
      <c r="F391" s="119">
        <f t="shared" si="158"/>
        <v>2075999.0100000002</v>
      </c>
      <c r="G391" s="119">
        <f t="shared" si="158"/>
        <v>14182964.799999999</v>
      </c>
      <c r="H391" s="119">
        <f t="shared" si="158"/>
        <v>3019389.14</v>
      </c>
      <c r="I391" s="119">
        <f t="shared" si="158"/>
        <v>3688560.6</v>
      </c>
      <c r="J391" s="119">
        <f t="shared" si="158"/>
        <v>6254497.7400000002</v>
      </c>
      <c r="K391" s="119">
        <f t="shared" si="158"/>
        <v>2017170.8699999999</v>
      </c>
      <c r="L391" s="119">
        <f t="shared" si="158"/>
        <v>3514354.6500000008</v>
      </c>
      <c r="M391" s="119">
        <f t="shared" si="158"/>
        <v>2553186.9699999997</v>
      </c>
      <c r="N391" s="119">
        <f t="shared" si="158"/>
        <v>2771048.81</v>
      </c>
      <c r="O391" s="119">
        <f t="shared" si="158"/>
        <v>6940773.9000000004</v>
      </c>
      <c r="P391" s="119">
        <f t="shared" si="158"/>
        <v>3332525.05</v>
      </c>
      <c r="Q391" s="147">
        <f t="shared" si="133"/>
        <v>56167077.069999993</v>
      </c>
      <c r="R391" s="174"/>
      <c r="S391" s="6"/>
      <c r="T391" s="3"/>
      <c r="U391" s="3"/>
      <c r="V391" s="3"/>
      <c r="W391" s="3"/>
    </row>
    <row r="392" spans="2:35" x14ac:dyDescent="0.25">
      <c r="B392" s="27" t="s">
        <v>499</v>
      </c>
      <c r="C392" s="120">
        <f>C393</f>
        <v>69263079</v>
      </c>
      <c r="D392" s="120">
        <f>+D393</f>
        <v>79712241.530000001</v>
      </c>
      <c r="E392" s="120">
        <f>E393</f>
        <v>5816605.5300000003</v>
      </c>
      <c r="F392" s="120">
        <f t="shared" ref="F392:O392" si="159">F393</f>
        <v>2075999.0100000002</v>
      </c>
      <c r="G392" s="120">
        <f t="shared" si="159"/>
        <v>12093668.799999999</v>
      </c>
      <c r="H392" s="120">
        <f t="shared" si="159"/>
        <v>2129300.16</v>
      </c>
      <c r="I392" s="120">
        <f t="shared" si="159"/>
        <v>3581403.42</v>
      </c>
      <c r="J392" s="120">
        <f t="shared" si="159"/>
        <v>4678279.4800000004</v>
      </c>
      <c r="K392" s="120">
        <f t="shared" si="159"/>
        <v>1875714.17</v>
      </c>
      <c r="L392" s="120">
        <f t="shared" si="159"/>
        <v>3270054.5700000008</v>
      </c>
      <c r="M392" s="120">
        <f t="shared" si="159"/>
        <v>2143303.92</v>
      </c>
      <c r="N392" s="120">
        <f t="shared" si="159"/>
        <v>2611227.56</v>
      </c>
      <c r="O392" s="120">
        <f t="shared" si="159"/>
        <v>5553106.0700000003</v>
      </c>
      <c r="P392" s="120">
        <f t="shared" ref="P392" si="160">P393</f>
        <v>1646363</v>
      </c>
      <c r="Q392" s="148">
        <f t="shared" si="133"/>
        <v>47475025.690000005</v>
      </c>
      <c r="R392" s="174"/>
      <c r="S392" s="6"/>
    </row>
    <row r="393" spans="2:35" x14ac:dyDescent="0.25">
      <c r="B393" s="50" t="s">
        <v>500</v>
      </c>
      <c r="C393" s="121">
        <v>69263079</v>
      </c>
      <c r="D393" s="121">
        <v>79712241.530000001</v>
      </c>
      <c r="E393" s="120">
        <v>5816605.5300000003</v>
      </c>
      <c r="F393" s="120">
        <v>2075999.0100000002</v>
      </c>
      <c r="G393" s="120">
        <v>12093668.799999999</v>
      </c>
      <c r="H393" s="120">
        <v>2129300.16</v>
      </c>
      <c r="I393" s="120">
        <v>3581403.42</v>
      </c>
      <c r="J393" s="120">
        <v>4678279.4800000004</v>
      </c>
      <c r="K393" s="120">
        <v>1875714.17</v>
      </c>
      <c r="L393" s="120">
        <v>3270054.5700000008</v>
      </c>
      <c r="M393" s="120">
        <v>2143303.92</v>
      </c>
      <c r="N393" s="120">
        <v>2611227.56</v>
      </c>
      <c r="O393" s="152">
        <v>5553106.0700000003</v>
      </c>
      <c r="P393" s="152">
        <v>1646363</v>
      </c>
      <c r="Q393" s="148">
        <f t="shared" si="133"/>
        <v>47475025.690000005</v>
      </c>
      <c r="R393" s="174"/>
      <c r="S393" s="6"/>
    </row>
    <row r="394" spans="2:35" x14ac:dyDescent="0.25">
      <c r="B394" s="27" t="s">
        <v>501</v>
      </c>
      <c r="C394" s="120">
        <f t="shared" ref="C394" si="161">C395</f>
        <v>4101000</v>
      </c>
      <c r="D394" s="120">
        <f>+D395</f>
        <v>9557415.8399999999</v>
      </c>
      <c r="E394" s="120">
        <f>E395</f>
        <v>0</v>
      </c>
      <c r="F394" s="120">
        <f t="shared" ref="F394:O394" si="162">F395</f>
        <v>0</v>
      </c>
      <c r="G394" s="120">
        <f t="shared" si="162"/>
        <v>2089296</v>
      </c>
      <c r="H394" s="120">
        <f t="shared" si="162"/>
        <v>890088.98</v>
      </c>
      <c r="I394" s="120">
        <f t="shared" si="162"/>
        <v>107157.18</v>
      </c>
      <c r="J394" s="120">
        <f t="shared" si="162"/>
        <v>1576218.26</v>
      </c>
      <c r="K394" s="120">
        <f t="shared" si="162"/>
        <v>141456.70000000001</v>
      </c>
      <c r="L394" s="120">
        <f t="shared" si="162"/>
        <v>244300.08</v>
      </c>
      <c r="M394" s="120">
        <f t="shared" si="162"/>
        <v>409883.05</v>
      </c>
      <c r="N394" s="120">
        <f t="shared" si="162"/>
        <v>159821.25</v>
      </c>
      <c r="O394" s="120">
        <f t="shared" si="162"/>
        <v>1387667.83</v>
      </c>
      <c r="P394" s="120">
        <f t="shared" ref="P394" si="163">P395</f>
        <v>1686162.0499999998</v>
      </c>
      <c r="Q394" s="148">
        <f t="shared" si="133"/>
        <v>8692051.379999999</v>
      </c>
      <c r="R394" s="174"/>
      <c r="S394" s="6"/>
    </row>
    <row r="395" spans="2:35" s="28" customFormat="1" x14ac:dyDescent="0.25">
      <c r="B395" s="50" t="s">
        <v>502</v>
      </c>
      <c r="C395" s="121">
        <v>4101000</v>
      </c>
      <c r="D395" s="121">
        <v>9557415.8399999999</v>
      </c>
      <c r="E395" s="120"/>
      <c r="F395" s="120">
        <v>0</v>
      </c>
      <c r="G395" s="120">
        <v>2089296</v>
      </c>
      <c r="H395" s="120">
        <v>890088.98</v>
      </c>
      <c r="I395" s="120">
        <v>107157.18</v>
      </c>
      <c r="J395" s="120">
        <v>1576218.26</v>
      </c>
      <c r="K395" s="120">
        <v>141456.70000000001</v>
      </c>
      <c r="L395" s="120">
        <v>244300.08</v>
      </c>
      <c r="M395" s="120">
        <v>409883.05</v>
      </c>
      <c r="N395" s="120">
        <v>159821.25</v>
      </c>
      <c r="O395" s="152">
        <v>1387667.83</v>
      </c>
      <c r="P395" s="152">
        <v>1686162.0499999998</v>
      </c>
      <c r="Q395" s="148">
        <f t="shared" si="133"/>
        <v>8692051.379999999</v>
      </c>
      <c r="R395" s="174"/>
      <c r="S395" s="6"/>
      <c r="T395" s="3"/>
      <c r="U395" s="3"/>
      <c r="V395" s="3"/>
      <c r="W395" s="3"/>
    </row>
    <row r="396" spans="2:35" s="28" customFormat="1" x14ac:dyDescent="0.25">
      <c r="B396" s="52" t="s">
        <v>54</v>
      </c>
      <c r="C396" s="119">
        <f t="shared" ref="C396:P396" si="164">C397</f>
        <v>1379561050</v>
      </c>
      <c r="D396" s="119">
        <f t="shared" si="164"/>
        <v>1379621050</v>
      </c>
      <c r="E396" s="119">
        <f t="shared" si="164"/>
        <v>132000</v>
      </c>
      <c r="F396" s="119">
        <f t="shared" si="164"/>
        <v>0</v>
      </c>
      <c r="G396" s="119">
        <f t="shared" si="164"/>
        <v>0</v>
      </c>
      <c r="H396" s="119">
        <f t="shared" si="164"/>
        <v>0</v>
      </c>
      <c r="I396" s="119">
        <f t="shared" si="164"/>
        <v>0</v>
      </c>
      <c r="J396" s="119">
        <f t="shared" si="164"/>
        <v>0</v>
      </c>
      <c r="K396" s="119">
        <f t="shared" si="164"/>
        <v>0</v>
      </c>
      <c r="L396" s="119">
        <f t="shared" si="164"/>
        <v>0</v>
      </c>
      <c r="M396" s="119">
        <f t="shared" si="164"/>
        <v>331145.76</v>
      </c>
      <c r="N396" s="119">
        <f t="shared" si="164"/>
        <v>60000</v>
      </c>
      <c r="O396" s="153">
        <f t="shared" si="164"/>
        <v>2255000</v>
      </c>
      <c r="P396" s="153">
        <f t="shared" si="164"/>
        <v>700000000</v>
      </c>
      <c r="Q396" s="147">
        <f t="shared" si="133"/>
        <v>702778145.75999999</v>
      </c>
      <c r="R396" s="174"/>
      <c r="S396" s="6"/>
      <c r="T396" s="3"/>
      <c r="U396" s="3"/>
      <c r="V396" s="3"/>
      <c r="W396" s="3"/>
    </row>
    <row r="397" spans="2:35" x14ac:dyDescent="0.25">
      <c r="B397" s="27" t="s">
        <v>503</v>
      </c>
      <c r="C397" s="120">
        <f>C399+C398</f>
        <v>1379561050</v>
      </c>
      <c r="D397" s="120">
        <f>D399+D398</f>
        <v>1379621050</v>
      </c>
      <c r="E397" s="120">
        <f t="shared" ref="E397:P397" si="165">E399+E398</f>
        <v>132000</v>
      </c>
      <c r="F397" s="120">
        <f t="shared" si="165"/>
        <v>0</v>
      </c>
      <c r="G397" s="120">
        <f t="shared" si="165"/>
        <v>0</v>
      </c>
      <c r="H397" s="120">
        <f t="shared" si="165"/>
        <v>0</v>
      </c>
      <c r="I397" s="120">
        <f t="shared" si="165"/>
        <v>0</v>
      </c>
      <c r="J397" s="120">
        <f t="shared" si="165"/>
        <v>0</v>
      </c>
      <c r="K397" s="120">
        <f t="shared" si="165"/>
        <v>0</v>
      </c>
      <c r="L397" s="120">
        <f t="shared" si="165"/>
        <v>0</v>
      </c>
      <c r="M397" s="120">
        <f t="shared" si="165"/>
        <v>331145.76</v>
      </c>
      <c r="N397" s="120">
        <f t="shared" si="165"/>
        <v>60000</v>
      </c>
      <c r="O397" s="152">
        <f t="shared" si="165"/>
        <v>2255000</v>
      </c>
      <c r="P397" s="152">
        <f t="shared" si="165"/>
        <v>700000000</v>
      </c>
      <c r="Q397" s="148">
        <f t="shared" si="133"/>
        <v>702778145.75999999</v>
      </c>
      <c r="R397" s="174"/>
      <c r="S397" s="6"/>
    </row>
    <row r="398" spans="2:35" x14ac:dyDescent="0.25">
      <c r="B398" s="50" t="s">
        <v>711</v>
      </c>
      <c r="C398" s="121">
        <v>1289561050</v>
      </c>
      <c r="D398" s="121">
        <v>1289621050</v>
      </c>
      <c r="E398" s="152">
        <v>132000</v>
      </c>
      <c r="F398" s="152"/>
      <c r="G398" s="152"/>
      <c r="H398" s="152"/>
      <c r="I398" s="152"/>
      <c r="J398" s="152"/>
      <c r="K398" s="152">
        <v>0</v>
      </c>
      <c r="L398" s="152"/>
      <c r="M398" s="152">
        <v>331145.76</v>
      </c>
      <c r="N398" s="152">
        <v>60000</v>
      </c>
      <c r="O398" s="152">
        <v>2255000</v>
      </c>
      <c r="P398" s="152">
        <v>700000000</v>
      </c>
      <c r="Q398" s="152">
        <v>0</v>
      </c>
      <c r="R398" s="174"/>
      <c r="S398" s="6"/>
    </row>
    <row r="399" spans="2:35" x14ac:dyDescent="0.25">
      <c r="B399" s="50" t="s">
        <v>504</v>
      </c>
      <c r="C399" s="121">
        <v>90000000</v>
      </c>
      <c r="D399" s="121">
        <v>90000000</v>
      </c>
      <c r="E399" s="120"/>
      <c r="F399" s="120"/>
      <c r="G399" s="120"/>
      <c r="H399" s="120"/>
      <c r="I399" s="120"/>
      <c r="J399" s="120"/>
      <c r="K399" s="120"/>
      <c r="L399" s="120"/>
      <c r="M399" s="120"/>
      <c r="N399" s="120"/>
      <c r="O399" s="152"/>
      <c r="P399" s="152">
        <v>0</v>
      </c>
      <c r="Q399" s="148">
        <f t="shared" si="133"/>
        <v>0</v>
      </c>
      <c r="R399" s="174"/>
      <c r="S399" s="6"/>
    </row>
    <row r="400" spans="2:35" s="28" customFormat="1" x14ac:dyDescent="0.25">
      <c r="B400" s="26" t="s">
        <v>55</v>
      </c>
      <c r="C400" s="118">
        <f t="shared" ref="C400" si="166">C401+C404+C407+C411</f>
        <v>1769978343</v>
      </c>
      <c r="D400" s="118">
        <f>D401+D404+D407+D411+D414</f>
        <v>2467995080.3900003</v>
      </c>
      <c r="E400" s="145">
        <f t="shared" ref="E400:P400" si="167">E401+E404+E407+E411</f>
        <v>1100730.8999999999</v>
      </c>
      <c r="F400" s="145">
        <f t="shared" si="167"/>
        <v>391522</v>
      </c>
      <c r="G400" s="145">
        <f t="shared" si="167"/>
        <v>41121776.32</v>
      </c>
      <c r="H400" s="145">
        <f t="shared" si="167"/>
        <v>21386080.899999999</v>
      </c>
      <c r="I400" s="145">
        <f t="shared" si="167"/>
        <v>4555457.0999999996</v>
      </c>
      <c r="J400" s="145">
        <f t="shared" si="167"/>
        <v>28257417.969999999</v>
      </c>
      <c r="K400" s="145">
        <f t="shared" si="167"/>
        <v>2278447.41</v>
      </c>
      <c r="L400" s="145">
        <f t="shared" si="167"/>
        <v>33918625.899999999</v>
      </c>
      <c r="M400" s="145">
        <f t="shared" si="167"/>
        <v>396456929.89999998</v>
      </c>
      <c r="N400" s="145">
        <f t="shared" si="167"/>
        <v>18190637.899999999</v>
      </c>
      <c r="O400" s="145">
        <f t="shared" si="167"/>
        <v>149276130.56</v>
      </c>
      <c r="P400" s="145">
        <f t="shared" si="167"/>
        <v>0</v>
      </c>
      <c r="Q400" s="146">
        <f t="shared" si="133"/>
        <v>696933756.8599999</v>
      </c>
      <c r="R400" s="175"/>
      <c r="S400" s="6"/>
      <c r="T400" s="3"/>
      <c r="U400" s="3"/>
      <c r="V400" s="3"/>
      <c r="W400" s="3"/>
      <c r="AA400" s="277"/>
      <c r="AB400" s="277"/>
      <c r="AC400" s="277"/>
      <c r="AD400" s="277"/>
      <c r="AE400" s="277"/>
      <c r="AF400" s="277"/>
      <c r="AG400" s="277"/>
      <c r="AH400" s="277"/>
      <c r="AI400" s="277"/>
    </row>
    <row r="401" spans="2:23" s="28" customFormat="1" x14ac:dyDescent="0.25">
      <c r="B401" s="52" t="s">
        <v>120</v>
      </c>
      <c r="C401" s="63">
        <f>C402</f>
        <v>0</v>
      </c>
      <c r="D401" s="63">
        <f>D402</f>
        <v>43204931.390000001</v>
      </c>
      <c r="E401" s="147">
        <f t="shared" ref="E401:O402" si="168">E402</f>
        <v>0</v>
      </c>
      <c r="F401" s="154">
        <f t="shared" si="168"/>
        <v>0</v>
      </c>
      <c r="G401" s="154">
        <f t="shared" si="168"/>
        <v>0</v>
      </c>
      <c r="H401" s="154">
        <f t="shared" si="168"/>
        <v>0</v>
      </c>
      <c r="I401" s="147">
        <f t="shared" si="168"/>
        <v>0</v>
      </c>
      <c r="J401" s="147">
        <f t="shared" si="168"/>
        <v>0</v>
      </c>
      <c r="K401" s="147">
        <f t="shared" si="168"/>
        <v>0</v>
      </c>
      <c r="L401" s="147">
        <f t="shared" si="168"/>
        <v>0</v>
      </c>
      <c r="M401" s="147">
        <f t="shared" si="168"/>
        <v>0</v>
      </c>
      <c r="N401" s="147">
        <f t="shared" si="168"/>
        <v>0</v>
      </c>
      <c r="O401" s="147">
        <f t="shared" si="168"/>
        <v>0</v>
      </c>
      <c r="P401" s="147">
        <v>0</v>
      </c>
      <c r="Q401" s="148">
        <f t="shared" si="133"/>
        <v>0</v>
      </c>
      <c r="R401" s="174"/>
      <c r="S401" s="6"/>
      <c r="T401" s="3"/>
      <c r="U401" s="3"/>
      <c r="V401" s="3"/>
      <c r="W401" s="3"/>
    </row>
    <row r="402" spans="2:23" s="28" customFormat="1" x14ac:dyDescent="0.25">
      <c r="B402" s="47" t="s">
        <v>505</v>
      </c>
      <c r="C402" s="63">
        <f>C403</f>
        <v>0</v>
      </c>
      <c r="D402" s="63">
        <f>D403</f>
        <v>43204931.390000001</v>
      </c>
      <c r="E402" s="148">
        <f t="shared" si="168"/>
        <v>0</v>
      </c>
      <c r="F402" s="155">
        <f t="shared" si="168"/>
        <v>0</v>
      </c>
      <c r="G402" s="155">
        <f t="shared" si="168"/>
        <v>0</v>
      </c>
      <c r="H402" s="155">
        <f t="shared" si="168"/>
        <v>0</v>
      </c>
      <c r="I402" s="148">
        <f t="shared" si="168"/>
        <v>0</v>
      </c>
      <c r="J402" s="148">
        <f t="shared" si="168"/>
        <v>0</v>
      </c>
      <c r="K402" s="148">
        <f t="shared" si="168"/>
        <v>0</v>
      </c>
      <c r="L402" s="148">
        <f t="shared" si="168"/>
        <v>0</v>
      </c>
      <c r="M402" s="148">
        <f t="shared" si="168"/>
        <v>0</v>
      </c>
      <c r="N402" s="148">
        <f t="shared" si="168"/>
        <v>0</v>
      </c>
      <c r="O402" s="148">
        <f t="shared" si="168"/>
        <v>0</v>
      </c>
      <c r="P402" s="147">
        <v>0</v>
      </c>
      <c r="Q402" s="148">
        <f t="shared" si="133"/>
        <v>0</v>
      </c>
      <c r="R402" s="174"/>
      <c r="S402" s="6"/>
      <c r="T402" s="3"/>
      <c r="U402" s="3"/>
      <c r="V402" s="3"/>
      <c r="W402" s="3"/>
    </row>
    <row r="403" spans="2:23" s="28" customFormat="1" x14ac:dyDescent="0.25">
      <c r="B403" s="47" t="s">
        <v>506</v>
      </c>
      <c r="C403" s="63">
        <v>0</v>
      </c>
      <c r="D403" s="63">
        <v>43204931.390000001</v>
      </c>
      <c r="E403" s="148"/>
      <c r="F403" s="155"/>
      <c r="G403" s="155"/>
      <c r="H403" s="155"/>
      <c r="I403" s="148"/>
      <c r="J403" s="148"/>
      <c r="K403" s="148"/>
      <c r="L403" s="148"/>
      <c r="M403" s="148"/>
      <c r="N403" s="148"/>
      <c r="O403" s="148"/>
      <c r="P403" s="147">
        <v>0</v>
      </c>
      <c r="Q403" s="148">
        <f t="shared" si="133"/>
        <v>0</v>
      </c>
      <c r="R403" s="174"/>
      <c r="S403" s="6"/>
      <c r="T403" s="3"/>
      <c r="U403" s="3"/>
      <c r="V403" s="3"/>
      <c r="W403" s="3"/>
    </row>
    <row r="404" spans="2:23" x14ac:dyDescent="0.25">
      <c r="B404" s="52" t="s">
        <v>98</v>
      </c>
      <c r="C404" s="63">
        <v>1500000000</v>
      </c>
      <c r="D404" s="63">
        <f>+D405</f>
        <v>1500000000</v>
      </c>
      <c r="E404" s="54">
        <f t="shared" ref="E404:O405" si="169">+E405</f>
        <v>0</v>
      </c>
      <c r="F404" s="120">
        <f t="shared" si="169"/>
        <v>0</v>
      </c>
      <c r="G404" s="120">
        <f t="shared" si="169"/>
        <v>0</v>
      </c>
      <c r="H404" s="120">
        <f t="shared" si="169"/>
        <v>0</v>
      </c>
      <c r="I404" s="54">
        <f t="shared" si="169"/>
        <v>0</v>
      </c>
      <c r="J404" s="54">
        <f t="shared" si="169"/>
        <v>0</v>
      </c>
      <c r="K404" s="54">
        <f t="shared" si="169"/>
        <v>0</v>
      </c>
      <c r="L404" s="54">
        <f t="shared" si="169"/>
        <v>0</v>
      </c>
      <c r="M404" s="54">
        <f t="shared" si="169"/>
        <v>0</v>
      </c>
      <c r="N404" s="54">
        <f t="shared" si="169"/>
        <v>0</v>
      </c>
      <c r="O404" s="147">
        <f t="shared" si="169"/>
        <v>0</v>
      </c>
      <c r="P404" s="147">
        <v>0</v>
      </c>
      <c r="Q404" s="147">
        <f t="shared" si="133"/>
        <v>0</v>
      </c>
      <c r="R404" s="174"/>
      <c r="S404" s="6"/>
    </row>
    <row r="405" spans="2:23" x14ac:dyDescent="0.25">
      <c r="B405" s="27" t="s">
        <v>507</v>
      </c>
      <c r="C405" s="56">
        <v>1500000000</v>
      </c>
      <c r="D405" s="56">
        <f>+D406</f>
        <v>1500000000</v>
      </c>
      <c r="E405" s="54">
        <f t="shared" si="169"/>
        <v>0</v>
      </c>
      <c r="F405" s="120">
        <f t="shared" si="169"/>
        <v>0</v>
      </c>
      <c r="G405" s="120">
        <f t="shared" si="169"/>
        <v>0</v>
      </c>
      <c r="H405" s="120">
        <f t="shared" si="169"/>
        <v>0</v>
      </c>
      <c r="I405" s="54">
        <f t="shared" si="169"/>
        <v>0</v>
      </c>
      <c r="J405" s="54">
        <f t="shared" si="169"/>
        <v>0</v>
      </c>
      <c r="K405" s="54">
        <f t="shared" si="169"/>
        <v>0</v>
      </c>
      <c r="L405" s="54">
        <f t="shared" si="169"/>
        <v>0</v>
      </c>
      <c r="M405" s="54">
        <f t="shared" si="169"/>
        <v>0</v>
      </c>
      <c r="N405" s="54">
        <f t="shared" si="169"/>
        <v>0</v>
      </c>
      <c r="O405" s="148">
        <f t="shared" si="169"/>
        <v>0</v>
      </c>
      <c r="P405" s="148">
        <v>0</v>
      </c>
      <c r="Q405" s="148">
        <f t="shared" ref="Q405:Q473" si="170">SUM(E405:P405)</f>
        <v>0</v>
      </c>
      <c r="R405" s="174"/>
      <c r="S405" s="6"/>
    </row>
    <row r="406" spans="2:23" s="28" customFormat="1" x14ac:dyDescent="0.25">
      <c r="B406" s="50" t="s">
        <v>508</v>
      </c>
      <c r="C406" s="56">
        <v>1500000000</v>
      </c>
      <c r="D406" s="56">
        <v>1500000000</v>
      </c>
      <c r="E406" s="54"/>
      <c r="F406" s="120"/>
      <c r="G406" s="120"/>
      <c r="H406" s="120"/>
      <c r="I406" s="54"/>
      <c r="J406" s="54"/>
      <c r="K406" s="54"/>
      <c r="L406" s="54"/>
      <c r="M406" s="54"/>
      <c r="N406" s="54"/>
      <c r="O406" s="148"/>
      <c r="P406" s="148">
        <v>0</v>
      </c>
      <c r="Q406" s="148">
        <f t="shared" si="170"/>
        <v>0</v>
      </c>
      <c r="R406" s="175"/>
      <c r="S406" s="6"/>
      <c r="T406" s="3"/>
      <c r="U406" s="3"/>
      <c r="V406" s="3"/>
      <c r="W406" s="3"/>
    </row>
    <row r="407" spans="2:23" x14ac:dyDescent="0.25">
      <c r="B407" s="52" t="s">
        <v>99</v>
      </c>
      <c r="C407" s="63">
        <v>239978343</v>
      </c>
      <c r="D407" s="63">
        <f>+D408</f>
        <v>239978343</v>
      </c>
      <c r="E407" s="68">
        <f t="shared" ref="E407:O407" si="171">+E408</f>
        <v>1100730.8999999999</v>
      </c>
      <c r="F407" s="68">
        <f t="shared" si="171"/>
        <v>391522</v>
      </c>
      <c r="G407" s="68">
        <f t="shared" si="171"/>
        <v>4507786.32</v>
      </c>
      <c r="H407" s="68">
        <f t="shared" si="171"/>
        <v>1386080.9</v>
      </c>
      <c r="I407" s="68">
        <f t="shared" si="171"/>
        <v>4555457.0999999996</v>
      </c>
      <c r="J407" s="68">
        <f t="shared" si="171"/>
        <v>2257417.9700000002</v>
      </c>
      <c r="K407" s="68">
        <f t="shared" si="171"/>
        <v>2278447.41</v>
      </c>
      <c r="L407" s="68">
        <f t="shared" si="171"/>
        <v>1918625.9</v>
      </c>
      <c r="M407" s="68">
        <f t="shared" si="171"/>
        <v>1961905.9</v>
      </c>
      <c r="N407" s="68">
        <f t="shared" si="171"/>
        <v>1883525.9</v>
      </c>
      <c r="O407" s="147">
        <f t="shared" si="171"/>
        <v>4880450.5599999996</v>
      </c>
      <c r="P407" s="147">
        <v>0</v>
      </c>
      <c r="Q407" s="147">
        <f t="shared" si="170"/>
        <v>27121950.859999996</v>
      </c>
      <c r="R407" s="175"/>
      <c r="S407" s="6"/>
    </row>
    <row r="408" spans="2:23" x14ac:dyDescent="0.25">
      <c r="B408" s="27" t="s">
        <v>511</v>
      </c>
      <c r="C408" s="56">
        <v>239978343</v>
      </c>
      <c r="D408" s="56">
        <f>+D409+D410</f>
        <v>239978343</v>
      </c>
      <c r="E408" s="54">
        <f t="shared" ref="E408:O408" si="172">+E409+E410</f>
        <v>1100730.8999999999</v>
      </c>
      <c r="F408" s="54">
        <f t="shared" si="172"/>
        <v>391522</v>
      </c>
      <c r="G408" s="54">
        <f t="shared" si="172"/>
        <v>4507786.32</v>
      </c>
      <c r="H408" s="54">
        <f t="shared" si="172"/>
        <v>1386080.9</v>
      </c>
      <c r="I408" s="54">
        <f t="shared" si="172"/>
        <v>4555457.0999999996</v>
      </c>
      <c r="J408" s="54">
        <f t="shared" si="172"/>
        <v>2257417.9700000002</v>
      </c>
      <c r="K408" s="54">
        <f t="shared" si="172"/>
        <v>2278447.41</v>
      </c>
      <c r="L408" s="54">
        <f t="shared" si="172"/>
        <v>1918625.9</v>
      </c>
      <c r="M408" s="54">
        <f t="shared" si="172"/>
        <v>1961905.9</v>
      </c>
      <c r="N408" s="54">
        <f t="shared" si="172"/>
        <v>1883525.9</v>
      </c>
      <c r="O408" s="54">
        <f t="shared" si="172"/>
        <v>4880450.5599999996</v>
      </c>
      <c r="P408" s="54">
        <f t="shared" ref="P408" si="173">P409+P410</f>
        <v>0</v>
      </c>
      <c r="Q408" s="148">
        <f t="shared" si="170"/>
        <v>27121950.859999996</v>
      </c>
      <c r="R408" s="279"/>
      <c r="S408" s="6"/>
    </row>
    <row r="409" spans="2:23" x14ac:dyDescent="0.25">
      <c r="B409" s="50" t="s">
        <v>512</v>
      </c>
      <c r="C409" s="56">
        <v>237978343</v>
      </c>
      <c r="D409" s="56">
        <v>237978343</v>
      </c>
      <c r="E409" s="54">
        <v>1100730.8999999999</v>
      </c>
      <c r="F409" s="120">
        <v>391522</v>
      </c>
      <c r="G409" s="120">
        <v>4507786.32</v>
      </c>
      <c r="H409" s="120">
        <v>1386080.9</v>
      </c>
      <c r="I409" s="54">
        <v>4555457.0999999996</v>
      </c>
      <c r="J409" s="54">
        <v>2257417.9700000002</v>
      </c>
      <c r="K409" s="54">
        <v>2278447.41</v>
      </c>
      <c r="L409" s="54">
        <v>1918625.9</v>
      </c>
      <c r="M409" s="54">
        <v>1961905.9</v>
      </c>
      <c r="N409" s="54">
        <v>1883525.9</v>
      </c>
      <c r="O409" s="148">
        <v>4880450.5599999996</v>
      </c>
      <c r="P409" s="148"/>
      <c r="Q409" s="148">
        <f t="shared" si="170"/>
        <v>27121950.859999996</v>
      </c>
      <c r="R409" s="174"/>
      <c r="S409" s="6"/>
    </row>
    <row r="410" spans="2:23" x14ac:dyDescent="0.25">
      <c r="B410" s="50" t="s">
        <v>513</v>
      </c>
      <c r="C410" s="56">
        <v>2000000</v>
      </c>
      <c r="D410" s="56">
        <v>2000000</v>
      </c>
      <c r="E410" s="54"/>
      <c r="F410" s="120"/>
      <c r="G410" s="120"/>
      <c r="H410" s="120"/>
      <c r="I410" s="54"/>
      <c r="J410" s="54"/>
      <c r="K410" s="54"/>
      <c r="L410" s="54"/>
      <c r="M410" s="54"/>
      <c r="N410" s="54"/>
      <c r="O410" s="148"/>
      <c r="P410" s="148">
        <v>0</v>
      </c>
      <c r="Q410" s="148">
        <f t="shared" si="170"/>
        <v>0</v>
      </c>
      <c r="R410" s="174"/>
      <c r="S410" s="6"/>
    </row>
    <row r="411" spans="2:23" x14ac:dyDescent="0.25">
      <c r="B411" s="52" t="s">
        <v>121</v>
      </c>
      <c r="C411" s="63">
        <v>30000000</v>
      </c>
      <c r="D411" s="63">
        <f>+D412</f>
        <v>669811806</v>
      </c>
      <c r="E411" s="68">
        <f t="shared" ref="E411:F411" si="174">+E412</f>
        <v>0</v>
      </c>
      <c r="F411" s="68">
        <f t="shared" si="174"/>
        <v>0</v>
      </c>
      <c r="G411" s="68">
        <f>+G412</f>
        <v>36613990</v>
      </c>
      <c r="H411" s="68">
        <f t="shared" ref="H411:P411" si="175">+H412</f>
        <v>20000000</v>
      </c>
      <c r="I411" s="68">
        <f t="shared" si="175"/>
        <v>0</v>
      </c>
      <c r="J411" s="68">
        <f t="shared" si="175"/>
        <v>26000000</v>
      </c>
      <c r="K411" s="68">
        <f t="shared" si="175"/>
        <v>0</v>
      </c>
      <c r="L411" s="68">
        <f t="shared" si="175"/>
        <v>32000000</v>
      </c>
      <c r="M411" s="68">
        <f t="shared" si="175"/>
        <v>394495024</v>
      </c>
      <c r="N411" s="68">
        <f t="shared" si="175"/>
        <v>16307112</v>
      </c>
      <c r="O411" s="68">
        <f t="shared" si="175"/>
        <v>144395680</v>
      </c>
      <c r="P411" s="68">
        <f t="shared" si="175"/>
        <v>0</v>
      </c>
      <c r="Q411" s="147">
        <f t="shared" si="170"/>
        <v>669811806</v>
      </c>
      <c r="R411" s="174"/>
      <c r="S411" s="6"/>
    </row>
    <row r="412" spans="2:23" x14ac:dyDescent="0.25">
      <c r="B412" s="50" t="s">
        <v>686</v>
      </c>
      <c r="C412" s="56">
        <v>30000000</v>
      </c>
      <c r="D412" s="56">
        <f>+D413</f>
        <v>669811806</v>
      </c>
      <c r="E412" s="56">
        <f t="shared" ref="E412:O412" si="176">+E413</f>
        <v>0</v>
      </c>
      <c r="F412" s="56">
        <f t="shared" si="176"/>
        <v>0</v>
      </c>
      <c r="G412" s="56">
        <f t="shared" si="176"/>
        <v>36613990</v>
      </c>
      <c r="H412" s="56">
        <f t="shared" si="176"/>
        <v>20000000</v>
      </c>
      <c r="I412" s="56">
        <f t="shared" si="176"/>
        <v>0</v>
      </c>
      <c r="J412" s="56">
        <f t="shared" si="176"/>
        <v>26000000</v>
      </c>
      <c r="K412" s="56">
        <f t="shared" si="176"/>
        <v>0</v>
      </c>
      <c r="L412" s="56">
        <f t="shared" si="176"/>
        <v>32000000</v>
      </c>
      <c r="M412" s="56">
        <f t="shared" si="176"/>
        <v>394495024</v>
      </c>
      <c r="N412" s="56">
        <f t="shared" si="176"/>
        <v>16307112</v>
      </c>
      <c r="O412" s="56">
        <f t="shared" si="176"/>
        <v>144395680</v>
      </c>
      <c r="P412" s="120">
        <f t="shared" ref="P412" si="177">P413</f>
        <v>0</v>
      </c>
      <c r="Q412" s="148">
        <f t="shared" si="170"/>
        <v>669811806</v>
      </c>
      <c r="R412" s="174"/>
      <c r="S412" s="6"/>
    </row>
    <row r="413" spans="2:23" x14ac:dyDescent="0.25">
      <c r="B413" s="50" t="s">
        <v>687</v>
      </c>
      <c r="C413" s="56">
        <v>0</v>
      </c>
      <c r="D413" s="56">
        <v>669811806</v>
      </c>
      <c r="E413" s="54"/>
      <c r="F413" s="120"/>
      <c r="G413" s="120">
        <v>36613990</v>
      </c>
      <c r="H413" s="120">
        <v>20000000</v>
      </c>
      <c r="I413" s="54">
        <v>0</v>
      </c>
      <c r="J413" s="54">
        <v>26000000</v>
      </c>
      <c r="K413" s="54"/>
      <c r="L413" s="54">
        <v>32000000</v>
      </c>
      <c r="M413" s="54">
        <v>394495024</v>
      </c>
      <c r="N413" s="54">
        <v>16307112</v>
      </c>
      <c r="O413" s="148">
        <v>144395680</v>
      </c>
      <c r="P413" s="148">
        <v>0</v>
      </c>
      <c r="Q413" s="148">
        <f t="shared" si="170"/>
        <v>669811806</v>
      </c>
      <c r="R413" s="175"/>
      <c r="S413" s="6"/>
    </row>
    <row r="414" spans="2:23" x14ac:dyDescent="0.25">
      <c r="B414" s="52" t="s">
        <v>142</v>
      </c>
      <c r="C414" s="56">
        <f>+C415</f>
        <v>0</v>
      </c>
      <c r="D414" s="56">
        <f>+D415</f>
        <v>15000000</v>
      </c>
      <c r="E414" s="56">
        <f t="shared" ref="E414:P414" si="178">+E415</f>
        <v>0</v>
      </c>
      <c r="F414" s="56">
        <f t="shared" si="178"/>
        <v>0</v>
      </c>
      <c r="G414" s="56">
        <f t="shared" si="178"/>
        <v>0</v>
      </c>
      <c r="H414" s="56">
        <f t="shared" si="178"/>
        <v>0</v>
      </c>
      <c r="I414" s="56">
        <f t="shared" si="178"/>
        <v>0</v>
      </c>
      <c r="J414" s="56">
        <f t="shared" si="178"/>
        <v>0</v>
      </c>
      <c r="K414" s="56">
        <f t="shared" si="178"/>
        <v>0</v>
      </c>
      <c r="L414" s="56">
        <f t="shared" si="178"/>
        <v>0</v>
      </c>
      <c r="M414" s="56">
        <f t="shared" si="178"/>
        <v>0</v>
      </c>
      <c r="N414" s="56">
        <f t="shared" si="178"/>
        <v>0</v>
      </c>
      <c r="O414" s="56">
        <f t="shared" si="178"/>
        <v>0</v>
      </c>
      <c r="P414" s="56">
        <f t="shared" si="178"/>
        <v>0</v>
      </c>
      <c r="Q414" s="148"/>
      <c r="R414" s="175"/>
      <c r="S414" s="6"/>
    </row>
    <row r="415" spans="2:23" x14ac:dyDescent="0.25">
      <c r="B415" s="50" t="s">
        <v>712</v>
      </c>
      <c r="C415" s="56">
        <f>+C416</f>
        <v>0</v>
      </c>
      <c r="D415" s="56">
        <f>+D416</f>
        <v>15000000</v>
      </c>
      <c r="E415" s="54"/>
      <c r="F415" s="120"/>
      <c r="G415" s="120"/>
      <c r="H415" s="120"/>
      <c r="I415" s="54"/>
      <c r="J415" s="54"/>
      <c r="K415" s="54"/>
      <c r="L415" s="54"/>
      <c r="M415" s="54"/>
      <c r="N415" s="54"/>
      <c r="O415" s="148"/>
      <c r="P415" s="148"/>
      <c r="Q415" s="148"/>
      <c r="R415" s="175"/>
      <c r="S415" s="6"/>
    </row>
    <row r="416" spans="2:23" x14ac:dyDescent="0.25">
      <c r="B416" s="50" t="s">
        <v>713</v>
      </c>
      <c r="C416" s="56"/>
      <c r="D416" s="56">
        <v>15000000</v>
      </c>
      <c r="E416" s="54"/>
      <c r="F416" s="120"/>
      <c r="G416" s="120"/>
      <c r="H416" s="120"/>
      <c r="I416" s="54"/>
      <c r="J416" s="54"/>
      <c r="K416" s="54"/>
      <c r="L416" s="54"/>
      <c r="M416" s="54"/>
      <c r="N416" s="54"/>
      <c r="O416" s="148"/>
      <c r="P416" s="148"/>
      <c r="Q416" s="148"/>
      <c r="R416" s="175"/>
      <c r="S416" s="6"/>
    </row>
    <row r="417" spans="2:32" s="28" customFormat="1" x14ac:dyDescent="0.25">
      <c r="B417" s="26" t="s">
        <v>57</v>
      </c>
      <c r="C417" s="118">
        <f t="shared" ref="C417:P417" si="179">C418+C429+C438+C447+C464+C483+C488+C501+C513</f>
        <v>6409438509</v>
      </c>
      <c r="D417" s="118">
        <f t="shared" si="179"/>
        <v>11614036615.019999</v>
      </c>
      <c r="E417" s="145">
        <f t="shared" si="179"/>
        <v>41404591.110000007</v>
      </c>
      <c r="F417" s="145">
        <f t="shared" si="179"/>
        <v>90194094.729999989</v>
      </c>
      <c r="G417" s="145">
        <f t="shared" si="179"/>
        <v>466247447.52000004</v>
      </c>
      <c r="H417" s="145">
        <f t="shared" si="179"/>
        <v>304644523</v>
      </c>
      <c r="I417" s="145">
        <f t="shared" si="179"/>
        <v>263730736.91000003</v>
      </c>
      <c r="J417" s="145">
        <f t="shared" si="179"/>
        <v>434489121.21999997</v>
      </c>
      <c r="K417" s="145">
        <f t="shared" si="179"/>
        <v>174668177.09000003</v>
      </c>
      <c r="L417" s="145">
        <f t="shared" si="179"/>
        <v>263151529.08999997</v>
      </c>
      <c r="M417" s="145">
        <f t="shared" si="179"/>
        <v>662941847.68999994</v>
      </c>
      <c r="N417" s="145">
        <f t="shared" si="179"/>
        <v>542083759.09000003</v>
      </c>
      <c r="O417" s="145">
        <f t="shared" si="179"/>
        <v>1071706401.9199998</v>
      </c>
      <c r="P417" s="145">
        <f t="shared" si="179"/>
        <v>653574874.2299999</v>
      </c>
      <c r="Q417" s="146">
        <f>SUM(E417:P417)</f>
        <v>4968837103.5999994</v>
      </c>
      <c r="R417" s="174"/>
      <c r="S417" s="6"/>
      <c r="U417" s="3"/>
      <c r="V417" s="3"/>
      <c r="W417" s="3"/>
      <c r="Z417" s="277"/>
      <c r="AA417" s="277"/>
      <c r="AB417" s="277"/>
      <c r="AC417" s="277"/>
      <c r="AD417" s="277"/>
      <c r="AE417" s="277"/>
      <c r="AF417" s="277"/>
    </row>
    <row r="418" spans="2:32" s="28" customFormat="1" x14ac:dyDescent="0.25">
      <c r="B418" s="52" t="s">
        <v>58</v>
      </c>
      <c r="C418" s="119">
        <f t="shared" ref="C418:P418" si="180">C419+C421+C423+C425+C427</f>
        <v>2284651766</v>
      </c>
      <c r="D418" s="119">
        <f t="shared" si="180"/>
        <v>2288572823.9099998</v>
      </c>
      <c r="E418" s="119">
        <f t="shared" si="180"/>
        <v>18654311.34</v>
      </c>
      <c r="F418" s="119">
        <f t="shared" si="180"/>
        <v>9588344.1699999999</v>
      </c>
      <c r="G418" s="119">
        <f t="shared" si="180"/>
        <v>68808717.269999996</v>
      </c>
      <c r="H418" s="119">
        <f t="shared" si="180"/>
        <v>100993091.28</v>
      </c>
      <c r="I418" s="119">
        <f t="shared" si="180"/>
        <v>30152383.419999998</v>
      </c>
      <c r="J418" s="119">
        <f t="shared" si="180"/>
        <v>75411854.50999999</v>
      </c>
      <c r="K418" s="119">
        <f t="shared" si="180"/>
        <v>32557570.840000004</v>
      </c>
      <c r="L418" s="119">
        <f t="shared" si="180"/>
        <v>27971606.079999998</v>
      </c>
      <c r="M418" s="119">
        <f t="shared" si="180"/>
        <v>137925165.91000003</v>
      </c>
      <c r="N418" s="119">
        <f t="shared" si="180"/>
        <v>87821466.179999977</v>
      </c>
      <c r="O418" s="119">
        <f t="shared" si="180"/>
        <v>51366568.539999999</v>
      </c>
      <c r="P418" s="119">
        <f t="shared" si="180"/>
        <v>218825508.52999997</v>
      </c>
      <c r="Q418" s="147">
        <f t="shared" si="170"/>
        <v>860076588.06999993</v>
      </c>
      <c r="R418" s="174"/>
      <c r="S418" s="6"/>
      <c r="T418" s="3"/>
      <c r="U418" s="3"/>
      <c r="V418" s="3"/>
      <c r="W418" s="3"/>
    </row>
    <row r="419" spans="2:32" x14ac:dyDescent="0.25">
      <c r="B419" s="51" t="s">
        <v>514</v>
      </c>
      <c r="C419" s="120">
        <f t="shared" ref="C419:P419" si="181">C420</f>
        <v>494403093</v>
      </c>
      <c r="D419" s="120">
        <f t="shared" si="181"/>
        <v>628382704.73000002</v>
      </c>
      <c r="E419" s="120">
        <f t="shared" si="181"/>
        <v>211535.18000000017</v>
      </c>
      <c r="F419" s="120">
        <f t="shared" si="181"/>
        <v>4422840.0100000007</v>
      </c>
      <c r="G419" s="120">
        <f t="shared" si="181"/>
        <v>20889346.920000002</v>
      </c>
      <c r="H419" s="120">
        <f t="shared" si="181"/>
        <v>28699876.329999998</v>
      </c>
      <c r="I419" s="120">
        <f t="shared" si="181"/>
        <v>10476085.76</v>
      </c>
      <c r="J419" s="120">
        <f t="shared" si="181"/>
        <v>27255837.539999995</v>
      </c>
      <c r="K419" s="120">
        <f t="shared" si="181"/>
        <v>14289581.610000003</v>
      </c>
      <c r="L419" s="120">
        <f t="shared" si="181"/>
        <v>16287045.659999998</v>
      </c>
      <c r="M419" s="120">
        <f t="shared" si="181"/>
        <v>8931993.9700000007</v>
      </c>
      <c r="N419" s="120">
        <f t="shared" si="181"/>
        <v>47152120.949999996</v>
      </c>
      <c r="O419" s="120">
        <f t="shared" si="181"/>
        <v>25494399.140000001</v>
      </c>
      <c r="P419" s="120">
        <f t="shared" si="181"/>
        <v>59502308.43</v>
      </c>
      <c r="Q419" s="148">
        <f t="shared" si="170"/>
        <v>263612971.5</v>
      </c>
      <c r="R419" s="175"/>
      <c r="S419" s="6"/>
    </row>
    <row r="420" spans="2:32" x14ac:dyDescent="0.25">
      <c r="B420" s="50" t="s">
        <v>515</v>
      </c>
      <c r="C420" s="121">
        <v>494403093</v>
      </c>
      <c r="D420" s="121">
        <v>628382704.73000002</v>
      </c>
      <c r="E420" s="120">
        <v>211535.18000000017</v>
      </c>
      <c r="F420" s="120">
        <v>4422840.0100000007</v>
      </c>
      <c r="G420" s="120">
        <v>20889346.920000002</v>
      </c>
      <c r="H420" s="120">
        <v>28699876.329999998</v>
      </c>
      <c r="I420" s="54">
        <v>10476085.76</v>
      </c>
      <c r="J420" s="54">
        <v>27255837.539999995</v>
      </c>
      <c r="K420" s="54">
        <v>14289581.610000003</v>
      </c>
      <c r="L420" s="54">
        <v>16287045.659999998</v>
      </c>
      <c r="M420" s="54">
        <v>8931993.9700000007</v>
      </c>
      <c r="N420" s="54">
        <v>47152120.949999996</v>
      </c>
      <c r="O420" s="148">
        <v>25494399.140000001</v>
      </c>
      <c r="P420" s="148">
        <v>59502308.43</v>
      </c>
      <c r="Q420" s="148">
        <f t="shared" si="170"/>
        <v>263612971.5</v>
      </c>
      <c r="R420" s="175"/>
      <c r="S420" s="6"/>
    </row>
    <row r="421" spans="2:32" x14ac:dyDescent="0.25">
      <c r="B421" s="51" t="s">
        <v>516</v>
      </c>
      <c r="C421" s="119">
        <f t="shared" ref="C421:P421" si="182">C422</f>
        <v>33795695</v>
      </c>
      <c r="D421" s="120">
        <f t="shared" si="182"/>
        <v>26733984.289999999</v>
      </c>
      <c r="E421" s="120">
        <f t="shared" si="182"/>
        <v>0</v>
      </c>
      <c r="F421" s="120">
        <f t="shared" si="182"/>
        <v>118000</v>
      </c>
      <c r="G421" s="120">
        <f t="shared" si="182"/>
        <v>701179.6</v>
      </c>
      <c r="H421" s="120">
        <f t="shared" si="182"/>
        <v>196352</v>
      </c>
      <c r="I421" s="120">
        <f t="shared" si="182"/>
        <v>0</v>
      </c>
      <c r="J421" s="120">
        <f t="shared" si="182"/>
        <v>2562156.42</v>
      </c>
      <c r="K421" s="120">
        <f t="shared" si="182"/>
        <v>0</v>
      </c>
      <c r="L421" s="120">
        <f t="shared" si="182"/>
        <v>19175</v>
      </c>
      <c r="M421" s="120">
        <f t="shared" si="182"/>
        <v>0</v>
      </c>
      <c r="N421" s="120">
        <f t="shared" si="182"/>
        <v>135558.39999999999</v>
      </c>
      <c r="O421" s="120">
        <f t="shared" si="182"/>
        <v>1230001.6200000001</v>
      </c>
      <c r="P421" s="120">
        <f t="shared" si="182"/>
        <v>530417.22</v>
      </c>
      <c r="Q421" s="148">
        <f t="shared" si="170"/>
        <v>5492840.2599999998</v>
      </c>
      <c r="R421" s="174"/>
      <c r="S421" s="6"/>
    </row>
    <row r="422" spans="2:32" x14ac:dyDescent="0.25">
      <c r="B422" s="50" t="s">
        <v>517</v>
      </c>
      <c r="C422" s="121">
        <v>33795695</v>
      </c>
      <c r="D422" s="121">
        <v>26733984.289999999</v>
      </c>
      <c r="E422" s="120">
        <v>0</v>
      </c>
      <c r="F422" s="120">
        <v>118000</v>
      </c>
      <c r="G422" s="120">
        <v>701179.6</v>
      </c>
      <c r="H422" s="120">
        <v>196352</v>
      </c>
      <c r="I422" s="54">
        <v>0</v>
      </c>
      <c r="J422" s="54">
        <v>2562156.42</v>
      </c>
      <c r="K422" s="54">
        <v>0</v>
      </c>
      <c r="L422" s="54">
        <v>19175</v>
      </c>
      <c r="M422" s="54">
        <v>0</v>
      </c>
      <c r="N422" s="54">
        <v>135558.39999999999</v>
      </c>
      <c r="O422" s="148">
        <v>1230001.6200000001</v>
      </c>
      <c r="P422" s="148">
        <v>530417.22</v>
      </c>
      <c r="Q422" s="148">
        <f t="shared" si="170"/>
        <v>5492840.2599999998</v>
      </c>
      <c r="R422" s="175"/>
      <c r="S422" s="6"/>
    </row>
    <row r="423" spans="2:32" x14ac:dyDescent="0.25">
      <c r="B423" s="51" t="s">
        <v>518</v>
      </c>
      <c r="C423" s="120">
        <f t="shared" ref="C423:P423" si="183">C424</f>
        <v>1492566765</v>
      </c>
      <c r="D423" s="120">
        <f t="shared" si="183"/>
        <v>1361141785.95</v>
      </c>
      <c r="E423" s="120">
        <f t="shared" si="183"/>
        <v>17641662.359999999</v>
      </c>
      <c r="F423" s="120">
        <f t="shared" si="183"/>
        <v>3257170.05</v>
      </c>
      <c r="G423" s="120">
        <f t="shared" si="183"/>
        <v>14727695.469999999</v>
      </c>
      <c r="H423" s="120">
        <f t="shared" si="183"/>
        <v>70191785.540000007</v>
      </c>
      <c r="I423" s="120">
        <f t="shared" si="183"/>
        <v>17092753.129999999</v>
      </c>
      <c r="J423" s="120">
        <f t="shared" si="183"/>
        <v>35473777.289999999</v>
      </c>
      <c r="K423" s="120">
        <f t="shared" si="183"/>
        <v>15302316.550000001</v>
      </c>
      <c r="L423" s="120">
        <f t="shared" si="183"/>
        <v>5698230.4099999992</v>
      </c>
      <c r="M423" s="120">
        <f t="shared" si="183"/>
        <v>124072424.63000003</v>
      </c>
      <c r="N423" s="120">
        <f t="shared" si="183"/>
        <v>37202988.079999991</v>
      </c>
      <c r="O423" s="120">
        <f t="shared" si="183"/>
        <v>19275302.100000001</v>
      </c>
      <c r="P423" s="120">
        <f t="shared" si="183"/>
        <v>139101416.17999998</v>
      </c>
      <c r="Q423" s="148">
        <f t="shared" si="170"/>
        <v>499037521.79000008</v>
      </c>
      <c r="R423" s="174"/>
      <c r="S423" s="6"/>
    </row>
    <row r="424" spans="2:32" x14ac:dyDescent="0.25">
      <c r="B424" s="50" t="s">
        <v>519</v>
      </c>
      <c r="C424" s="121">
        <v>1492566765</v>
      </c>
      <c r="D424" s="121">
        <v>1361141785.95</v>
      </c>
      <c r="E424" s="120">
        <v>17641662.359999999</v>
      </c>
      <c r="F424" s="120">
        <v>3257170.05</v>
      </c>
      <c r="G424" s="120">
        <v>14727695.469999999</v>
      </c>
      <c r="H424" s="120">
        <v>70191785.540000007</v>
      </c>
      <c r="I424" s="54">
        <v>17092753.129999999</v>
      </c>
      <c r="J424" s="54">
        <v>35473777.289999999</v>
      </c>
      <c r="K424" s="54">
        <v>15302316.550000001</v>
      </c>
      <c r="L424" s="54">
        <v>5698230.4099999992</v>
      </c>
      <c r="M424" s="54">
        <v>124072424.63000003</v>
      </c>
      <c r="N424" s="54">
        <v>37202988.079999991</v>
      </c>
      <c r="O424" s="148">
        <v>19275302.100000001</v>
      </c>
      <c r="P424" s="148">
        <v>139101416.17999998</v>
      </c>
      <c r="Q424" s="148">
        <f t="shared" si="170"/>
        <v>499037521.79000008</v>
      </c>
      <c r="R424" s="174"/>
      <c r="S424" s="6"/>
    </row>
    <row r="425" spans="2:32" x14ac:dyDescent="0.25">
      <c r="B425" s="51" t="s">
        <v>520</v>
      </c>
      <c r="C425" s="119">
        <f t="shared" ref="C425:P425" si="184">C426</f>
        <v>108310060</v>
      </c>
      <c r="D425" s="120">
        <f t="shared" si="184"/>
        <v>161158143.63</v>
      </c>
      <c r="E425" s="120">
        <f t="shared" si="184"/>
        <v>780617.2</v>
      </c>
      <c r="F425" s="120">
        <f t="shared" si="184"/>
        <v>1709793.84</v>
      </c>
      <c r="G425" s="120">
        <f t="shared" si="184"/>
        <v>1550846.62</v>
      </c>
      <c r="H425" s="120">
        <f t="shared" si="184"/>
        <v>1887377.41</v>
      </c>
      <c r="I425" s="120">
        <f t="shared" si="184"/>
        <v>2341437.5599999996</v>
      </c>
      <c r="J425" s="120">
        <f t="shared" si="184"/>
        <v>6443195.4100000001</v>
      </c>
      <c r="K425" s="120">
        <f t="shared" si="184"/>
        <v>2795389.2399999998</v>
      </c>
      <c r="L425" s="120">
        <f t="shared" si="184"/>
        <v>5917998.5699999994</v>
      </c>
      <c r="M425" s="120">
        <f t="shared" si="184"/>
        <v>1050014.53</v>
      </c>
      <c r="N425" s="120">
        <f t="shared" si="184"/>
        <v>3226493.95</v>
      </c>
      <c r="O425" s="120">
        <f t="shared" si="184"/>
        <v>2014939.04</v>
      </c>
      <c r="P425" s="120">
        <f t="shared" si="184"/>
        <v>19493029.349999994</v>
      </c>
      <c r="Q425" s="148">
        <f t="shared" si="170"/>
        <v>49211132.719999991</v>
      </c>
      <c r="R425" s="279"/>
      <c r="S425" s="6"/>
    </row>
    <row r="426" spans="2:32" x14ac:dyDescent="0.25">
      <c r="B426" s="50" t="s">
        <v>521</v>
      </c>
      <c r="C426" s="121">
        <v>108310060</v>
      </c>
      <c r="D426" s="121">
        <v>161158143.63</v>
      </c>
      <c r="E426" s="120">
        <v>780617.2</v>
      </c>
      <c r="F426" s="120">
        <v>1709793.84</v>
      </c>
      <c r="G426" s="120">
        <v>1550846.62</v>
      </c>
      <c r="H426" s="120">
        <v>1887377.41</v>
      </c>
      <c r="I426" s="54">
        <v>2341437.5599999996</v>
      </c>
      <c r="J426" s="54">
        <v>6443195.4100000001</v>
      </c>
      <c r="K426" s="54">
        <v>2795389.2399999998</v>
      </c>
      <c r="L426" s="54">
        <v>5917998.5699999994</v>
      </c>
      <c r="M426" s="54">
        <v>1050014.53</v>
      </c>
      <c r="N426" s="54">
        <v>3226493.95</v>
      </c>
      <c r="O426" s="148">
        <v>2014939.04</v>
      </c>
      <c r="P426" s="148">
        <v>19493029.349999994</v>
      </c>
      <c r="Q426" s="148">
        <f t="shared" si="170"/>
        <v>49211132.719999991</v>
      </c>
      <c r="R426" s="275"/>
      <c r="S426" s="6"/>
    </row>
    <row r="427" spans="2:32" x14ac:dyDescent="0.25">
      <c r="B427" s="51" t="s">
        <v>522</v>
      </c>
      <c r="C427" s="119">
        <f t="shared" ref="C427:P427" si="185">C428</f>
        <v>155576153</v>
      </c>
      <c r="D427" s="119">
        <f t="shared" si="185"/>
        <v>111156205.30999999</v>
      </c>
      <c r="E427" s="120">
        <f t="shared" si="185"/>
        <v>20496.599999999999</v>
      </c>
      <c r="F427" s="120">
        <f t="shared" si="185"/>
        <v>80540.27</v>
      </c>
      <c r="G427" s="120">
        <f t="shared" si="185"/>
        <v>30939648.66</v>
      </c>
      <c r="H427" s="120">
        <f t="shared" si="185"/>
        <v>17700</v>
      </c>
      <c r="I427" s="120">
        <f t="shared" si="185"/>
        <v>242106.97</v>
      </c>
      <c r="J427" s="120">
        <f t="shared" si="185"/>
        <v>3676887.85</v>
      </c>
      <c r="K427" s="120">
        <f t="shared" si="185"/>
        <v>170283.44</v>
      </c>
      <c r="L427" s="120">
        <f t="shared" si="185"/>
        <v>49156.439999999944</v>
      </c>
      <c r="M427" s="120">
        <f t="shared" si="185"/>
        <v>3870732.7800000003</v>
      </c>
      <c r="N427" s="120">
        <f t="shared" si="185"/>
        <v>104304.8</v>
      </c>
      <c r="O427" s="120">
        <f t="shared" si="185"/>
        <v>3351926.6399999997</v>
      </c>
      <c r="P427" s="120">
        <f t="shared" si="185"/>
        <v>198337.35</v>
      </c>
      <c r="Q427" s="148">
        <f t="shared" si="170"/>
        <v>42722121.799999997</v>
      </c>
      <c r="R427" s="175"/>
      <c r="S427" s="6"/>
    </row>
    <row r="428" spans="2:32" s="28" customFormat="1" x14ac:dyDescent="0.25">
      <c r="B428" s="50" t="s">
        <v>523</v>
      </c>
      <c r="C428" s="121">
        <v>155576153</v>
      </c>
      <c r="D428" s="121">
        <v>111156205.30999999</v>
      </c>
      <c r="E428" s="120">
        <v>20496.599999999999</v>
      </c>
      <c r="F428" s="120">
        <v>80540.27</v>
      </c>
      <c r="G428" s="120">
        <v>30939648.66</v>
      </c>
      <c r="H428" s="120">
        <v>17700</v>
      </c>
      <c r="I428" s="54">
        <v>242106.97</v>
      </c>
      <c r="J428" s="54">
        <v>3676887.85</v>
      </c>
      <c r="K428" s="54">
        <v>170283.44</v>
      </c>
      <c r="L428" s="54">
        <v>49156.439999999944</v>
      </c>
      <c r="M428" s="54">
        <v>3870732.7800000003</v>
      </c>
      <c r="N428" s="54">
        <v>104304.8</v>
      </c>
      <c r="O428" s="148">
        <v>3351926.6399999997</v>
      </c>
      <c r="P428" s="148">
        <v>198337.35</v>
      </c>
      <c r="Q428" s="148">
        <f t="shared" si="170"/>
        <v>42722121.799999997</v>
      </c>
      <c r="R428" s="174"/>
      <c r="S428" s="6"/>
      <c r="T428" s="3"/>
      <c r="U428" s="3"/>
      <c r="V428" s="3"/>
      <c r="W428" s="3"/>
    </row>
    <row r="429" spans="2:32" s="28" customFormat="1" x14ac:dyDescent="0.25">
      <c r="B429" s="52" t="s">
        <v>688</v>
      </c>
      <c r="C429" s="119">
        <f t="shared" ref="C429:P429" si="186">C430+C432+C434+C436</f>
        <v>382061629</v>
      </c>
      <c r="D429" s="119">
        <f t="shared" si="186"/>
        <v>401689753.77999997</v>
      </c>
      <c r="E429" s="119">
        <f t="shared" si="186"/>
        <v>66579.22</v>
      </c>
      <c r="F429" s="119">
        <f t="shared" si="186"/>
        <v>139097.79999999999</v>
      </c>
      <c r="G429" s="119">
        <f t="shared" si="186"/>
        <v>2192389.75</v>
      </c>
      <c r="H429" s="119">
        <f t="shared" si="186"/>
        <v>2166575.6399999997</v>
      </c>
      <c r="I429" s="119">
        <f t="shared" si="186"/>
        <v>2236996.5499999998</v>
      </c>
      <c r="J429" s="119">
        <f t="shared" si="186"/>
        <v>3129898.7700000005</v>
      </c>
      <c r="K429" s="119">
        <f t="shared" si="186"/>
        <v>1081423.51</v>
      </c>
      <c r="L429" s="119">
        <f t="shared" si="186"/>
        <v>1684740.24</v>
      </c>
      <c r="M429" s="119">
        <f t="shared" si="186"/>
        <v>2909732.1100000003</v>
      </c>
      <c r="N429" s="119">
        <f t="shared" si="186"/>
        <v>8185942.3499999996</v>
      </c>
      <c r="O429" s="119">
        <f t="shared" si="186"/>
        <v>6339454.5800000001</v>
      </c>
      <c r="P429" s="119">
        <f t="shared" si="186"/>
        <v>10214149.809999999</v>
      </c>
      <c r="Q429" s="147">
        <f t="shared" si="170"/>
        <v>40346980.329999998</v>
      </c>
      <c r="R429" s="174"/>
      <c r="S429" s="6"/>
      <c r="T429" s="3"/>
      <c r="U429" s="3"/>
      <c r="V429" s="3"/>
      <c r="W429" s="3"/>
    </row>
    <row r="430" spans="2:32" x14ac:dyDescent="0.25">
      <c r="B430" s="51" t="s">
        <v>525</v>
      </c>
      <c r="C430" s="119">
        <f t="shared" ref="C430:P430" si="187">C431</f>
        <v>173717214</v>
      </c>
      <c r="D430" s="119">
        <f t="shared" si="187"/>
        <v>185894332.09999999</v>
      </c>
      <c r="E430" s="120">
        <f t="shared" si="187"/>
        <v>66579.22</v>
      </c>
      <c r="F430" s="120">
        <f t="shared" si="187"/>
        <v>139097.79999999999</v>
      </c>
      <c r="G430" s="120">
        <f t="shared" si="187"/>
        <v>1152837.3700000001</v>
      </c>
      <c r="H430" s="120">
        <f t="shared" si="187"/>
        <v>909993.44</v>
      </c>
      <c r="I430" s="120">
        <f t="shared" si="187"/>
        <v>959137.03</v>
      </c>
      <c r="J430" s="120">
        <f t="shared" si="187"/>
        <v>1208265.5300000003</v>
      </c>
      <c r="K430" s="120">
        <f t="shared" si="187"/>
        <v>259382.88</v>
      </c>
      <c r="L430" s="120">
        <f t="shared" si="187"/>
        <v>1547329.25</v>
      </c>
      <c r="M430" s="120">
        <f t="shared" si="187"/>
        <v>1863827.31</v>
      </c>
      <c r="N430" s="120">
        <f t="shared" si="187"/>
        <v>1108962.75</v>
      </c>
      <c r="O430" s="120">
        <f t="shared" si="187"/>
        <v>295508.56</v>
      </c>
      <c r="P430" s="120">
        <f t="shared" si="187"/>
        <v>5519233.1099999985</v>
      </c>
      <c r="Q430" s="148">
        <f t="shared" si="170"/>
        <v>15030154.25</v>
      </c>
      <c r="R430" s="175"/>
      <c r="S430" s="6"/>
    </row>
    <row r="431" spans="2:32" x14ac:dyDescent="0.25">
      <c r="B431" s="50" t="s">
        <v>526</v>
      </c>
      <c r="C431" s="121">
        <v>173717214</v>
      </c>
      <c r="D431" s="121">
        <v>185894332.09999999</v>
      </c>
      <c r="E431" s="120">
        <v>66579.22</v>
      </c>
      <c r="F431" s="120">
        <v>139097.79999999999</v>
      </c>
      <c r="G431" s="120">
        <v>1152837.3700000001</v>
      </c>
      <c r="H431" s="120">
        <v>909993.44</v>
      </c>
      <c r="I431" s="54">
        <v>959137.03</v>
      </c>
      <c r="J431" s="54">
        <v>1208265.5300000003</v>
      </c>
      <c r="K431" s="54">
        <v>259382.88</v>
      </c>
      <c r="L431" s="54">
        <v>1547329.25</v>
      </c>
      <c r="M431" s="54">
        <v>1863827.31</v>
      </c>
      <c r="N431" s="54">
        <v>1108962.75</v>
      </c>
      <c r="O431" s="148">
        <v>295508.56</v>
      </c>
      <c r="P431" s="148">
        <v>5519233.1099999985</v>
      </c>
      <c r="Q431" s="148">
        <f t="shared" si="170"/>
        <v>15030154.25</v>
      </c>
      <c r="R431" s="175"/>
      <c r="S431" s="6"/>
    </row>
    <row r="432" spans="2:32" x14ac:dyDescent="0.25">
      <c r="B432" s="51" t="s">
        <v>527</v>
      </c>
      <c r="C432" s="119">
        <f t="shared" ref="C432:P432" si="188">C433</f>
        <v>2203333</v>
      </c>
      <c r="D432" s="119">
        <f t="shared" si="188"/>
        <v>2124670</v>
      </c>
      <c r="E432" s="120">
        <f t="shared" si="188"/>
        <v>0</v>
      </c>
      <c r="F432" s="120">
        <f t="shared" si="188"/>
        <v>0</v>
      </c>
      <c r="G432" s="120">
        <f t="shared" si="188"/>
        <v>0</v>
      </c>
      <c r="H432" s="120">
        <f t="shared" si="188"/>
        <v>0</v>
      </c>
      <c r="I432" s="120">
        <f t="shared" si="188"/>
        <v>0</v>
      </c>
      <c r="J432" s="120">
        <f t="shared" si="188"/>
        <v>0</v>
      </c>
      <c r="K432" s="120">
        <f t="shared" si="188"/>
        <v>0</v>
      </c>
      <c r="L432" s="120">
        <f t="shared" si="188"/>
        <v>0</v>
      </c>
      <c r="M432" s="120">
        <f t="shared" si="188"/>
        <v>0</v>
      </c>
      <c r="N432" s="120">
        <f t="shared" si="188"/>
        <v>0</v>
      </c>
      <c r="O432" s="120">
        <f t="shared" si="188"/>
        <v>0</v>
      </c>
      <c r="P432" s="120">
        <f t="shared" si="188"/>
        <v>121671.74</v>
      </c>
      <c r="Q432" s="148">
        <f t="shared" si="170"/>
        <v>121671.74</v>
      </c>
      <c r="R432" s="175"/>
      <c r="S432" s="6"/>
    </row>
    <row r="433" spans="2:23" x14ac:dyDescent="0.25">
      <c r="B433" s="50" t="s">
        <v>528</v>
      </c>
      <c r="C433" s="121">
        <v>2203333</v>
      </c>
      <c r="D433" s="121">
        <v>2124670</v>
      </c>
      <c r="E433" s="120"/>
      <c r="F433" s="120"/>
      <c r="G433" s="120">
        <v>0</v>
      </c>
      <c r="H433" s="120"/>
      <c r="I433" s="54">
        <v>0</v>
      </c>
      <c r="J433" s="54">
        <v>0</v>
      </c>
      <c r="K433" s="54">
        <v>0</v>
      </c>
      <c r="L433" s="54">
        <v>0</v>
      </c>
      <c r="M433" s="54">
        <v>0</v>
      </c>
      <c r="N433" s="54">
        <v>0</v>
      </c>
      <c r="O433" s="148">
        <v>0</v>
      </c>
      <c r="P433" s="148">
        <v>121671.74</v>
      </c>
      <c r="Q433" s="148">
        <f t="shared" si="170"/>
        <v>121671.74</v>
      </c>
      <c r="R433" s="275"/>
      <c r="S433" s="6"/>
    </row>
    <row r="434" spans="2:23" x14ac:dyDescent="0.25">
      <c r="B434" s="51" t="s">
        <v>529</v>
      </c>
      <c r="C434" s="119">
        <f t="shared" ref="C434:P434" si="189">C435</f>
        <v>157179318</v>
      </c>
      <c r="D434" s="119">
        <f t="shared" si="189"/>
        <v>162718429.46000001</v>
      </c>
      <c r="E434" s="120">
        <f t="shared" si="189"/>
        <v>0</v>
      </c>
      <c r="F434" s="120">
        <f t="shared" si="189"/>
        <v>0</v>
      </c>
      <c r="G434" s="120">
        <f t="shared" si="189"/>
        <v>292328</v>
      </c>
      <c r="H434" s="120">
        <f t="shared" si="189"/>
        <v>483160.17</v>
      </c>
      <c r="I434" s="120">
        <f t="shared" si="189"/>
        <v>1277859.52</v>
      </c>
      <c r="J434" s="120">
        <f t="shared" si="189"/>
        <v>1886633.24</v>
      </c>
      <c r="K434" s="120">
        <f t="shared" si="189"/>
        <v>822040.63</v>
      </c>
      <c r="L434" s="120">
        <f t="shared" si="189"/>
        <v>129435.99</v>
      </c>
      <c r="M434" s="120">
        <f t="shared" si="189"/>
        <v>1045904.8</v>
      </c>
      <c r="N434" s="120">
        <f t="shared" si="189"/>
        <v>23840</v>
      </c>
      <c r="O434" s="120">
        <f t="shared" si="189"/>
        <v>543022.02</v>
      </c>
      <c r="P434" s="120">
        <f t="shared" si="189"/>
        <v>840919.73</v>
      </c>
      <c r="Q434" s="148">
        <f t="shared" si="170"/>
        <v>7345144.0999999996</v>
      </c>
      <c r="R434" s="174"/>
      <c r="S434" s="6"/>
    </row>
    <row r="435" spans="2:23" x14ac:dyDescent="0.25">
      <c r="B435" s="50" t="s">
        <v>530</v>
      </c>
      <c r="C435" s="121">
        <v>157179318</v>
      </c>
      <c r="D435" s="121">
        <v>162718429.46000001</v>
      </c>
      <c r="E435" s="120">
        <v>0</v>
      </c>
      <c r="F435" s="120">
        <v>0</v>
      </c>
      <c r="G435" s="120">
        <v>292328</v>
      </c>
      <c r="H435" s="120">
        <v>483160.17</v>
      </c>
      <c r="I435" s="54">
        <v>1277859.52</v>
      </c>
      <c r="J435" s="54">
        <v>1886633.24</v>
      </c>
      <c r="K435" s="54">
        <v>822040.63</v>
      </c>
      <c r="L435" s="54">
        <v>129435.99</v>
      </c>
      <c r="M435" s="54">
        <v>1045904.8</v>
      </c>
      <c r="N435" s="54">
        <v>23840</v>
      </c>
      <c r="O435" s="148">
        <v>543022.02</v>
      </c>
      <c r="P435" s="148">
        <v>840919.73</v>
      </c>
      <c r="Q435" s="148">
        <f t="shared" si="170"/>
        <v>7345144.0999999996</v>
      </c>
      <c r="R435" s="175"/>
      <c r="S435" s="6"/>
    </row>
    <row r="436" spans="2:23" x14ac:dyDescent="0.25">
      <c r="B436" s="51" t="s">
        <v>531</v>
      </c>
      <c r="C436" s="119">
        <f t="shared" ref="C436:P436" si="190">C437</f>
        <v>48961764</v>
      </c>
      <c r="D436" s="119">
        <f t="shared" si="190"/>
        <v>50952322.219999999</v>
      </c>
      <c r="E436" s="120">
        <f t="shared" si="190"/>
        <v>0</v>
      </c>
      <c r="F436" s="120">
        <f t="shared" si="190"/>
        <v>0</v>
      </c>
      <c r="G436" s="120">
        <f t="shared" si="190"/>
        <v>747224.38</v>
      </c>
      <c r="H436" s="120">
        <f t="shared" si="190"/>
        <v>773422.03</v>
      </c>
      <c r="I436" s="120">
        <f t="shared" si="190"/>
        <v>0</v>
      </c>
      <c r="J436" s="120">
        <f t="shared" si="190"/>
        <v>35000</v>
      </c>
      <c r="K436" s="120">
        <f t="shared" si="190"/>
        <v>0</v>
      </c>
      <c r="L436" s="120">
        <f t="shared" si="190"/>
        <v>7975</v>
      </c>
      <c r="M436" s="120">
        <f t="shared" si="190"/>
        <v>0</v>
      </c>
      <c r="N436" s="120">
        <f t="shared" si="190"/>
        <v>7053139.5999999996</v>
      </c>
      <c r="O436" s="120">
        <f t="shared" si="190"/>
        <v>5500924</v>
      </c>
      <c r="P436" s="120">
        <f t="shared" si="190"/>
        <v>3732325.23</v>
      </c>
      <c r="Q436" s="148">
        <f t="shared" si="170"/>
        <v>17850010.239999998</v>
      </c>
      <c r="R436" s="174"/>
      <c r="S436" s="6"/>
    </row>
    <row r="437" spans="2:23" s="28" customFormat="1" x14ac:dyDescent="0.25">
      <c r="B437" s="50" t="s">
        <v>532</v>
      </c>
      <c r="C437" s="121">
        <v>48961764</v>
      </c>
      <c r="D437" s="121">
        <v>50952322.219999999</v>
      </c>
      <c r="E437" s="120">
        <v>0</v>
      </c>
      <c r="F437" s="120"/>
      <c r="G437" s="120">
        <v>747224.38</v>
      </c>
      <c r="H437" s="120">
        <v>773422.03</v>
      </c>
      <c r="I437" s="54">
        <v>0</v>
      </c>
      <c r="J437" s="54">
        <v>35000</v>
      </c>
      <c r="K437" s="54">
        <v>0</v>
      </c>
      <c r="L437" s="54">
        <v>7975</v>
      </c>
      <c r="M437" s="54">
        <v>0</v>
      </c>
      <c r="N437" s="54">
        <v>7053139.5999999996</v>
      </c>
      <c r="O437" s="148">
        <v>5500924</v>
      </c>
      <c r="P437" s="148">
        <v>3732325.23</v>
      </c>
      <c r="Q437" s="148">
        <f t="shared" si="170"/>
        <v>17850010.239999998</v>
      </c>
      <c r="R437" s="175"/>
      <c r="S437" s="6"/>
      <c r="T437" s="3"/>
      <c r="U437" s="3"/>
      <c r="V437" s="3"/>
      <c r="W437" s="3"/>
    </row>
    <row r="438" spans="2:23" s="28" customFormat="1" x14ac:dyDescent="0.25">
      <c r="B438" s="52" t="s">
        <v>60</v>
      </c>
      <c r="C438" s="119">
        <f t="shared" ref="C438:P438" si="191">C439+C441+C443+C445</f>
        <v>970547895</v>
      </c>
      <c r="D438" s="119">
        <f t="shared" si="191"/>
        <v>2838215236.5099998</v>
      </c>
      <c r="E438" s="119">
        <f t="shared" si="191"/>
        <v>20001087.280000001</v>
      </c>
      <c r="F438" s="119">
        <f t="shared" si="191"/>
        <v>66720623.719999999</v>
      </c>
      <c r="G438" s="119">
        <f t="shared" si="191"/>
        <v>247143435.38000003</v>
      </c>
      <c r="H438" s="119">
        <f t="shared" si="191"/>
        <v>31488612.879999999</v>
      </c>
      <c r="I438" s="119">
        <f t="shared" si="191"/>
        <v>107354818.52</v>
      </c>
      <c r="J438" s="119">
        <f t="shared" si="191"/>
        <v>213569100.80999997</v>
      </c>
      <c r="K438" s="119">
        <f t="shared" si="191"/>
        <v>49017409.980000004</v>
      </c>
      <c r="L438" s="119">
        <f t="shared" si="191"/>
        <v>23905509.280000001</v>
      </c>
      <c r="M438" s="119">
        <f t="shared" si="191"/>
        <v>55946549.559999995</v>
      </c>
      <c r="N438" s="119">
        <f t="shared" si="191"/>
        <v>157622441.56999999</v>
      </c>
      <c r="O438" s="119">
        <f t="shared" si="191"/>
        <v>660105577.71999991</v>
      </c>
      <c r="P438" s="119">
        <f t="shared" si="191"/>
        <v>74051384.420000002</v>
      </c>
      <c r="Q438" s="147">
        <f t="shared" si="170"/>
        <v>1706926551.1199999</v>
      </c>
      <c r="R438" s="275"/>
      <c r="S438" s="6"/>
      <c r="T438" s="3"/>
      <c r="U438" s="3"/>
      <c r="V438" s="3"/>
      <c r="W438" s="3"/>
    </row>
    <row r="439" spans="2:23" x14ac:dyDescent="0.25">
      <c r="B439" s="51" t="s">
        <v>533</v>
      </c>
      <c r="C439" s="119">
        <f t="shared" ref="C439:P439" si="192">C440</f>
        <v>731666888</v>
      </c>
      <c r="D439" s="119">
        <f t="shared" si="192"/>
        <v>2575728392.7399998</v>
      </c>
      <c r="E439" s="120">
        <f t="shared" si="192"/>
        <v>18290917.220000003</v>
      </c>
      <c r="F439" s="120">
        <f t="shared" si="192"/>
        <v>65136039.479999997</v>
      </c>
      <c r="G439" s="120">
        <f t="shared" si="192"/>
        <v>244384791.14000002</v>
      </c>
      <c r="H439" s="120">
        <f t="shared" si="192"/>
        <v>28775406.640000001</v>
      </c>
      <c r="I439" s="120">
        <f t="shared" si="192"/>
        <v>106301051.42</v>
      </c>
      <c r="J439" s="120">
        <f t="shared" si="192"/>
        <v>194055325.59999996</v>
      </c>
      <c r="K439" s="120">
        <f t="shared" si="192"/>
        <v>48403729.740000002</v>
      </c>
      <c r="L439" s="120">
        <f t="shared" si="192"/>
        <v>9400454.25</v>
      </c>
      <c r="M439" s="120">
        <f t="shared" si="192"/>
        <v>21102597.609999999</v>
      </c>
      <c r="N439" s="120">
        <f t="shared" si="192"/>
        <v>156482167.28999999</v>
      </c>
      <c r="O439" s="120">
        <f t="shared" si="192"/>
        <v>634190342.65999997</v>
      </c>
      <c r="P439" s="120">
        <f t="shared" si="192"/>
        <v>53866050.939999998</v>
      </c>
      <c r="Q439" s="148">
        <f t="shared" si="170"/>
        <v>1580388873.99</v>
      </c>
      <c r="R439" s="175"/>
      <c r="S439" s="6"/>
    </row>
    <row r="440" spans="2:23" x14ac:dyDescent="0.25">
      <c r="B440" s="50" t="s">
        <v>534</v>
      </c>
      <c r="C440" s="121">
        <v>731666888</v>
      </c>
      <c r="D440" s="121">
        <v>2575728392.7399998</v>
      </c>
      <c r="E440" s="120">
        <v>18290917.220000003</v>
      </c>
      <c r="F440" s="120">
        <v>65136039.479999997</v>
      </c>
      <c r="G440" s="120">
        <v>244384791.14000002</v>
      </c>
      <c r="H440" s="120">
        <v>28775406.640000001</v>
      </c>
      <c r="I440" s="54">
        <v>106301051.42</v>
      </c>
      <c r="J440" s="54">
        <v>194055325.59999996</v>
      </c>
      <c r="K440" s="54">
        <v>48403729.740000002</v>
      </c>
      <c r="L440" s="54">
        <v>9400454.25</v>
      </c>
      <c r="M440" s="54">
        <v>21102597.609999999</v>
      </c>
      <c r="N440" s="54">
        <v>156482167.28999999</v>
      </c>
      <c r="O440" s="148">
        <v>634190342.65999997</v>
      </c>
      <c r="P440" s="148">
        <v>53866050.939999998</v>
      </c>
      <c r="Q440" s="148">
        <f t="shared" si="170"/>
        <v>1580388873.99</v>
      </c>
      <c r="R440" s="175"/>
      <c r="S440" s="6"/>
    </row>
    <row r="441" spans="2:23" x14ac:dyDescent="0.25">
      <c r="B441" s="51" t="s">
        <v>535</v>
      </c>
      <c r="C441" s="119">
        <f t="shared" ref="C441:P441" si="193">C442</f>
        <v>79511135</v>
      </c>
      <c r="D441" s="119">
        <f t="shared" si="193"/>
        <v>141986732.47</v>
      </c>
      <c r="E441" s="120">
        <f t="shared" si="193"/>
        <v>1710170.06</v>
      </c>
      <c r="F441" s="120">
        <f t="shared" si="193"/>
        <v>1471304.24</v>
      </c>
      <c r="G441" s="120">
        <f t="shared" si="193"/>
        <v>2697284.24</v>
      </c>
      <c r="H441" s="120">
        <f t="shared" si="193"/>
        <v>2255137.6100000003</v>
      </c>
      <c r="I441" s="120">
        <f t="shared" si="193"/>
        <v>1053767.0999999999</v>
      </c>
      <c r="J441" s="120">
        <f t="shared" si="193"/>
        <v>16302869.35</v>
      </c>
      <c r="K441" s="120">
        <f t="shared" si="193"/>
        <v>406802.64</v>
      </c>
      <c r="L441" s="120">
        <f t="shared" si="193"/>
        <v>14399287.82</v>
      </c>
      <c r="M441" s="120">
        <f t="shared" si="193"/>
        <v>761360.83000000007</v>
      </c>
      <c r="N441" s="120">
        <f t="shared" si="193"/>
        <v>1140274.28</v>
      </c>
      <c r="O441" s="120">
        <f t="shared" si="193"/>
        <v>21290869.029999997</v>
      </c>
      <c r="P441" s="120">
        <f t="shared" si="193"/>
        <v>9118495.3399999999</v>
      </c>
      <c r="Q441" s="148">
        <f t="shared" si="170"/>
        <v>72607622.540000007</v>
      </c>
      <c r="R441" s="175"/>
      <c r="S441" s="6"/>
    </row>
    <row r="442" spans="2:23" x14ac:dyDescent="0.25">
      <c r="B442" s="50" t="s">
        <v>536</v>
      </c>
      <c r="C442" s="121">
        <v>79511135</v>
      </c>
      <c r="D442" s="121">
        <v>141986732.47</v>
      </c>
      <c r="E442" s="120">
        <v>1710170.06</v>
      </c>
      <c r="F442" s="120">
        <v>1471304.24</v>
      </c>
      <c r="G442" s="120">
        <v>2697284.24</v>
      </c>
      <c r="H442" s="120">
        <v>2255137.6100000003</v>
      </c>
      <c r="I442" s="54">
        <v>1053767.0999999999</v>
      </c>
      <c r="J442" s="54">
        <v>16302869.35</v>
      </c>
      <c r="K442" s="54">
        <v>406802.64</v>
      </c>
      <c r="L442" s="54">
        <v>14399287.82</v>
      </c>
      <c r="M442" s="54">
        <v>761360.83000000007</v>
      </c>
      <c r="N442" s="54">
        <v>1140274.28</v>
      </c>
      <c r="O442" s="148">
        <v>21290869.029999997</v>
      </c>
      <c r="P442" s="148">
        <v>9118495.3399999999</v>
      </c>
      <c r="Q442" s="148">
        <f t="shared" si="170"/>
        <v>72607622.540000007</v>
      </c>
      <c r="R442" s="277"/>
      <c r="S442" s="6"/>
    </row>
    <row r="443" spans="2:23" x14ac:dyDescent="0.25">
      <c r="B443" s="51" t="s">
        <v>537</v>
      </c>
      <c r="C443" s="119">
        <f t="shared" ref="C443:P443" si="194">C444</f>
        <v>597900</v>
      </c>
      <c r="D443" s="119">
        <f t="shared" si="194"/>
        <v>650680</v>
      </c>
      <c r="E443" s="120">
        <f t="shared" si="194"/>
        <v>0</v>
      </c>
      <c r="F443" s="120">
        <f t="shared" si="194"/>
        <v>0</v>
      </c>
      <c r="G443" s="120">
        <f t="shared" si="194"/>
        <v>0</v>
      </c>
      <c r="H443" s="120">
        <f t="shared" si="194"/>
        <v>280</v>
      </c>
      <c r="I443" s="120">
        <f t="shared" si="194"/>
        <v>0</v>
      </c>
      <c r="J443" s="120">
        <f t="shared" si="194"/>
        <v>0</v>
      </c>
      <c r="K443" s="120">
        <f t="shared" si="194"/>
        <v>0</v>
      </c>
      <c r="L443" s="120">
        <f t="shared" si="194"/>
        <v>0</v>
      </c>
      <c r="M443" s="120">
        <f t="shared" si="194"/>
        <v>0</v>
      </c>
      <c r="N443" s="120">
        <f t="shared" si="194"/>
        <v>0</v>
      </c>
      <c r="O443" s="120">
        <f t="shared" si="194"/>
        <v>0</v>
      </c>
      <c r="P443" s="120">
        <f t="shared" si="194"/>
        <v>0</v>
      </c>
      <c r="Q443" s="148">
        <f t="shared" si="170"/>
        <v>280</v>
      </c>
      <c r="R443" s="175"/>
      <c r="S443" s="6"/>
    </row>
    <row r="444" spans="2:23" x14ac:dyDescent="0.25">
      <c r="B444" s="50" t="s">
        <v>538</v>
      </c>
      <c r="C444" s="121">
        <v>597900</v>
      </c>
      <c r="D444" s="121">
        <v>650680</v>
      </c>
      <c r="E444" s="120"/>
      <c r="F444" s="120"/>
      <c r="G444" s="120">
        <v>0</v>
      </c>
      <c r="H444" s="120">
        <v>280</v>
      </c>
      <c r="I444" s="54"/>
      <c r="J444" s="54"/>
      <c r="K444" s="54"/>
      <c r="L444" s="54"/>
      <c r="M444" s="54"/>
      <c r="N444" s="54"/>
      <c r="O444" s="148"/>
      <c r="P444" s="148"/>
      <c r="Q444" s="148">
        <f t="shared" si="170"/>
        <v>280</v>
      </c>
      <c r="R444" s="175"/>
      <c r="S444" s="6"/>
    </row>
    <row r="445" spans="2:23" x14ac:dyDescent="0.25">
      <c r="B445" s="51" t="s">
        <v>539</v>
      </c>
      <c r="C445" s="119">
        <f t="shared" ref="C445:P445" si="195">C446</f>
        <v>158771972</v>
      </c>
      <c r="D445" s="119">
        <f t="shared" si="195"/>
        <v>119849431.29999998</v>
      </c>
      <c r="E445" s="120">
        <f t="shared" si="195"/>
        <v>0</v>
      </c>
      <c r="F445" s="120">
        <f t="shared" si="195"/>
        <v>113280</v>
      </c>
      <c r="G445" s="120">
        <f t="shared" si="195"/>
        <v>61360</v>
      </c>
      <c r="H445" s="120">
        <f t="shared" si="195"/>
        <v>457788.63</v>
      </c>
      <c r="I445" s="120">
        <f t="shared" si="195"/>
        <v>0</v>
      </c>
      <c r="J445" s="120">
        <f t="shared" si="195"/>
        <v>3210905.86</v>
      </c>
      <c r="K445" s="120">
        <f t="shared" si="195"/>
        <v>206877.6</v>
      </c>
      <c r="L445" s="120">
        <f t="shared" si="195"/>
        <v>105767.21</v>
      </c>
      <c r="M445" s="120">
        <f t="shared" si="195"/>
        <v>34082591.119999997</v>
      </c>
      <c r="N445" s="120">
        <f t="shared" si="195"/>
        <v>0</v>
      </c>
      <c r="O445" s="120">
        <f t="shared" si="195"/>
        <v>4624366.03</v>
      </c>
      <c r="P445" s="120">
        <f t="shared" si="195"/>
        <v>11066838.140000001</v>
      </c>
      <c r="Q445" s="148">
        <f t="shared" si="170"/>
        <v>53929774.589999996</v>
      </c>
      <c r="R445" s="175"/>
      <c r="S445" s="6"/>
    </row>
    <row r="446" spans="2:23" s="28" customFormat="1" x14ac:dyDescent="0.25">
      <c r="B446" s="50" t="s">
        <v>540</v>
      </c>
      <c r="C446" s="121">
        <v>158771972</v>
      </c>
      <c r="D446" s="121">
        <v>119849431.29999998</v>
      </c>
      <c r="E446" s="120">
        <v>0</v>
      </c>
      <c r="F446" s="120">
        <v>113280</v>
      </c>
      <c r="G446" s="120">
        <v>61360</v>
      </c>
      <c r="H446" s="120">
        <v>457788.63</v>
      </c>
      <c r="I446" s="54">
        <v>0</v>
      </c>
      <c r="J446" s="54">
        <v>3210905.86</v>
      </c>
      <c r="K446" s="54">
        <v>206877.6</v>
      </c>
      <c r="L446" s="54">
        <v>105767.21</v>
      </c>
      <c r="M446" s="54">
        <v>34082591.119999997</v>
      </c>
      <c r="N446" s="54">
        <v>0</v>
      </c>
      <c r="O446" s="148">
        <v>4624366.03</v>
      </c>
      <c r="P446" s="148">
        <v>11066838.140000001</v>
      </c>
      <c r="Q446" s="148">
        <f t="shared" si="170"/>
        <v>53929774.589999996</v>
      </c>
      <c r="R446" s="175"/>
      <c r="S446" s="6"/>
      <c r="T446" s="3"/>
      <c r="U446" s="3"/>
      <c r="V446" s="3"/>
      <c r="W446" s="3"/>
    </row>
    <row r="447" spans="2:23" s="28" customFormat="1" x14ac:dyDescent="0.25">
      <c r="B447" s="52" t="s">
        <v>61</v>
      </c>
      <c r="C447" s="102">
        <f>C448+C450+C452+C454+C456+C458+C460+C462</f>
        <v>752018934</v>
      </c>
      <c r="D447" s="102">
        <f>D448+D450+D452+D454+D456+D458+D460+D462</f>
        <v>1270623368.5</v>
      </c>
      <c r="E447" s="154">
        <f t="shared" ref="E447:O447" si="196">E448+E450+E452+E454+E456+E458+E460+E462</f>
        <v>0</v>
      </c>
      <c r="F447" s="154">
        <f t="shared" si="196"/>
        <v>774000</v>
      </c>
      <c r="G447" s="154">
        <f t="shared" si="196"/>
        <v>10245969.24</v>
      </c>
      <c r="H447" s="154">
        <f t="shared" si="196"/>
        <v>66997938.039999999</v>
      </c>
      <c r="I447" s="154">
        <f t="shared" si="196"/>
        <v>67404436.349999994</v>
      </c>
      <c r="J447" s="154">
        <f t="shared" si="196"/>
        <v>12194184.99</v>
      </c>
      <c r="K447" s="154">
        <f t="shared" si="196"/>
        <v>10949291.92</v>
      </c>
      <c r="L447" s="154">
        <f t="shared" si="196"/>
        <v>45877572</v>
      </c>
      <c r="M447" s="154">
        <f t="shared" si="196"/>
        <v>37830038.119999997</v>
      </c>
      <c r="N447" s="154">
        <f t="shared" si="196"/>
        <v>81404350.010000005</v>
      </c>
      <c r="O447" s="154">
        <f t="shared" si="196"/>
        <v>210212281.41999999</v>
      </c>
      <c r="P447" s="154">
        <f t="shared" ref="P447" si="197">P448+P450+P452+P454+P458+P460+P462</f>
        <v>113958123.86000003</v>
      </c>
      <c r="Q447" s="147">
        <f t="shared" si="170"/>
        <v>657848185.95000005</v>
      </c>
      <c r="R447" s="175"/>
      <c r="S447" s="6"/>
      <c r="T447" s="3"/>
      <c r="U447" s="3"/>
      <c r="V447" s="3"/>
      <c r="W447" s="3"/>
    </row>
    <row r="448" spans="2:23" s="28" customFormat="1" x14ac:dyDescent="0.25">
      <c r="B448" s="51" t="s">
        <v>541</v>
      </c>
      <c r="C448" s="119">
        <f t="shared" ref="C448:P448" si="198">C449</f>
        <v>686767958</v>
      </c>
      <c r="D448" s="119">
        <f t="shared" si="198"/>
        <v>1181352285.3699999</v>
      </c>
      <c r="E448" s="119">
        <f t="shared" si="198"/>
        <v>0</v>
      </c>
      <c r="F448" s="119">
        <f t="shared" si="198"/>
        <v>0</v>
      </c>
      <c r="G448" s="119">
        <f t="shared" si="198"/>
        <v>9215400</v>
      </c>
      <c r="H448" s="119">
        <f t="shared" si="198"/>
        <v>60901350.039999999</v>
      </c>
      <c r="I448" s="119">
        <f t="shared" si="198"/>
        <v>67394800</v>
      </c>
      <c r="J448" s="119">
        <f t="shared" si="198"/>
        <v>11812500</v>
      </c>
      <c r="K448" s="119">
        <f t="shared" si="198"/>
        <v>7525422.4800000004</v>
      </c>
      <c r="L448" s="119">
        <f t="shared" si="198"/>
        <v>42184900</v>
      </c>
      <c r="M448" s="119">
        <f t="shared" si="198"/>
        <v>37563579.659999996</v>
      </c>
      <c r="N448" s="119">
        <f t="shared" si="198"/>
        <v>80607000.010000005</v>
      </c>
      <c r="O448" s="119">
        <f t="shared" si="198"/>
        <v>207116281.41999999</v>
      </c>
      <c r="P448" s="119">
        <f t="shared" si="198"/>
        <v>111063134.92000002</v>
      </c>
      <c r="Q448" s="147">
        <f t="shared" si="170"/>
        <v>635384368.52999997</v>
      </c>
      <c r="R448" s="174"/>
      <c r="S448" s="6"/>
      <c r="T448" s="3"/>
      <c r="U448" s="3"/>
      <c r="V448" s="3"/>
      <c r="W448" s="3"/>
    </row>
    <row r="449" spans="2:23" x14ac:dyDescent="0.25">
      <c r="B449" s="50" t="s">
        <v>542</v>
      </c>
      <c r="C449" s="121">
        <v>686767958</v>
      </c>
      <c r="D449" s="121">
        <v>1181352285.3699999</v>
      </c>
      <c r="E449" s="120">
        <v>0</v>
      </c>
      <c r="F449" s="120">
        <v>0</v>
      </c>
      <c r="G449" s="120">
        <v>9215400</v>
      </c>
      <c r="H449" s="120">
        <v>60901350.039999999</v>
      </c>
      <c r="I449" s="54">
        <v>67394800</v>
      </c>
      <c r="J449" s="54">
        <v>11812500</v>
      </c>
      <c r="K449" s="54">
        <v>7525422.4800000004</v>
      </c>
      <c r="L449" s="54">
        <v>42184900</v>
      </c>
      <c r="M449" s="54">
        <v>37563579.659999996</v>
      </c>
      <c r="N449" s="54">
        <v>80607000.010000005</v>
      </c>
      <c r="O449" s="148">
        <v>207116281.41999999</v>
      </c>
      <c r="P449" s="148">
        <v>111063134.92000002</v>
      </c>
      <c r="Q449" s="148">
        <f t="shared" si="170"/>
        <v>635384368.52999997</v>
      </c>
      <c r="R449" s="275"/>
      <c r="S449" s="6"/>
    </row>
    <row r="450" spans="2:23" x14ac:dyDescent="0.25">
      <c r="B450" s="116" t="s">
        <v>543</v>
      </c>
      <c r="C450" s="119">
        <f t="shared" ref="C450:P450" si="199">C451</f>
        <v>1990000</v>
      </c>
      <c r="D450" s="119">
        <f t="shared" si="199"/>
        <v>768000</v>
      </c>
      <c r="E450" s="120">
        <f t="shared" si="199"/>
        <v>0</v>
      </c>
      <c r="F450" s="120">
        <f t="shared" si="199"/>
        <v>0</v>
      </c>
      <c r="G450" s="120">
        <f t="shared" si="199"/>
        <v>155760</v>
      </c>
      <c r="H450" s="120">
        <f t="shared" si="199"/>
        <v>0</v>
      </c>
      <c r="I450" s="120">
        <f t="shared" si="199"/>
        <v>0</v>
      </c>
      <c r="J450" s="120">
        <f t="shared" si="199"/>
        <v>0</v>
      </c>
      <c r="K450" s="120">
        <f t="shared" si="199"/>
        <v>0</v>
      </c>
      <c r="L450" s="120">
        <f t="shared" si="199"/>
        <v>0</v>
      </c>
      <c r="M450" s="120">
        <f t="shared" si="199"/>
        <v>0</v>
      </c>
      <c r="N450" s="120">
        <f t="shared" si="199"/>
        <v>0</v>
      </c>
      <c r="O450" s="120">
        <f t="shared" si="199"/>
        <v>0</v>
      </c>
      <c r="P450" s="120">
        <f t="shared" si="199"/>
        <v>0</v>
      </c>
      <c r="Q450" s="147">
        <f t="shared" si="170"/>
        <v>155760</v>
      </c>
      <c r="R450" s="175"/>
      <c r="S450" s="6"/>
    </row>
    <row r="451" spans="2:23" x14ac:dyDescent="0.25">
      <c r="B451" s="50" t="s">
        <v>544</v>
      </c>
      <c r="C451" s="121">
        <v>1990000</v>
      </c>
      <c r="D451" s="121">
        <v>768000</v>
      </c>
      <c r="E451" s="120"/>
      <c r="F451" s="120"/>
      <c r="G451" s="120">
        <v>155760</v>
      </c>
      <c r="H451" s="120">
        <v>0</v>
      </c>
      <c r="I451" s="54">
        <v>0</v>
      </c>
      <c r="J451" s="54">
        <v>0</v>
      </c>
      <c r="K451" s="54">
        <v>0</v>
      </c>
      <c r="L451" s="54">
        <v>0</v>
      </c>
      <c r="M451" s="54"/>
      <c r="N451" s="54">
        <v>0</v>
      </c>
      <c r="O451" s="148"/>
      <c r="P451" s="148"/>
      <c r="Q451" s="148">
        <f t="shared" si="170"/>
        <v>155760</v>
      </c>
      <c r="R451" s="174"/>
      <c r="S451" s="6"/>
    </row>
    <row r="452" spans="2:23" s="28" customFormat="1" x14ac:dyDescent="0.25">
      <c r="B452" s="51" t="s">
        <v>545</v>
      </c>
      <c r="C452" s="119">
        <f t="shared" ref="C452:P452" si="200">C453</f>
        <v>6829101</v>
      </c>
      <c r="D452" s="119">
        <f t="shared" si="200"/>
        <v>6370321</v>
      </c>
      <c r="E452" s="119">
        <f t="shared" si="200"/>
        <v>0</v>
      </c>
      <c r="F452" s="119">
        <f t="shared" si="200"/>
        <v>0</v>
      </c>
      <c r="G452" s="119">
        <f t="shared" si="200"/>
        <v>0</v>
      </c>
      <c r="H452" s="119">
        <f t="shared" si="200"/>
        <v>0</v>
      </c>
      <c r="I452" s="119">
        <f t="shared" si="200"/>
        <v>0</v>
      </c>
      <c r="J452" s="119">
        <f t="shared" si="200"/>
        <v>0</v>
      </c>
      <c r="K452" s="119">
        <f t="shared" si="200"/>
        <v>0</v>
      </c>
      <c r="L452" s="119">
        <f t="shared" si="200"/>
        <v>0</v>
      </c>
      <c r="M452" s="119">
        <f t="shared" si="200"/>
        <v>254869.68</v>
      </c>
      <c r="N452" s="119">
        <f t="shared" si="200"/>
        <v>0</v>
      </c>
      <c r="O452" s="119">
        <f t="shared" si="200"/>
        <v>0</v>
      </c>
      <c r="P452" s="119">
        <f t="shared" si="200"/>
        <v>0</v>
      </c>
      <c r="Q452" s="147">
        <f t="shared" si="170"/>
        <v>254869.68</v>
      </c>
      <c r="R452" s="174"/>
      <c r="S452" s="6"/>
      <c r="T452" s="3"/>
      <c r="U452" s="3"/>
      <c r="V452" s="3"/>
      <c r="W452" s="3"/>
    </row>
    <row r="453" spans="2:23" x14ac:dyDescent="0.25">
      <c r="B453" s="50" t="s">
        <v>546</v>
      </c>
      <c r="C453" s="121">
        <v>6829101</v>
      </c>
      <c r="D453" s="121">
        <v>6370321</v>
      </c>
      <c r="E453" s="120"/>
      <c r="F453" s="120"/>
      <c r="G453" s="120">
        <v>0</v>
      </c>
      <c r="H453" s="120"/>
      <c r="I453" s="54">
        <v>0</v>
      </c>
      <c r="J453" s="54">
        <v>0</v>
      </c>
      <c r="K453" s="54"/>
      <c r="L453" s="54">
        <v>0</v>
      </c>
      <c r="M453" s="54">
        <v>254869.68</v>
      </c>
      <c r="N453" s="54">
        <v>0</v>
      </c>
      <c r="O453" s="148"/>
      <c r="P453" s="148">
        <v>0</v>
      </c>
      <c r="Q453" s="148">
        <f t="shared" si="170"/>
        <v>254869.68</v>
      </c>
      <c r="R453" s="275"/>
      <c r="S453" s="6"/>
    </row>
    <row r="454" spans="2:23" s="28" customFormat="1" x14ac:dyDescent="0.25">
      <c r="B454" s="51" t="s">
        <v>547</v>
      </c>
      <c r="C454" s="119">
        <f t="shared" ref="C454:P454" si="201">C455</f>
        <v>0</v>
      </c>
      <c r="D454" s="119">
        <f t="shared" si="201"/>
        <v>0</v>
      </c>
      <c r="E454" s="119">
        <f t="shared" si="201"/>
        <v>0</v>
      </c>
      <c r="F454" s="119">
        <f t="shared" si="201"/>
        <v>0</v>
      </c>
      <c r="G454" s="119">
        <f t="shared" si="201"/>
        <v>0</v>
      </c>
      <c r="H454" s="119">
        <f t="shared" si="201"/>
        <v>0</v>
      </c>
      <c r="I454" s="119">
        <f t="shared" si="201"/>
        <v>0</v>
      </c>
      <c r="J454" s="119">
        <f t="shared" si="201"/>
        <v>0</v>
      </c>
      <c r="K454" s="119">
        <f t="shared" si="201"/>
        <v>0</v>
      </c>
      <c r="L454" s="119">
        <f t="shared" si="201"/>
        <v>0</v>
      </c>
      <c r="M454" s="119">
        <f t="shared" si="201"/>
        <v>0</v>
      </c>
      <c r="N454" s="119">
        <f t="shared" si="201"/>
        <v>0</v>
      </c>
      <c r="O454" s="119">
        <f t="shared" si="201"/>
        <v>0</v>
      </c>
      <c r="P454" s="119">
        <f t="shared" si="201"/>
        <v>0</v>
      </c>
      <c r="Q454" s="147">
        <f t="shared" si="170"/>
        <v>0</v>
      </c>
      <c r="R454" s="174"/>
      <c r="S454" s="6"/>
      <c r="T454" s="3"/>
      <c r="U454" s="3"/>
      <c r="V454" s="3"/>
      <c r="W454" s="3"/>
    </row>
    <row r="455" spans="2:23" x14ac:dyDescent="0.25">
      <c r="B455" s="50" t="s">
        <v>548</v>
      </c>
      <c r="C455" s="121">
        <v>0</v>
      </c>
      <c r="D455" s="121"/>
      <c r="E455" s="120"/>
      <c r="F455" s="120"/>
      <c r="G455" s="120"/>
      <c r="H455" s="120"/>
      <c r="I455" s="54"/>
      <c r="J455" s="54"/>
      <c r="K455" s="54"/>
      <c r="L455" s="54"/>
      <c r="M455" s="54"/>
      <c r="N455" s="54"/>
      <c r="O455" s="148"/>
      <c r="P455" s="148">
        <v>0</v>
      </c>
      <c r="Q455" s="148">
        <f t="shared" si="170"/>
        <v>0</v>
      </c>
      <c r="R455" s="175"/>
      <c r="S455" s="6"/>
    </row>
    <row r="456" spans="2:23" x14ac:dyDescent="0.25">
      <c r="B456" s="51" t="s">
        <v>549</v>
      </c>
      <c r="C456" s="119">
        <f>C457</f>
        <v>313840</v>
      </c>
      <c r="D456" s="119">
        <f>D457</f>
        <v>313840</v>
      </c>
      <c r="E456" s="119">
        <f t="shared" ref="E456:O456" si="202">E457</f>
        <v>0</v>
      </c>
      <c r="F456" s="119">
        <f t="shared" si="202"/>
        <v>0</v>
      </c>
      <c r="G456" s="119">
        <f t="shared" si="202"/>
        <v>0</v>
      </c>
      <c r="H456" s="119">
        <f t="shared" si="202"/>
        <v>0</v>
      </c>
      <c r="I456" s="119">
        <f t="shared" si="202"/>
        <v>0</v>
      </c>
      <c r="J456" s="119">
        <f t="shared" si="202"/>
        <v>0</v>
      </c>
      <c r="K456" s="119">
        <f t="shared" si="202"/>
        <v>0</v>
      </c>
      <c r="L456" s="119">
        <f t="shared" si="202"/>
        <v>0</v>
      </c>
      <c r="M456" s="119">
        <f t="shared" si="202"/>
        <v>0</v>
      </c>
      <c r="N456" s="119">
        <f t="shared" si="202"/>
        <v>0</v>
      </c>
      <c r="O456" s="119">
        <f t="shared" si="202"/>
        <v>0</v>
      </c>
      <c r="P456" s="119">
        <v>0</v>
      </c>
      <c r="Q456" s="147">
        <f t="shared" si="170"/>
        <v>0</v>
      </c>
      <c r="R456" s="277"/>
      <c r="S456" s="6"/>
    </row>
    <row r="457" spans="2:23" x14ac:dyDescent="0.25">
      <c r="B457" s="50" t="s">
        <v>550</v>
      </c>
      <c r="C457" s="121">
        <v>313840</v>
      </c>
      <c r="D457" s="121">
        <v>313840</v>
      </c>
      <c r="E457" s="120"/>
      <c r="F457" s="120"/>
      <c r="G457" s="120"/>
      <c r="H457" s="120"/>
      <c r="I457" s="54"/>
      <c r="J457" s="54"/>
      <c r="K457" s="54"/>
      <c r="L457" s="54"/>
      <c r="M457" s="54"/>
      <c r="N457" s="54"/>
      <c r="O457" s="148"/>
      <c r="P457" s="148">
        <v>0</v>
      </c>
      <c r="Q457" s="148">
        <f t="shared" si="170"/>
        <v>0</v>
      </c>
      <c r="R457" s="275"/>
      <c r="S457" s="6"/>
    </row>
    <row r="458" spans="2:23" s="28" customFormat="1" x14ac:dyDescent="0.25">
      <c r="B458" s="51" t="s">
        <v>551</v>
      </c>
      <c r="C458" s="119">
        <f t="shared" ref="C458:P458" si="203">C459</f>
        <v>5897415</v>
      </c>
      <c r="D458" s="119">
        <f t="shared" si="203"/>
        <v>5400615.0099999998</v>
      </c>
      <c r="E458" s="119">
        <f t="shared" si="203"/>
        <v>0</v>
      </c>
      <c r="F458" s="119">
        <f t="shared" si="203"/>
        <v>0</v>
      </c>
      <c r="G458" s="119">
        <f t="shared" si="203"/>
        <v>46020</v>
      </c>
      <c r="H458" s="119">
        <f t="shared" si="203"/>
        <v>0</v>
      </c>
      <c r="I458" s="119">
        <f t="shared" si="203"/>
        <v>0</v>
      </c>
      <c r="J458" s="119">
        <f t="shared" si="203"/>
        <v>8850</v>
      </c>
      <c r="K458" s="119">
        <f t="shared" si="203"/>
        <v>0</v>
      </c>
      <c r="L458" s="119">
        <f t="shared" si="203"/>
        <v>0</v>
      </c>
      <c r="M458" s="119">
        <f t="shared" si="203"/>
        <v>0</v>
      </c>
      <c r="N458" s="119">
        <f t="shared" si="203"/>
        <v>97350</v>
      </c>
      <c r="O458" s="119">
        <f t="shared" si="203"/>
        <v>0</v>
      </c>
      <c r="P458" s="119">
        <f t="shared" si="203"/>
        <v>69543</v>
      </c>
      <c r="Q458" s="147">
        <f t="shared" si="170"/>
        <v>221763</v>
      </c>
      <c r="R458" s="174"/>
      <c r="S458" s="6"/>
      <c r="T458" s="3"/>
      <c r="U458" s="3"/>
      <c r="V458" s="3"/>
      <c r="W458" s="3"/>
    </row>
    <row r="459" spans="2:23" x14ac:dyDescent="0.25">
      <c r="B459" s="50" t="s">
        <v>552</v>
      </c>
      <c r="C459" s="121">
        <v>5897415</v>
      </c>
      <c r="D459" s="121">
        <v>5400615.0099999998</v>
      </c>
      <c r="E459" s="120">
        <v>0</v>
      </c>
      <c r="F459" s="120"/>
      <c r="G459" s="120">
        <v>46020</v>
      </c>
      <c r="H459" s="120"/>
      <c r="I459" s="54">
        <v>0</v>
      </c>
      <c r="J459" s="54">
        <v>8850</v>
      </c>
      <c r="K459" s="54">
        <v>0</v>
      </c>
      <c r="L459" s="54">
        <v>0</v>
      </c>
      <c r="M459" s="54">
        <v>0</v>
      </c>
      <c r="N459" s="54">
        <v>97350</v>
      </c>
      <c r="O459" s="148">
        <v>0</v>
      </c>
      <c r="P459" s="148">
        <v>69543</v>
      </c>
      <c r="Q459" s="148">
        <f t="shared" si="170"/>
        <v>221763</v>
      </c>
      <c r="S459" s="6"/>
    </row>
    <row r="460" spans="2:23" s="28" customFormat="1" x14ac:dyDescent="0.25">
      <c r="B460" s="51" t="s">
        <v>553</v>
      </c>
      <c r="C460" s="119">
        <f t="shared" ref="C460:P460" si="204">C461</f>
        <v>27340268</v>
      </c>
      <c r="D460" s="119">
        <f t="shared" si="204"/>
        <v>46511588.700000003</v>
      </c>
      <c r="E460" s="119">
        <f t="shared" si="204"/>
        <v>0</v>
      </c>
      <c r="F460" s="119">
        <f t="shared" si="204"/>
        <v>774000</v>
      </c>
      <c r="G460" s="119">
        <f t="shared" si="204"/>
        <v>828789.24</v>
      </c>
      <c r="H460" s="119">
        <f t="shared" si="204"/>
        <v>2786688</v>
      </c>
      <c r="I460" s="119">
        <f t="shared" si="204"/>
        <v>9636.35</v>
      </c>
      <c r="J460" s="119">
        <f t="shared" si="204"/>
        <v>173460</v>
      </c>
      <c r="K460" s="119">
        <f t="shared" si="204"/>
        <v>3315156.94</v>
      </c>
      <c r="L460" s="119">
        <f t="shared" si="204"/>
        <v>3528672</v>
      </c>
      <c r="M460" s="119">
        <f t="shared" si="204"/>
        <v>11588.78</v>
      </c>
      <c r="N460" s="119">
        <f t="shared" si="204"/>
        <v>0</v>
      </c>
      <c r="O460" s="119">
        <f t="shared" si="204"/>
        <v>3096000</v>
      </c>
      <c r="P460" s="119">
        <f t="shared" si="204"/>
        <v>1389346.01</v>
      </c>
      <c r="Q460" s="147">
        <f t="shared" si="170"/>
        <v>15913337.319999998</v>
      </c>
      <c r="R460" s="174"/>
      <c r="S460" s="6"/>
      <c r="T460" s="3"/>
      <c r="U460" s="3"/>
      <c r="V460" s="3"/>
      <c r="W460" s="3"/>
    </row>
    <row r="461" spans="2:23" x14ac:dyDescent="0.25">
      <c r="B461" s="50" t="s">
        <v>554</v>
      </c>
      <c r="C461" s="121">
        <v>27340268</v>
      </c>
      <c r="D461" s="121">
        <v>46511588.700000003</v>
      </c>
      <c r="E461" s="120">
        <v>0</v>
      </c>
      <c r="F461" s="120">
        <v>774000</v>
      </c>
      <c r="G461" s="120">
        <v>828789.24</v>
      </c>
      <c r="H461" s="120">
        <v>2786688</v>
      </c>
      <c r="I461" s="54">
        <v>9636.35</v>
      </c>
      <c r="J461" s="54">
        <v>173460</v>
      </c>
      <c r="K461" s="54">
        <v>3315156.94</v>
      </c>
      <c r="L461" s="54">
        <v>3528672</v>
      </c>
      <c r="M461" s="54">
        <v>11588.78</v>
      </c>
      <c r="N461" s="54">
        <v>0</v>
      </c>
      <c r="O461" s="148">
        <v>3096000</v>
      </c>
      <c r="P461" s="148">
        <v>1389346.01</v>
      </c>
      <c r="Q461" s="148">
        <f t="shared" si="170"/>
        <v>15913337.319999998</v>
      </c>
      <c r="R461" s="174"/>
      <c r="S461" s="6"/>
    </row>
    <row r="462" spans="2:23" s="28" customFormat="1" x14ac:dyDescent="0.25">
      <c r="B462" s="51" t="s">
        <v>555</v>
      </c>
      <c r="C462" s="119">
        <f t="shared" ref="C462:P462" si="205">C463</f>
        <v>22880352</v>
      </c>
      <c r="D462" s="119">
        <f t="shared" si="205"/>
        <v>29906718.420000002</v>
      </c>
      <c r="E462" s="119">
        <f t="shared" si="205"/>
        <v>0</v>
      </c>
      <c r="F462" s="119">
        <f t="shared" si="205"/>
        <v>0</v>
      </c>
      <c r="G462" s="119">
        <f t="shared" si="205"/>
        <v>0</v>
      </c>
      <c r="H462" s="119">
        <f t="shared" si="205"/>
        <v>3309900</v>
      </c>
      <c r="I462" s="119">
        <f t="shared" si="205"/>
        <v>0</v>
      </c>
      <c r="J462" s="119">
        <f t="shared" si="205"/>
        <v>199374.99</v>
      </c>
      <c r="K462" s="119">
        <f t="shared" si="205"/>
        <v>108712.5</v>
      </c>
      <c r="L462" s="119">
        <f t="shared" si="205"/>
        <v>164000</v>
      </c>
      <c r="M462" s="119">
        <f t="shared" si="205"/>
        <v>0</v>
      </c>
      <c r="N462" s="119">
        <f t="shared" si="205"/>
        <v>700000</v>
      </c>
      <c r="O462" s="119">
        <f t="shared" si="205"/>
        <v>0</v>
      </c>
      <c r="P462" s="119">
        <f t="shared" si="205"/>
        <v>1436099.9300000002</v>
      </c>
      <c r="Q462" s="147">
        <f t="shared" si="170"/>
        <v>5918087.4199999999</v>
      </c>
      <c r="R462" s="174"/>
      <c r="S462" s="6"/>
      <c r="T462" s="3"/>
      <c r="U462" s="3"/>
      <c r="V462" s="3"/>
      <c r="W462" s="3"/>
    </row>
    <row r="463" spans="2:23" s="28" customFormat="1" x14ac:dyDescent="0.25">
      <c r="B463" s="50" t="s">
        <v>556</v>
      </c>
      <c r="C463" s="121">
        <v>22880352</v>
      </c>
      <c r="D463" s="121">
        <v>29906718.420000002</v>
      </c>
      <c r="E463" s="120">
        <v>0</v>
      </c>
      <c r="F463" s="120">
        <v>0</v>
      </c>
      <c r="G463" s="120">
        <v>0</v>
      </c>
      <c r="H463" s="120">
        <v>3309900</v>
      </c>
      <c r="I463" s="54">
        <v>0</v>
      </c>
      <c r="J463" s="54">
        <v>199374.99</v>
      </c>
      <c r="K463" s="54">
        <v>108712.5</v>
      </c>
      <c r="L463" s="54">
        <v>164000</v>
      </c>
      <c r="M463" s="54">
        <v>0</v>
      </c>
      <c r="N463" s="54">
        <v>700000</v>
      </c>
      <c r="O463" s="148">
        <v>0</v>
      </c>
      <c r="P463" s="148">
        <v>1436099.9300000002</v>
      </c>
      <c r="Q463" s="148">
        <f t="shared" si="170"/>
        <v>5918087.4199999999</v>
      </c>
      <c r="R463" s="174"/>
      <c r="S463" s="6"/>
      <c r="T463" s="3"/>
      <c r="U463" s="3"/>
      <c r="V463" s="3"/>
      <c r="W463" s="3"/>
    </row>
    <row r="464" spans="2:23" s="28" customFormat="1" x14ac:dyDescent="0.25">
      <c r="B464" s="52" t="s">
        <v>62</v>
      </c>
      <c r="C464" s="119">
        <f t="shared" ref="C464:P464" si="206">C465+C467+C470+C472+C475+C477+C479+C481</f>
        <v>1346598723</v>
      </c>
      <c r="D464" s="119">
        <f t="shared" si="206"/>
        <v>3586462335.1700001</v>
      </c>
      <c r="E464" s="119">
        <f t="shared" si="206"/>
        <v>2107363.27</v>
      </c>
      <c r="F464" s="119">
        <f t="shared" si="206"/>
        <v>12797215.039999999</v>
      </c>
      <c r="G464" s="119">
        <f t="shared" si="206"/>
        <v>111485336.10000001</v>
      </c>
      <c r="H464" s="119">
        <f t="shared" si="206"/>
        <v>99958354.659999996</v>
      </c>
      <c r="I464" s="119">
        <f t="shared" si="206"/>
        <v>47772526.43</v>
      </c>
      <c r="J464" s="119">
        <f t="shared" si="206"/>
        <v>118957060.19999999</v>
      </c>
      <c r="K464" s="119">
        <f t="shared" si="206"/>
        <v>21377268.999999996</v>
      </c>
      <c r="L464" s="119">
        <f t="shared" si="206"/>
        <v>155071381.20999998</v>
      </c>
      <c r="M464" s="119">
        <f t="shared" si="206"/>
        <v>336653553.11000001</v>
      </c>
      <c r="N464" s="119">
        <f t="shared" si="206"/>
        <v>198683161.92000002</v>
      </c>
      <c r="O464" s="119">
        <f t="shared" si="206"/>
        <v>131751294.00000003</v>
      </c>
      <c r="P464" s="119">
        <f t="shared" si="206"/>
        <v>203116393.31</v>
      </c>
      <c r="Q464" s="147">
        <f t="shared" si="170"/>
        <v>1439730908.25</v>
      </c>
      <c r="R464" s="174"/>
      <c r="S464" s="6"/>
      <c r="T464" s="3"/>
      <c r="U464" s="3"/>
      <c r="V464" s="3"/>
      <c r="W464" s="3"/>
    </row>
    <row r="465" spans="2:23" s="28" customFormat="1" x14ac:dyDescent="0.25">
      <c r="B465" s="51" t="s">
        <v>557</v>
      </c>
      <c r="C465" s="119">
        <f t="shared" ref="C465:P465" si="207">C466</f>
        <v>60040094</v>
      </c>
      <c r="D465" s="119">
        <f t="shared" si="207"/>
        <v>25930579.369999997</v>
      </c>
      <c r="E465" s="119">
        <f t="shared" si="207"/>
        <v>0</v>
      </c>
      <c r="F465" s="119">
        <f t="shared" si="207"/>
        <v>0</v>
      </c>
      <c r="G465" s="119">
        <f t="shared" si="207"/>
        <v>990964</v>
      </c>
      <c r="H465" s="119">
        <f t="shared" si="207"/>
        <v>0</v>
      </c>
      <c r="I465" s="119">
        <f t="shared" si="207"/>
        <v>191160.07</v>
      </c>
      <c r="J465" s="119">
        <f t="shared" si="207"/>
        <v>173128</v>
      </c>
      <c r="K465" s="119">
        <f t="shared" si="207"/>
        <v>0</v>
      </c>
      <c r="L465" s="119">
        <f t="shared" si="207"/>
        <v>13125</v>
      </c>
      <c r="M465" s="119">
        <f t="shared" si="207"/>
        <v>68440</v>
      </c>
      <c r="N465" s="119">
        <f t="shared" si="207"/>
        <v>476000</v>
      </c>
      <c r="O465" s="119">
        <f t="shared" si="207"/>
        <v>1530910</v>
      </c>
      <c r="P465" s="119">
        <f t="shared" si="207"/>
        <v>5879991.1399999997</v>
      </c>
      <c r="Q465" s="147">
        <f t="shared" si="170"/>
        <v>9323718.2100000009</v>
      </c>
      <c r="R465" s="174"/>
      <c r="S465" s="6"/>
      <c r="T465" s="3"/>
      <c r="U465" s="3"/>
      <c r="V465" s="3"/>
      <c r="W465" s="3"/>
    </row>
    <row r="466" spans="2:23" x14ac:dyDescent="0.25">
      <c r="B466" s="50" t="s">
        <v>558</v>
      </c>
      <c r="C466" s="56">
        <v>60040094</v>
      </c>
      <c r="D466" s="56">
        <v>25930579.369999997</v>
      </c>
      <c r="E466" s="54">
        <v>0</v>
      </c>
      <c r="F466" s="120">
        <v>0</v>
      </c>
      <c r="G466" s="120">
        <v>990964</v>
      </c>
      <c r="H466" s="120">
        <v>0</v>
      </c>
      <c r="I466" s="54">
        <v>191160.07</v>
      </c>
      <c r="J466" s="54">
        <v>173128</v>
      </c>
      <c r="K466" s="54">
        <v>0</v>
      </c>
      <c r="L466" s="54">
        <v>13125</v>
      </c>
      <c r="M466" s="54">
        <v>68440</v>
      </c>
      <c r="N466" s="54">
        <v>476000</v>
      </c>
      <c r="O466" s="148">
        <v>1530910</v>
      </c>
      <c r="P466" s="148">
        <v>5879991.1399999997</v>
      </c>
      <c r="Q466" s="148">
        <f t="shared" si="170"/>
        <v>9323718.2100000009</v>
      </c>
      <c r="R466" s="174"/>
      <c r="S466" s="6"/>
    </row>
    <row r="467" spans="2:23" s="28" customFormat="1" x14ac:dyDescent="0.25">
      <c r="B467" s="51" t="s">
        <v>559</v>
      </c>
      <c r="C467" s="119">
        <f t="shared" ref="C467:P467" si="208">C468+C469</f>
        <v>85261959</v>
      </c>
      <c r="D467" s="119">
        <f t="shared" si="208"/>
        <v>163977885.26999998</v>
      </c>
      <c r="E467" s="119">
        <f t="shared" si="208"/>
        <v>304520.83000000007</v>
      </c>
      <c r="F467" s="119">
        <f t="shared" si="208"/>
        <v>356000.01</v>
      </c>
      <c r="G467" s="119">
        <f t="shared" si="208"/>
        <v>4359572.5200000005</v>
      </c>
      <c r="H467" s="119">
        <f t="shared" si="208"/>
        <v>1423479.5</v>
      </c>
      <c r="I467" s="119">
        <f t="shared" si="208"/>
        <v>5609152.5</v>
      </c>
      <c r="J467" s="119">
        <f t="shared" si="208"/>
        <v>6227066.6600000001</v>
      </c>
      <c r="K467" s="119">
        <f t="shared" si="208"/>
        <v>2512198.4300000002</v>
      </c>
      <c r="L467" s="119">
        <f t="shared" si="208"/>
        <v>9137805.379999999</v>
      </c>
      <c r="M467" s="119">
        <f t="shared" si="208"/>
        <v>8906008.7599999998</v>
      </c>
      <c r="N467" s="119">
        <f t="shared" si="208"/>
        <v>7031238.1699999999</v>
      </c>
      <c r="O467" s="119">
        <f t="shared" si="208"/>
        <v>20845199.630000006</v>
      </c>
      <c r="P467" s="119">
        <f t="shared" si="208"/>
        <v>18216934.330000002</v>
      </c>
      <c r="Q467" s="147">
        <f t="shared" si="170"/>
        <v>84929176.719999999</v>
      </c>
      <c r="R467" s="174"/>
      <c r="S467" s="6"/>
      <c r="T467" s="3"/>
      <c r="U467" s="3"/>
      <c r="V467" s="3"/>
      <c r="W467" s="3"/>
    </row>
    <row r="468" spans="2:23" x14ac:dyDescent="0.25">
      <c r="B468" s="50" t="s">
        <v>560</v>
      </c>
      <c r="C468" s="56">
        <v>79915038</v>
      </c>
      <c r="D468" s="56">
        <v>129025464.27</v>
      </c>
      <c r="E468" s="54">
        <v>304520.83000000007</v>
      </c>
      <c r="F468" s="120">
        <v>356000.01</v>
      </c>
      <c r="G468" s="120">
        <v>4267532.5200000005</v>
      </c>
      <c r="H468" s="120">
        <v>1423479.5</v>
      </c>
      <c r="I468" s="54">
        <v>3508044.5000000005</v>
      </c>
      <c r="J468" s="54">
        <v>4583468.26</v>
      </c>
      <c r="K468" s="54">
        <v>1085165.4300000002</v>
      </c>
      <c r="L468" s="54">
        <v>8227317.379999999</v>
      </c>
      <c r="M468" s="54">
        <v>3169598.0599999996</v>
      </c>
      <c r="N468" s="54">
        <v>4462496.22</v>
      </c>
      <c r="O468" s="148">
        <v>17999221.350000005</v>
      </c>
      <c r="P468" s="148">
        <v>14994018.030000001</v>
      </c>
      <c r="Q468" s="148">
        <f t="shared" si="170"/>
        <v>64380862.090000004</v>
      </c>
      <c r="R468" s="275"/>
      <c r="S468" s="6"/>
    </row>
    <row r="469" spans="2:23" x14ac:dyDescent="0.25">
      <c r="B469" s="50" t="s">
        <v>561</v>
      </c>
      <c r="C469" s="56">
        <v>5346921</v>
      </c>
      <c r="D469" s="56">
        <v>34952421</v>
      </c>
      <c r="E469" s="54">
        <v>0</v>
      </c>
      <c r="F469" s="120">
        <v>0</v>
      </c>
      <c r="G469" s="120">
        <v>92040</v>
      </c>
      <c r="H469" s="120">
        <v>0</v>
      </c>
      <c r="I469" s="54">
        <v>2101108</v>
      </c>
      <c r="J469" s="54">
        <v>1643598.4</v>
      </c>
      <c r="K469" s="54">
        <v>1427033</v>
      </c>
      <c r="L469" s="54">
        <v>910488</v>
      </c>
      <c r="M469" s="54">
        <v>5736410.7000000002</v>
      </c>
      <c r="N469" s="54">
        <v>2568741.9500000002</v>
      </c>
      <c r="O469" s="148">
        <v>2845978.28</v>
      </c>
      <c r="P469" s="148">
        <v>3222916.3</v>
      </c>
      <c r="Q469" s="148">
        <f t="shared" si="170"/>
        <v>20548314.630000003</v>
      </c>
      <c r="R469" s="174"/>
      <c r="S469" s="6"/>
    </row>
    <row r="470" spans="2:23" s="28" customFormat="1" x14ac:dyDescent="0.25">
      <c r="B470" s="51" t="s">
        <v>562</v>
      </c>
      <c r="C470" s="119">
        <f t="shared" ref="C470:P470" si="209">C471</f>
        <v>742177</v>
      </c>
      <c r="D470" s="119">
        <f t="shared" si="209"/>
        <v>98648661</v>
      </c>
      <c r="E470" s="119">
        <f t="shared" si="209"/>
        <v>0</v>
      </c>
      <c r="F470" s="119">
        <f t="shared" si="209"/>
        <v>0</v>
      </c>
      <c r="G470" s="119">
        <f t="shared" si="209"/>
        <v>17661355</v>
      </c>
      <c r="H470" s="119">
        <f t="shared" si="209"/>
        <v>12213000</v>
      </c>
      <c r="I470" s="119">
        <f t="shared" si="209"/>
        <v>0</v>
      </c>
      <c r="J470" s="119">
        <f t="shared" si="209"/>
        <v>24215029.289999999</v>
      </c>
      <c r="K470" s="119">
        <f t="shared" si="209"/>
        <v>0</v>
      </c>
      <c r="L470" s="119">
        <f t="shared" si="209"/>
        <v>0</v>
      </c>
      <c r="M470" s="119">
        <f t="shared" si="209"/>
        <v>0</v>
      </c>
      <c r="N470" s="119">
        <f t="shared" si="209"/>
        <v>7114304.96</v>
      </c>
      <c r="O470" s="119">
        <f t="shared" si="209"/>
        <v>37113950</v>
      </c>
      <c r="P470" s="119">
        <f t="shared" si="209"/>
        <v>0</v>
      </c>
      <c r="Q470" s="147">
        <f t="shared" si="170"/>
        <v>98317639.25</v>
      </c>
      <c r="R470" s="174"/>
      <c r="S470" s="6"/>
      <c r="T470" s="3"/>
      <c r="U470" s="3"/>
      <c r="V470" s="3"/>
      <c r="W470" s="3"/>
    </row>
    <row r="471" spans="2:23" x14ac:dyDescent="0.25">
      <c r="B471" s="50" t="s">
        <v>563</v>
      </c>
      <c r="C471" s="56">
        <v>742177</v>
      </c>
      <c r="D471" s="56">
        <v>98648661</v>
      </c>
      <c r="E471" s="54"/>
      <c r="F471" s="120"/>
      <c r="G471" s="120">
        <v>17661355</v>
      </c>
      <c r="H471" s="120">
        <v>12213000</v>
      </c>
      <c r="I471" s="54"/>
      <c r="J471" s="54">
        <v>24215029.289999999</v>
      </c>
      <c r="K471" s="54">
        <v>0</v>
      </c>
      <c r="L471" s="54">
        <v>0</v>
      </c>
      <c r="M471" s="54">
        <v>0</v>
      </c>
      <c r="N471" s="54">
        <v>7114304.96</v>
      </c>
      <c r="O471" s="148">
        <v>37113950</v>
      </c>
      <c r="P471" s="148">
        <v>0</v>
      </c>
      <c r="Q471" s="148">
        <f t="shared" si="170"/>
        <v>98317639.25</v>
      </c>
      <c r="R471" s="174"/>
      <c r="S471" s="6"/>
    </row>
    <row r="472" spans="2:23" s="28" customFormat="1" x14ac:dyDescent="0.25">
      <c r="B472" s="51" t="s">
        <v>564</v>
      </c>
      <c r="C472" s="119">
        <f t="shared" ref="C472:P472" si="210">C473+C474</f>
        <v>206128736</v>
      </c>
      <c r="D472" s="119">
        <f t="shared" si="210"/>
        <v>426923175.13</v>
      </c>
      <c r="E472" s="119">
        <f t="shared" si="210"/>
        <v>1380240.02</v>
      </c>
      <c r="F472" s="119">
        <f t="shared" si="210"/>
        <v>1850205.04</v>
      </c>
      <c r="G472" s="119">
        <f t="shared" si="210"/>
        <v>7769329.3500000015</v>
      </c>
      <c r="H472" s="119">
        <f t="shared" si="210"/>
        <v>1265476.9099999999</v>
      </c>
      <c r="I472" s="119">
        <f t="shared" si="210"/>
        <v>1210495.8899999999</v>
      </c>
      <c r="J472" s="119">
        <f t="shared" si="210"/>
        <v>6612693.6200000001</v>
      </c>
      <c r="K472" s="119">
        <f t="shared" si="210"/>
        <v>3769230.15</v>
      </c>
      <c r="L472" s="119">
        <f t="shared" si="210"/>
        <v>7506217.4900000002</v>
      </c>
      <c r="M472" s="119">
        <f t="shared" si="210"/>
        <v>3600903.6000000006</v>
      </c>
      <c r="N472" s="119">
        <f t="shared" si="210"/>
        <v>5290314.68</v>
      </c>
      <c r="O472" s="119">
        <f t="shared" si="210"/>
        <v>7220715.2800000012</v>
      </c>
      <c r="P472" s="119">
        <f t="shared" si="210"/>
        <v>20462410.010000002</v>
      </c>
      <c r="Q472" s="147">
        <f t="shared" si="170"/>
        <v>67938232.040000007</v>
      </c>
      <c r="R472" s="174"/>
      <c r="S472" s="6"/>
      <c r="T472" s="3"/>
      <c r="U472" s="3"/>
      <c r="V472" s="3"/>
      <c r="W472" s="3"/>
    </row>
    <row r="473" spans="2:23" x14ac:dyDescent="0.25">
      <c r="B473" s="50" t="s">
        <v>565</v>
      </c>
      <c r="C473" s="56">
        <v>63039277</v>
      </c>
      <c r="D473" s="56">
        <v>120738808.97</v>
      </c>
      <c r="E473" s="54">
        <v>1380240.02</v>
      </c>
      <c r="F473" s="120">
        <v>1568205.03</v>
      </c>
      <c r="G473" s="120">
        <v>7138155.2800000012</v>
      </c>
      <c r="H473" s="120">
        <v>1171626.9099999999</v>
      </c>
      <c r="I473" s="54">
        <v>977395.8899999999</v>
      </c>
      <c r="J473" s="54">
        <v>5219383.32</v>
      </c>
      <c r="K473" s="54">
        <v>2091642.16</v>
      </c>
      <c r="L473" s="54">
        <v>6679208</v>
      </c>
      <c r="M473" s="54">
        <v>3195947.4000000004</v>
      </c>
      <c r="N473" s="54">
        <v>3626670.92</v>
      </c>
      <c r="O473" s="148">
        <v>4982692.0600000005</v>
      </c>
      <c r="P473" s="148">
        <v>12060580.640000001</v>
      </c>
      <c r="Q473" s="148">
        <f t="shared" si="170"/>
        <v>50091747.63000001</v>
      </c>
      <c r="R473" s="174"/>
      <c r="S473" s="6"/>
    </row>
    <row r="474" spans="2:23" x14ac:dyDescent="0.25">
      <c r="B474" s="50" t="s">
        <v>689</v>
      </c>
      <c r="C474" s="56">
        <v>143089459</v>
      </c>
      <c r="D474" s="56">
        <v>306184366.16000003</v>
      </c>
      <c r="E474" s="54"/>
      <c r="F474" s="120">
        <v>282000.01</v>
      </c>
      <c r="G474" s="120">
        <v>631174.07000000007</v>
      </c>
      <c r="H474" s="120">
        <v>93850</v>
      </c>
      <c r="I474" s="54">
        <v>233100</v>
      </c>
      <c r="J474" s="54">
        <v>1393310.3</v>
      </c>
      <c r="K474" s="54">
        <v>1677587.99</v>
      </c>
      <c r="L474" s="54">
        <v>827009.49</v>
      </c>
      <c r="M474" s="54">
        <v>404956.19999999995</v>
      </c>
      <c r="N474" s="54">
        <v>1663643.7599999998</v>
      </c>
      <c r="O474" s="148">
        <v>2238023.2200000002</v>
      </c>
      <c r="P474" s="148">
        <v>8401829.370000001</v>
      </c>
      <c r="Q474" s="148">
        <f t="shared" ref="Q474:Q544" si="211">SUM(E474:P474)</f>
        <v>17846484.410000004</v>
      </c>
      <c r="R474" s="175"/>
      <c r="S474" s="6"/>
    </row>
    <row r="475" spans="2:23" s="28" customFormat="1" x14ac:dyDescent="0.25">
      <c r="B475" s="51" t="s">
        <v>566</v>
      </c>
      <c r="C475" s="119">
        <f t="shared" ref="C475:P475" si="212">C476</f>
        <v>619952058</v>
      </c>
      <c r="D475" s="119">
        <f t="shared" si="212"/>
        <v>2201667338.8800001</v>
      </c>
      <c r="E475" s="119">
        <f t="shared" si="212"/>
        <v>399238.42</v>
      </c>
      <c r="F475" s="119">
        <f t="shared" si="212"/>
        <v>1554238.42</v>
      </c>
      <c r="G475" s="119">
        <f t="shared" si="212"/>
        <v>59270182.609999999</v>
      </c>
      <c r="H475" s="119">
        <f t="shared" si="212"/>
        <v>82884520.650000006</v>
      </c>
      <c r="I475" s="119">
        <f t="shared" si="212"/>
        <v>1806085.44</v>
      </c>
      <c r="J475" s="119">
        <f t="shared" si="212"/>
        <v>67540288.310000002</v>
      </c>
      <c r="K475" s="119">
        <f t="shared" si="212"/>
        <v>10018260.529999997</v>
      </c>
      <c r="L475" s="119">
        <f t="shared" si="212"/>
        <v>133802334.69000001</v>
      </c>
      <c r="M475" s="119">
        <f t="shared" si="212"/>
        <v>312702371.13999999</v>
      </c>
      <c r="N475" s="119">
        <f t="shared" si="212"/>
        <v>159660574.81999999</v>
      </c>
      <c r="O475" s="119">
        <f t="shared" si="212"/>
        <v>54986687.13000001</v>
      </c>
      <c r="P475" s="119">
        <f t="shared" si="212"/>
        <v>57784429.790000007</v>
      </c>
      <c r="Q475" s="147">
        <f t="shared" si="211"/>
        <v>942409211.94999993</v>
      </c>
      <c r="R475" s="175"/>
      <c r="S475" s="6"/>
      <c r="T475" s="3"/>
      <c r="U475" s="3"/>
      <c r="V475" s="3"/>
      <c r="W475" s="3"/>
    </row>
    <row r="476" spans="2:23" x14ac:dyDescent="0.25">
      <c r="B476" s="50" t="s">
        <v>567</v>
      </c>
      <c r="C476" s="56">
        <v>619952058</v>
      </c>
      <c r="D476" s="56">
        <v>2201667338.8800001</v>
      </c>
      <c r="E476" s="54">
        <v>399238.42</v>
      </c>
      <c r="F476" s="120">
        <v>1554238.42</v>
      </c>
      <c r="G476" s="120">
        <v>59270182.609999999</v>
      </c>
      <c r="H476" s="120">
        <v>82884520.650000006</v>
      </c>
      <c r="I476" s="54">
        <v>1806085.44</v>
      </c>
      <c r="J476" s="54">
        <v>67540288.310000002</v>
      </c>
      <c r="K476" s="54">
        <v>10018260.529999997</v>
      </c>
      <c r="L476" s="54">
        <v>133802334.69000001</v>
      </c>
      <c r="M476" s="54">
        <v>312702371.13999999</v>
      </c>
      <c r="N476" s="54">
        <v>159660574.81999999</v>
      </c>
      <c r="O476" s="148">
        <v>54986687.13000001</v>
      </c>
      <c r="P476" s="148">
        <v>57784429.790000007</v>
      </c>
      <c r="Q476" s="148">
        <f t="shared" si="211"/>
        <v>942409211.94999993</v>
      </c>
      <c r="R476" s="174"/>
      <c r="S476" s="6"/>
    </row>
    <row r="477" spans="2:23" s="28" customFormat="1" x14ac:dyDescent="0.25">
      <c r="B477" s="51" t="s">
        <v>690</v>
      </c>
      <c r="C477" s="119">
        <f t="shared" ref="C477:P477" si="213">C478</f>
        <v>231925258</v>
      </c>
      <c r="D477" s="119">
        <f t="shared" si="213"/>
        <v>462531422.26999998</v>
      </c>
      <c r="E477" s="119">
        <f t="shared" si="213"/>
        <v>23364</v>
      </c>
      <c r="F477" s="119">
        <f t="shared" si="213"/>
        <v>8901353.9100000001</v>
      </c>
      <c r="G477" s="119">
        <f t="shared" si="213"/>
        <v>17332159.57</v>
      </c>
      <c r="H477" s="119">
        <f t="shared" si="213"/>
        <v>2093270.63</v>
      </c>
      <c r="I477" s="119">
        <f t="shared" si="213"/>
        <v>38193379.25</v>
      </c>
      <c r="J477" s="119">
        <f t="shared" si="213"/>
        <v>12949419.319999998</v>
      </c>
      <c r="K477" s="119">
        <f t="shared" si="213"/>
        <v>4751512.1899999995</v>
      </c>
      <c r="L477" s="119">
        <f t="shared" si="213"/>
        <v>1034133.8200000001</v>
      </c>
      <c r="M477" s="119">
        <f t="shared" si="213"/>
        <v>9346383.3900000006</v>
      </c>
      <c r="N477" s="119">
        <f t="shared" si="213"/>
        <v>18158903.359999999</v>
      </c>
      <c r="O477" s="119">
        <f t="shared" si="213"/>
        <v>7223883.9699999997</v>
      </c>
      <c r="P477" s="119">
        <f t="shared" si="213"/>
        <v>9559986.2199999988</v>
      </c>
      <c r="Q477" s="147">
        <f t="shared" si="211"/>
        <v>129567749.62999998</v>
      </c>
      <c r="R477" s="275"/>
      <c r="S477" s="6"/>
      <c r="T477" s="3"/>
      <c r="U477" s="3"/>
      <c r="V477" s="3"/>
      <c r="W477" s="3"/>
    </row>
    <row r="478" spans="2:23" x14ac:dyDescent="0.25">
      <c r="B478" s="50" t="s">
        <v>691</v>
      </c>
      <c r="C478" s="56">
        <v>231925258</v>
      </c>
      <c r="D478" s="56">
        <v>462531422.26999998</v>
      </c>
      <c r="E478" s="54">
        <v>23364</v>
      </c>
      <c r="F478" s="120">
        <v>8901353.9100000001</v>
      </c>
      <c r="G478" s="120">
        <v>17332159.57</v>
      </c>
      <c r="H478" s="120">
        <v>2093270.63</v>
      </c>
      <c r="I478" s="54">
        <v>38193379.25</v>
      </c>
      <c r="J478" s="54">
        <v>12949419.319999998</v>
      </c>
      <c r="K478" s="54">
        <v>4751512.1899999995</v>
      </c>
      <c r="L478" s="54">
        <v>1034133.8200000001</v>
      </c>
      <c r="M478" s="54">
        <v>9346383.3900000006</v>
      </c>
      <c r="N478" s="54">
        <v>18158903.359999999</v>
      </c>
      <c r="O478" s="148">
        <v>7223883.9699999997</v>
      </c>
      <c r="P478" s="148">
        <v>9559986.2199999988</v>
      </c>
      <c r="Q478" s="148">
        <f t="shared" si="211"/>
        <v>129567749.62999998</v>
      </c>
      <c r="R478" s="174"/>
      <c r="S478" s="6"/>
    </row>
    <row r="479" spans="2:23" s="28" customFormat="1" x14ac:dyDescent="0.25">
      <c r="B479" s="51" t="s">
        <v>692</v>
      </c>
      <c r="C479" s="119">
        <f t="shared" ref="C479:P479" si="214">C480</f>
        <v>59067532</v>
      </c>
      <c r="D479" s="119">
        <f t="shared" si="214"/>
        <v>61364580.509999998</v>
      </c>
      <c r="E479" s="119">
        <f t="shared" si="214"/>
        <v>0</v>
      </c>
      <c r="F479" s="119">
        <f t="shared" si="214"/>
        <v>2449.6799999999998</v>
      </c>
      <c r="G479" s="119">
        <f t="shared" si="214"/>
        <v>2634620.0300000003</v>
      </c>
      <c r="H479" s="119">
        <f t="shared" si="214"/>
        <v>16635</v>
      </c>
      <c r="I479" s="119">
        <f t="shared" si="214"/>
        <v>521863.68000000005</v>
      </c>
      <c r="J479" s="119">
        <f t="shared" si="214"/>
        <v>1239435</v>
      </c>
      <c r="K479" s="119">
        <f t="shared" si="214"/>
        <v>316509.69999999995</v>
      </c>
      <c r="L479" s="119">
        <f t="shared" si="214"/>
        <v>3011164.8800000004</v>
      </c>
      <c r="M479" s="119">
        <f t="shared" si="214"/>
        <v>1931276.73</v>
      </c>
      <c r="N479" s="119">
        <f t="shared" si="214"/>
        <v>890915.94</v>
      </c>
      <c r="O479" s="119">
        <f t="shared" si="214"/>
        <v>415644.59000000008</v>
      </c>
      <c r="P479" s="119">
        <f t="shared" si="214"/>
        <v>1550329.75</v>
      </c>
      <c r="Q479" s="147">
        <f t="shared" si="211"/>
        <v>12530844.98</v>
      </c>
      <c r="R479" s="174"/>
      <c r="S479" s="6"/>
      <c r="T479" s="3"/>
      <c r="U479" s="3"/>
      <c r="V479" s="3"/>
      <c r="W479" s="3"/>
    </row>
    <row r="480" spans="2:23" x14ac:dyDescent="0.25">
      <c r="B480" s="50" t="s">
        <v>693</v>
      </c>
      <c r="C480" s="56">
        <v>59067532</v>
      </c>
      <c r="D480" s="56">
        <v>61364580.509999998</v>
      </c>
      <c r="E480" s="54">
        <v>0</v>
      </c>
      <c r="F480" s="120">
        <v>2449.6799999999998</v>
      </c>
      <c r="G480" s="120">
        <v>2634620.0300000003</v>
      </c>
      <c r="H480" s="120">
        <v>16635</v>
      </c>
      <c r="I480" s="54">
        <v>521863.68000000005</v>
      </c>
      <c r="J480" s="54">
        <v>1239435</v>
      </c>
      <c r="K480" s="54">
        <v>316509.69999999995</v>
      </c>
      <c r="L480" s="54">
        <v>3011164.8800000004</v>
      </c>
      <c r="M480" s="54">
        <v>1931276.73</v>
      </c>
      <c r="N480" s="54">
        <v>890915.94</v>
      </c>
      <c r="O480" s="148">
        <v>415644.59000000008</v>
      </c>
      <c r="P480" s="148">
        <v>1550329.75</v>
      </c>
      <c r="Q480" s="148">
        <f t="shared" si="211"/>
        <v>12530844.98</v>
      </c>
      <c r="R480" s="174"/>
      <c r="S480" s="6"/>
    </row>
    <row r="481" spans="2:23" s="28" customFormat="1" x14ac:dyDescent="0.25">
      <c r="B481" s="51" t="s">
        <v>572</v>
      </c>
      <c r="C481" s="119">
        <f t="shared" ref="C481:P481" si="215">C482</f>
        <v>83480909</v>
      </c>
      <c r="D481" s="119">
        <f t="shared" si="215"/>
        <v>145418692.74000001</v>
      </c>
      <c r="E481" s="119">
        <f t="shared" si="215"/>
        <v>0</v>
      </c>
      <c r="F481" s="119">
        <f t="shared" si="215"/>
        <v>132967.97999999998</v>
      </c>
      <c r="G481" s="119">
        <f t="shared" si="215"/>
        <v>1467153.02</v>
      </c>
      <c r="H481" s="119">
        <f t="shared" si="215"/>
        <v>61971.97</v>
      </c>
      <c r="I481" s="119">
        <f t="shared" si="215"/>
        <v>240389.6</v>
      </c>
      <c r="J481" s="119">
        <f t="shared" si="215"/>
        <v>0</v>
      </c>
      <c r="K481" s="119">
        <f t="shared" si="215"/>
        <v>9558.0000000000146</v>
      </c>
      <c r="L481" s="119">
        <f t="shared" si="215"/>
        <v>566599.94999999995</v>
      </c>
      <c r="M481" s="119">
        <f t="shared" si="215"/>
        <v>98169.49</v>
      </c>
      <c r="N481" s="119">
        <f t="shared" si="215"/>
        <v>60909.99</v>
      </c>
      <c r="O481" s="119">
        <f t="shared" si="215"/>
        <v>2414303.4</v>
      </c>
      <c r="P481" s="119">
        <f t="shared" si="215"/>
        <v>89662312.070000008</v>
      </c>
      <c r="Q481" s="147">
        <f t="shared" si="211"/>
        <v>94714335.470000014</v>
      </c>
      <c r="R481" s="174"/>
      <c r="S481" s="6"/>
      <c r="T481" s="3"/>
      <c r="U481" s="3"/>
      <c r="V481" s="3"/>
      <c r="W481" s="3"/>
    </row>
    <row r="482" spans="2:23" s="28" customFormat="1" x14ac:dyDescent="0.25">
      <c r="B482" s="50" t="s">
        <v>573</v>
      </c>
      <c r="C482" s="121">
        <v>83480909</v>
      </c>
      <c r="D482" s="121">
        <v>145418692.74000001</v>
      </c>
      <c r="E482" s="120">
        <v>0</v>
      </c>
      <c r="F482" s="120">
        <v>132967.97999999998</v>
      </c>
      <c r="G482" s="120">
        <v>1467153.02</v>
      </c>
      <c r="H482" s="120">
        <v>61971.97</v>
      </c>
      <c r="I482" s="120">
        <v>240389.6</v>
      </c>
      <c r="J482" s="120">
        <v>0</v>
      </c>
      <c r="K482" s="120">
        <v>9558.0000000000146</v>
      </c>
      <c r="L482" s="120">
        <v>566599.94999999995</v>
      </c>
      <c r="M482" s="120">
        <v>98169.49</v>
      </c>
      <c r="N482" s="120">
        <v>60909.99</v>
      </c>
      <c r="O482" s="152">
        <v>2414303.4</v>
      </c>
      <c r="P482" s="152">
        <v>89662312.070000008</v>
      </c>
      <c r="Q482" s="152">
        <f t="shared" si="211"/>
        <v>94714335.470000014</v>
      </c>
      <c r="R482" s="174"/>
      <c r="S482" s="6"/>
      <c r="T482" s="3"/>
      <c r="U482" s="3"/>
      <c r="V482" s="3"/>
      <c r="W482" s="3"/>
    </row>
    <row r="483" spans="2:23" x14ac:dyDescent="0.25">
      <c r="B483" s="52" t="s">
        <v>63</v>
      </c>
      <c r="C483" s="119">
        <f t="shared" ref="C483:P483" si="216">C484+C486</f>
        <v>81515040</v>
      </c>
      <c r="D483" s="119">
        <f t="shared" si="216"/>
        <v>116953014.82000001</v>
      </c>
      <c r="E483" s="119">
        <f t="shared" si="216"/>
        <v>0</v>
      </c>
      <c r="F483" s="119">
        <f t="shared" si="216"/>
        <v>127614</v>
      </c>
      <c r="G483" s="119">
        <f t="shared" si="216"/>
        <v>529287.69000000006</v>
      </c>
      <c r="H483" s="119">
        <f t="shared" si="216"/>
        <v>1637495.44</v>
      </c>
      <c r="I483" s="119">
        <f t="shared" si="216"/>
        <v>2962349.7399999998</v>
      </c>
      <c r="J483" s="119">
        <f t="shared" si="216"/>
        <v>2611066.7000000002</v>
      </c>
      <c r="K483" s="119">
        <f t="shared" si="216"/>
        <v>392925.33999999997</v>
      </c>
      <c r="L483" s="119">
        <f t="shared" si="216"/>
        <v>2197485.3600000003</v>
      </c>
      <c r="M483" s="119">
        <f t="shared" si="216"/>
        <v>934998.89</v>
      </c>
      <c r="N483" s="119">
        <f t="shared" si="216"/>
        <v>346432.74</v>
      </c>
      <c r="O483" s="119">
        <f t="shared" si="216"/>
        <v>984506.4</v>
      </c>
      <c r="P483" s="119">
        <f t="shared" si="216"/>
        <v>4181161.1499999994</v>
      </c>
      <c r="Q483" s="147">
        <f t="shared" si="211"/>
        <v>16905323.449999999</v>
      </c>
      <c r="R483" s="174"/>
      <c r="S483" s="6"/>
    </row>
    <row r="484" spans="2:23" x14ac:dyDescent="0.25">
      <c r="B484" s="51" t="s">
        <v>574</v>
      </c>
      <c r="C484" s="119">
        <f t="shared" ref="C484:P484" si="217">C485</f>
        <v>3155000</v>
      </c>
      <c r="D484" s="119">
        <f t="shared" si="217"/>
        <v>3300055.01</v>
      </c>
      <c r="E484" s="119">
        <f t="shared" si="217"/>
        <v>0</v>
      </c>
      <c r="F484" s="119">
        <f t="shared" si="217"/>
        <v>0</v>
      </c>
      <c r="G484" s="119">
        <f t="shared" si="217"/>
        <v>0</v>
      </c>
      <c r="H484" s="119">
        <f t="shared" si="217"/>
        <v>0</v>
      </c>
      <c r="I484" s="119">
        <f t="shared" si="217"/>
        <v>0</v>
      </c>
      <c r="J484" s="119">
        <f t="shared" si="217"/>
        <v>0</v>
      </c>
      <c r="K484" s="119">
        <f t="shared" si="217"/>
        <v>0</v>
      </c>
      <c r="L484" s="119">
        <f t="shared" si="217"/>
        <v>0</v>
      </c>
      <c r="M484" s="119">
        <f t="shared" si="217"/>
        <v>0</v>
      </c>
      <c r="N484" s="119">
        <f t="shared" si="217"/>
        <v>0</v>
      </c>
      <c r="O484" s="119">
        <f t="shared" si="217"/>
        <v>0</v>
      </c>
      <c r="P484" s="119">
        <f t="shared" si="217"/>
        <v>195054</v>
      </c>
      <c r="Q484" s="148">
        <f t="shared" si="211"/>
        <v>195054</v>
      </c>
      <c r="R484" s="174"/>
      <c r="S484" s="6"/>
    </row>
    <row r="485" spans="2:23" x14ac:dyDescent="0.25">
      <c r="B485" s="50" t="s">
        <v>575</v>
      </c>
      <c r="C485" s="56">
        <v>3155000</v>
      </c>
      <c r="D485" s="56">
        <v>3300055.01</v>
      </c>
      <c r="E485" s="68"/>
      <c r="F485" s="119"/>
      <c r="G485" s="119"/>
      <c r="H485" s="119"/>
      <c r="I485" s="68"/>
      <c r="J485" s="68"/>
      <c r="K485" s="68"/>
      <c r="L485" s="68"/>
      <c r="M485" s="68"/>
      <c r="N485" s="68"/>
      <c r="O485" s="148"/>
      <c r="P485" s="148">
        <v>195054</v>
      </c>
      <c r="Q485" s="148">
        <f t="shared" si="211"/>
        <v>195054</v>
      </c>
      <c r="R485" s="174"/>
      <c r="S485" s="6"/>
    </row>
    <row r="486" spans="2:23" x14ac:dyDescent="0.25">
      <c r="B486" s="51" t="s">
        <v>576</v>
      </c>
      <c r="C486" s="119">
        <f t="shared" ref="C486:P486" si="218">C487</f>
        <v>78360040</v>
      </c>
      <c r="D486" s="119">
        <f t="shared" si="218"/>
        <v>113652959.81</v>
      </c>
      <c r="E486" s="119">
        <f t="shared" si="218"/>
        <v>0</v>
      </c>
      <c r="F486" s="119">
        <f t="shared" si="218"/>
        <v>127614</v>
      </c>
      <c r="G486" s="119">
        <f t="shared" si="218"/>
        <v>529287.69000000006</v>
      </c>
      <c r="H486" s="119">
        <f t="shared" si="218"/>
        <v>1637495.44</v>
      </c>
      <c r="I486" s="119">
        <f t="shared" si="218"/>
        <v>2962349.7399999998</v>
      </c>
      <c r="J486" s="119">
        <f t="shared" si="218"/>
        <v>2611066.7000000002</v>
      </c>
      <c r="K486" s="119">
        <f t="shared" si="218"/>
        <v>392925.33999999997</v>
      </c>
      <c r="L486" s="119">
        <f t="shared" si="218"/>
        <v>2197485.3600000003</v>
      </c>
      <c r="M486" s="119">
        <f t="shared" si="218"/>
        <v>934998.89</v>
      </c>
      <c r="N486" s="119">
        <f t="shared" si="218"/>
        <v>346432.74</v>
      </c>
      <c r="O486" s="119">
        <f t="shared" si="218"/>
        <v>984506.4</v>
      </c>
      <c r="P486" s="119">
        <f t="shared" si="218"/>
        <v>3986107.1499999994</v>
      </c>
      <c r="Q486" s="147">
        <f t="shared" si="211"/>
        <v>16710269.449999999</v>
      </c>
      <c r="R486" s="275"/>
      <c r="S486" s="6"/>
    </row>
    <row r="487" spans="2:23" s="28" customFormat="1" x14ac:dyDescent="0.25">
      <c r="B487" s="50" t="s">
        <v>577</v>
      </c>
      <c r="C487" s="133">
        <v>78360040</v>
      </c>
      <c r="D487" s="133">
        <v>113652959.81</v>
      </c>
      <c r="E487" s="139">
        <v>0</v>
      </c>
      <c r="F487" s="140">
        <v>127614</v>
      </c>
      <c r="G487" s="140">
        <v>529287.69000000006</v>
      </c>
      <c r="H487" s="140">
        <v>1637495.44</v>
      </c>
      <c r="I487" s="139">
        <v>2962349.7399999998</v>
      </c>
      <c r="J487" s="139">
        <v>2611066.7000000002</v>
      </c>
      <c r="K487" s="139">
        <v>392925.33999999997</v>
      </c>
      <c r="L487" s="139">
        <v>2197485.3600000003</v>
      </c>
      <c r="M487" s="139">
        <v>934998.89</v>
      </c>
      <c r="N487" s="139">
        <v>346432.74</v>
      </c>
      <c r="O487" s="156">
        <v>984506.4</v>
      </c>
      <c r="P487" s="156">
        <v>3986107.1499999994</v>
      </c>
      <c r="Q487" s="156">
        <f t="shared" si="211"/>
        <v>16710269.449999999</v>
      </c>
      <c r="R487" s="174"/>
      <c r="S487" s="6"/>
      <c r="T487" s="3"/>
      <c r="U487" s="3"/>
      <c r="V487" s="3"/>
      <c r="W487" s="3"/>
    </row>
    <row r="488" spans="2:23" s="28" customFormat="1" x14ac:dyDescent="0.25">
      <c r="B488" s="52" t="s">
        <v>147</v>
      </c>
      <c r="C488" s="119">
        <f>C489+C491+C493+C495+C497+C499</f>
        <v>18407668</v>
      </c>
      <c r="D488" s="119">
        <f>D489+D491+D493+D495+D497+D499</f>
        <v>116928346.97999999</v>
      </c>
      <c r="E488" s="119">
        <f t="shared" ref="E488:O488" si="219">E489+E491+E493+E495+E497+E499</f>
        <v>0</v>
      </c>
      <c r="F488" s="119">
        <f t="shared" si="219"/>
        <v>0</v>
      </c>
      <c r="G488" s="119">
        <f t="shared" si="219"/>
        <v>1609380</v>
      </c>
      <c r="H488" s="119">
        <f t="shared" si="219"/>
        <v>0</v>
      </c>
      <c r="I488" s="119">
        <f t="shared" si="219"/>
        <v>4830000</v>
      </c>
      <c r="J488" s="119">
        <f t="shared" si="219"/>
        <v>4170000</v>
      </c>
      <c r="K488" s="119">
        <f t="shared" si="219"/>
        <v>2400000</v>
      </c>
      <c r="L488" s="119">
        <f t="shared" si="219"/>
        <v>2599200</v>
      </c>
      <c r="M488" s="119">
        <f t="shared" si="219"/>
        <v>1957609.4</v>
      </c>
      <c r="N488" s="119">
        <f t="shared" si="219"/>
        <v>1250000</v>
      </c>
      <c r="O488" s="119">
        <f t="shared" si="219"/>
        <v>1972000</v>
      </c>
      <c r="P488" s="119">
        <f>P489+P491+P493+P495+P497+P499</f>
        <v>12169635.789999999</v>
      </c>
      <c r="Q488" s="147">
        <f t="shared" si="211"/>
        <v>32957825.189999998</v>
      </c>
      <c r="R488" s="174"/>
      <c r="S488" s="6"/>
      <c r="T488" s="3"/>
      <c r="U488" s="3"/>
      <c r="V488" s="3"/>
      <c r="W488" s="3"/>
    </row>
    <row r="489" spans="2:23" s="28" customFormat="1" x14ac:dyDescent="0.25">
      <c r="B489" s="51" t="s">
        <v>578</v>
      </c>
      <c r="C489" s="79">
        <f t="shared" ref="C489:O489" si="220">C490</f>
        <v>0</v>
      </c>
      <c r="D489" s="79">
        <f t="shared" si="220"/>
        <v>10002536.789999999</v>
      </c>
      <c r="E489" s="157">
        <f t="shared" si="220"/>
        <v>0</v>
      </c>
      <c r="F489" s="157">
        <f t="shared" si="220"/>
        <v>0</v>
      </c>
      <c r="G489" s="157">
        <f t="shared" si="220"/>
        <v>0</v>
      </c>
      <c r="H489" s="157">
        <f t="shared" si="220"/>
        <v>0</v>
      </c>
      <c r="I489" s="148">
        <f t="shared" si="220"/>
        <v>0</v>
      </c>
      <c r="J489" s="148">
        <f t="shared" si="220"/>
        <v>0</v>
      </c>
      <c r="K489" s="148">
        <f t="shared" si="220"/>
        <v>0</v>
      </c>
      <c r="L489" s="148">
        <f t="shared" si="220"/>
        <v>0</v>
      </c>
      <c r="M489" s="148">
        <f t="shared" si="220"/>
        <v>0</v>
      </c>
      <c r="N489" s="148">
        <f t="shared" si="220"/>
        <v>0</v>
      </c>
      <c r="O489" s="148">
        <f t="shared" si="220"/>
        <v>0</v>
      </c>
      <c r="P489" s="148">
        <v>0</v>
      </c>
      <c r="Q489" s="148">
        <f t="shared" si="211"/>
        <v>0</v>
      </c>
      <c r="R489" s="174"/>
      <c r="S489" s="6"/>
      <c r="T489" s="3"/>
      <c r="U489" s="3"/>
      <c r="V489" s="3"/>
      <c r="W489" s="3"/>
    </row>
    <row r="490" spans="2:23" s="28" customFormat="1" x14ac:dyDescent="0.25">
      <c r="B490" s="50" t="s">
        <v>579</v>
      </c>
      <c r="C490" s="56">
        <v>0</v>
      </c>
      <c r="D490" s="56">
        <v>10002536.789999999</v>
      </c>
      <c r="E490" s="148"/>
      <c r="F490" s="157"/>
      <c r="G490" s="157"/>
      <c r="H490" s="157"/>
      <c r="I490" s="148"/>
      <c r="J490" s="148"/>
      <c r="K490" s="148"/>
      <c r="L490" s="148"/>
      <c r="M490" s="148"/>
      <c r="N490" s="148"/>
      <c r="O490" s="148"/>
      <c r="P490" s="148">
        <v>0</v>
      </c>
      <c r="Q490" s="148">
        <f t="shared" si="211"/>
        <v>0</v>
      </c>
      <c r="R490" s="174"/>
      <c r="S490" s="6"/>
      <c r="T490" s="173"/>
      <c r="U490" s="3"/>
      <c r="V490" s="3"/>
      <c r="W490" s="3"/>
    </row>
    <row r="491" spans="2:23" s="28" customFormat="1" x14ac:dyDescent="0.25">
      <c r="B491" s="51" t="s">
        <v>582</v>
      </c>
      <c r="C491" s="79">
        <f t="shared" ref="C491:P491" si="221">C492</f>
        <v>0</v>
      </c>
      <c r="D491" s="79">
        <f t="shared" si="221"/>
        <v>0</v>
      </c>
      <c r="E491" s="157">
        <f t="shared" si="221"/>
        <v>0</v>
      </c>
      <c r="F491" s="157">
        <f t="shared" si="221"/>
        <v>0</v>
      </c>
      <c r="G491" s="157">
        <f t="shared" si="221"/>
        <v>0</v>
      </c>
      <c r="H491" s="157">
        <f t="shared" si="221"/>
        <v>0</v>
      </c>
      <c r="I491" s="157">
        <f t="shared" si="221"/>
        <v>0</v>
      </c>
      <c r="J491" s="157">
        <f t="shared" si="221"/>
        <v>0</v>
      </c>
      <c r="K491" s="157">
        <f t="shared" si="221"/>
        <v>0</v>
      </c>
      <c r="L491" s="157">
        <f t="shared" si="221"/>
        <v>0</v>
      </c>
      <c r="M491" s="157">
        <f t="shared" si="221"/>
        <v>0</v>
      </c>
      <c r="N491" s="157">
        <f t="shared" si="221"/>
        <v>0</v>
      </c>
      <c r="O491" s="157">
        <f t="shared" si="221"/>
        <v>0</v>
      </c>
      <c r="P491" s="157">
        <f t="shared" si="221"/>
        <v>0</v>
      </c>
      <c r="Q491" s="148">
        <f t="shared" si="211"/>
        <v>0</v>
      </c>
      <c r="R491" s="174"/>
      <c r="S491" s="6"/>
      <c r="T491" s="3"/>
      <c r="U491" s="3"/>
      <c r="V491" s="3"/>
      <c r="W491" s="3"/>
    </row>
    <row r="492" spans="2:23" s="28" customFormat="1" x14ac:dyDescent="0.25">
      <c r="B492" s="50" t="s">
        <v>583</v>
      </c>
      <c r="C492" s="56">
        <v>0</v>
      </c>
      <c r="D492" s="56"/>
      <c r="E492" s="148"/>
      <c r="F492" s="157"/>
      <c r="G492" s="157"/>
      <c r="H492" s="157"/>
      <c r="I492" s="148"/>
      <c r="J492" s="148"/>
      <c r="K492" s="148"/>
      <c r="L492" s="148"/>
      <c r="M492" s="148"/>
      <c r="N492" s="148"/>
      <c r="O492" s="148"/>
      <c r="P492" s="148">
        <v>0</v>
      </c>
      <c r="Q492" s="148">
        <f t="shared" si="211"/>
        <v>0</v>
      </c>
      <c r="R492" s="174"/>
      <c r="S492" s="6"/>
      <c r="T492" s="3"/>
      <c r="U492" s="3"/>
      <c r="V492" s="3"/>
      <c r="W492" s="3"/>
    </row>
    <row r="493" spans="2:23" x14ac:dyDescent="0.25">
      <c r="B493" s="51" t="s">
        <v>584</v>
      </c>
      <c r="C493" s="102">
        <f t="shared" ref="C493:P493" si="222">C494</f>
        <v>300000</v>
      </c>
      <c r="D493" s="102">
        <f t="shared" si="222"/>
        <v>20880928</v>
      </c>
      <c r="E493" s="157">
        <f t="shared" si="222"/>
        <v>0</v>
      </c>
      <c r="F493" s="157">
        <f t="shared" si="222"/>
        <v>0</v>
      </c>
      <c r="G493" s="157">
        <f t="shared" si="222"/>
        <v>0</v>
      </c>
      <c r="H493" s="157">
        <f t="shared" si="222"/>
        <v>0</v>
      </c>
      <c r="I493" s="157">
        <f t="shared" si="222"/>
        <v>0</v>
      </c>
      <c r="J493" s="157">
        <f t="shared" si="222"/>
        <v>0</v>
      </c>
      <c r="K493" s="157">
        <f t="shared" si="222"/>
        <v>0</v>
      </c>
      <c r="L493" s="157">
        <f t="shared" si="222"/>
        <v>0</v>
      </c>
      <c r="M493" s="157">
        <f t="shared" si="222"/>
        <v>0</v>
      </c>
      <c r="N493" s="157">
        <f t="shared" si="222"/>
        <v>0</v>
      </c>
      <c r="O493" s="157">
        <f t="shared" si="222"/>
        <v>0</v>
      </c>
      <c r="P493" s="157">
        <f t="shared" si="222"/>
        <v>0</v>
      </c>
      <c r="Q493" s="148">
        <f t="shared" si="211"/>
        <v>0</v>
      </c>
      <c r="R493" s="174"/>
      <c r="S493" s="6"/>
    </row>
    <row r="494" spans="2:23" x14ac:dyDescent="0.25">
      <c r="B494" s="50" t="s">
        <v>585</v>
      </c>
      <c r="C494" s="56">
        <v>300000</v>
      </c>
      <c r="D494" s="56">
        <v>20880928</v>
      </c>
      <c r="E494" s="148"/>
      <c r="F494" s="157"/>
      <c r="G494" s="157"/>
      <c r="H494" s="157"/>
      <c r="I494" s="148"/>
      <c r="J494" s="148"/>
      <c r="K494" s="148"/>
      <c r="L494" s="148"/>
      <c r="M494" s="148"/>
      <c r="N494" s="148"/>
      <c r="O494" s="148"/>
      <c r="P494" s="148">
        <v>0</v>
      </c>
      <c r="Q494" s="148">
        <f t="shared" si="211"/>
        <v>0</v>
      </c>
      <c r="R494" s="174"/>
      <c r="S494" s="6"/>
    </row>
    <row r="495" spans="2:23" x14ac:dyDescent="0.25">
      <c r="B495" s="51" t="s">
        <v>586</v>
      </c>
      <c r="C495" s="102">
        <f t="shared" ref="C495:P495" si="223">C496</f>
        <v>1442068</v>
      </c>
      <c r="D495" s="102">
        <f t="shared" si="223"/>
        <v>4210285.47</v>
      </c>
      <c r="E495" s="157">
        <f t="shared" si="223"/>
        <v>0</v>
      </c>
      <c r="F495" s="157">
        <f t="shared" si="223"/>
        <v>0</v>
      </c>
      <c r="G495" s="157">
        <f t="shared" si="223"/>
        <v>0</v>
      </c>
      <c r="H495" s="157">
        <f t="shared" si="223"/>
        <v>0</v>
      </c>
      <c r="I495" s="157">
        <f t="shared" si="223"/>
        <v>0</v>
      </c>
      <c r="J495" s="157">
        <f t="shared" si="223"/>
        <v>0</v>
      </c>
      <c r="K495" s="157">
        <f t="shared" si="223"/>
        <v>0</v>
      </c>
      <c r="L495" s="157">
        <f t="shared" si="223"/>
        <v>0</v>
      </c>
      <c r="M495" s="157">
        <f t="shared" si="223"/>
        <v>1498000</v>
      </c>
      <c r="N495" s="157">
        <f t="shared" si="223"/>
        <v>0</v>
      </c>
      <c r="O495" s="157">
        <f t="shared" si="223"/>
        <v>0</v>
      </c>
      <c r="P495" s="157">
        <f t="shared" si="223"/>
        <v>2699995.79</v>
      </c>
      <c r="Q495" s="148">
        <f t="shared" si="211"/>
        <v>4197995.79</v>
      </c>
      <c r="R495" s="174"/>
      <c r="S495" s="6"/>
    </row>
    <row r="496" spans="2:23" x14ac:dyDescent="0.25">
      <c r="B496" s="50" t="s">
        <v>587</v>
      </c>
      <c r="C496" s="56">
        <v>1442068</v>
      </c>
      <c r="D496" s="56">
        <v>4210285.47</v>
      </c>
      <c r="E496" s="148"/>
      <c r="F496" s="157"/>
      <c r="G496" s="157">
        <v>0</v>
      </c>
      <c r="H496" s="157"/>
      <c r="I496" s="148"/>
      <c r="J496" s="148">
        <v>0</v>
      </c>
      <c r="K496" s="148">
        <v>0</v>
      </c>
      <c r="L496" s="148">
        <v>0</v>
      </c>
      <c r="M496" s="148">
        <v>1498000</v>
      </c>
      <c r="N496" s="148">
        <v>0</v>
      </c>
      <c r="O496" s="148">
        <v>0</v>
      </c>
      <c r="P496" s="148">
        <v>2699995.79</v>
      </c>
      <c r="Q496" s="148">
        <f t="shared" si="211"/>
        <v>4197995.79</v>
      </c>
      <c r="R496" s="175"/>
      <c r="S496" s="6"/>
    </row>
    <row r="497" spans="2:23" x14ac:dyDescent="0.25">
      <c r="B497" s="51" t="s">
        <v>588</v>
      </c>
      <c r="C497" s="102">
        <f t="shared" ref="C497:P497" si="224">C498</f>
        <v>11000000</v>
      </c>
      <c r="D497" s="102">
        <f t="shared" si="224"/>
        <v>12685770</v>
      </c>
      <c r="E497" s="157">
        <f t="shared" si="224"/>
        <v>0</v>
      </c>
      <c r="F497" s="157">
        <f t="shared" si="224"/>
        <v>0</v>
      </c>
      <c r="G497" s="157">
        <f t="shared" si="224"/>
        <v>0</v>
      </c>
      <c r="H497" s="157">
        <f t="shared" si="224"/>
        <v>0</v>
      </c>
      <c r="I497" s="157">
        <f t="shared" si="224"/>
        <v>0</v>
      </c>
      <c r="J497" s="157">
        <f t="shared" si="224"/>
        <v>0</v>
      </c>
      <c r="K497" s="157">
        <f t="shared" si="224"/>
        <v>0</v>
      </c>
      <c r="L497" s="157">
        <f t="shared" si="224"/>
        <v>1231200</v>
      </c>
      <c r="M497" s="157">
        <f t="shared" si="224"/>
        <v>0</v>
      </c>
      <c r="N497" s="157">
        <f t="shared" si="224"/>
        <v>0</v>
      </c>
      <c r="O497" s="157">
        <f t="shared" si="224"/>
        <v>0</v>
      </c>
      <c r="P497" s="157">
        <f t="shared" si="224"/>
        <v>690800</v>
      </c>
      <c r="Q497" s="148">
        <f t="shared" si="211"/>
        <v>1922000</v>
      </c>
      <c r="R497" s="175"/>
      <c r="S497" s="6"/>
    </row>
    <row r="498" spans="2:23" x14ac:dyDescent="0.25">
      <c r="B498" s="50" t="s">
        <v>589</v>
      </c>
      <c r="C498" s="56">
        <v>11000000</v>
      </c>
      <c r="D498" s="56">
        <v>12685770</v>
      </c>
      <c r="E498" s="148">
        <v>0</v>
      </c>
      <c r="F498" s="157">
        <v>0</v>
      </c>
      <c r="G498" s="157">
        <v>0</v>
      </c>
      <c r="H498" s="157"/>
      <c r="I498" s="148"/>
      <c r="J498" s="148">
        <v>0</v>
      </c>
      <c r="K498" s="148">
        <v>0</v>
      </c>
      <c r="L498" s="148">
        <v>1231200</v>
      </c>
      <c r="M498" s="148">
        <v>0</v>
      </c>
      <c r="N498" s="148">
        <v>0</v>
      </c>
      <c r="O498" s="148">
        <v>0</v>
      </c>
      <c r="P498" s="148">
        <v>690800</v>
      </c>
      <c r="Q498" s="148">
        <f t="shared" si="211"/>
        <v>1922000</v>
      </c>
      <c r="R498" s="174"/>
      <c r="S498" s="6"/>
    </row>
    <row r="499" spans="2:23" x14ac:dyDescent="0.25">
      <c r="B499" s="51" t="s">
        <v>590</v>
      </c>
      <c r="C499" s="102">
        <f t="shared" ref="C499:P499" si="225">C500</f>
        <v>5665600</v>
      </c>
      <c r="D499" s="102">
        <f t="shared" si="225"/>
        <v>69148826.719999999</v>
      </c>
      <c r="E499" s="157">
        <f t="shared" si="225"/>
        <v>0</v>
      </c>
      <c r="F499" s="157">
        <f t="shared" si="225"/>
        <v>0</v>
      </c>
      <c r="G499" s="157">
        <f t="shared" si="225"/>
        <v>1609380</v>
      </c>
      <c r="H499" s="157">
        <f t="shared" si="225"/>
        <v>0</v>
      </c>
      <c r="I499" s="157">
        <f t="shared" si="225"/>
        <v>4830000</v>
      </c>
      <c r="J499" s="157">
        <f t="shared" si="225"/>
        <v>4170000</v>
      </c>
      <c r="K499" s="157">
        <f t="shared" si="225"/>
        <v>2400000</v>
      </c>
      <c r="L499" s="157">
        <f t="shared" si="225"/>
        <v>1368000</v>
      </c>
      <c r="M499" s="157">
        <f t="shared" si="225"/>
        <v>459609.4</v>
      </c>
      <c r="N499" s="157">
        <f t="shared" si="225"/>
        <v>1250000</v>
      </c>
      <c r="O499" s="157">
        <f t="shared" si="225"/>
        <v>1972000</v>
      </c>
      <c r="P499" s="157">
        <f t="shared" si="225"/>
        <v>8778840</v>
      </c>
      <c r="Q499" s="148">
        <f t="shared" si="211"/>
        <v>26837829.399999999</v>
      </c>
      <c r="R499" s="174"/>
      <c r="S499" s="6"/>
    </row>
    <row r="500" spans="2:23" s="28" customFormat="1" x14ac:dyDescent="0.25">
      <c r="B500" s="50" t="s">
        <v>591</v>
      </c>
      <c r="C500" s="56">
        <v>5665600</v>
      </c>
      <c r="D500" s="56">
        <v>69148826.719999999</v>
      </c>
      <c r="E500" s="148">
        <v>0</v>
      </c>
      <c r="F500" s="157">
        <v>0</v>
      </c>
      <c r="G500" s="157">
        <v>1609380</v>
      </c>
      <c r="H500" s="157">
        <v>0</v>
      </c>
      <c r="I500" s="148">
        <v>4830000</v>
      </c>
      <c r="J500" s="148">
        <v>4170000</v>
      </c>
      <c r="K500" s="148">
        <v>2400000</v>
      </c>
      <c r="L500" s="148">
        <v>1368000</v>
      </c>
      <c r="M500" s="148">
        <v>459609.4</v>
      </c>
      <c r="N500" s="148">
        <v>1250000</v>
      </c>
      <c r="O500" s="148">
        <v>1972000</v>
      </c>
      <c r="P500" s="148">
        <v>8778840</v>
      </c>
      <c r="Q500" s="148">
        <f t="shared" si="211"/>
        <v>26837829.399999999</v>
      </c>
      <c r="R500" s="174"/>
      <c r="S500" s="6"/>
      <c r="T500" s="3"/>
      <c r="U500" s="3"/>
      <c r="V500" s="3"/>
      <c r="W500" s="3"/>
    </row>
    <row r="501" spans="2:23" x14ac:dyDescent="0.25">
      <c r="B501" s="52" t="s">
        <v>65</v>
      </c>
      <c r="C501" s="102">
        <f>C502+C505+C507+C511</f>
        <v>512026067</v>
      </c>
      <c r="D501" s="102">
        <f>D502+D505+D507+D511</f>
        <v>620255520.25999999</v>
      </c>
      <c r="E501" s="154">
        <f t="shared" ref="E501:O501" si="226">E502+E505+E507+E511</f>
        <v>0</v>
      </c>
      <c r="F501" s="154">
        <f t="shared" si="226"/>
        <v>0</v>
      </c>
      <c r="G501" s="154">
        <f t="shared" si="226"/>
        <v>194582</v>
      </c>
      <c r="H501" s="154">
        <f t="shared" si="226"/>
        <v>0</v>
      </c>
      <c r="I501" s="154">
        <f t="shared" si="226"/>
        <v>0</v>
      </c>
      <c r="J501" s="154">
        <f t="shared" si="226"/>
        <v>4165115.24</v>
      </c>
      <c r="K501" s="154">
        <f t="shared" si="226"/>
        <v>376420</v>
      </c>
      <c r="L501" s="154">
        <f t="shared" si="226"/>
        <v>269657.92</v>
      </c>
      <c r="M501" s="154">
        <f t="shared" si="226"/>
        <v>58116172.159999996</v>
      </c>
      <c r="N501" s="154">
        <f t="shared" si="226"/>
        <v>5331876</v>
      </c>
      <c r="O501" s="154">
        <f t="shared" si="226"/>
        <v>6964039.9199999999</v>
      </c>
      <c r="P501" s="154">
        <f t="shared" ref="P501" si="227">P502+P505+P507</f>
        <v>5048811.18</v>
      </c>
      <c r="Q501" s="147">
        <f t="shared" si="211"/>
        <v>80466674.419999987</v>
      </c>
      <c r="R501" s="275"/>
      <c r="S501" s="6"/>
    </row>
    <row r="502" spans="2:23" s="28" customFormat="1" x14ac:dyDescent="0.25">
      <c r="B502" s="51" t="s">
        <v>594</v>
      </c>
      <c r="C502" s="102">
        <f t="shared" ref="C502:P502" si="228">C503+C504</f>
        <v>445322157</v>
      </c>
      <c r="D502" s="102">
        <f t="shared" si="228"/>
        <v>434571734.60000002</v>
      </c>
      <c r="E502" s="154">
        <f t="shared" si="228"/>
        <v>0</v>
      </c>
      <c r="F502" s="154">
        <f t="shared" si="228"/>
        <v>0</v>
      </c>
      <c r="G502" s="154">
        <f t="shared" si="228"/>
        <v>194582</v>
      </c>
      <c r="H502" s="154">
        <f t="shared" si="228"/>
        <v>0</v>
      </c>
      <c r="I502" s="154">
        <f t="shared" si="228"/>
        <v>0</v>
      </c>
      <c r="J502" s="154">
        <f t="shared" si="228"/>
        <v>4165115.24</v>
      </c>
      <c r="K502" s="154">
        <f t="shared" si="228"/>
        <v>376420</v>
      </c>
      <c r="L502" s="154">
        <f t="shared" si="228"/>
        <v>269657.92</v>
      </c>
      <c r="M502" s="154">
        <f t="shared" si="228"/>
        <v>778185.66</v>
      </c>
      <c r="N502" s="154">
        <f t="shared" si="228"/>
        <v>5331876</v>
      </c>
      <c r="O502" s="154">
        <f t="shared" si="228"/>
        <v>6963339.9199999999</v>
      </c>
      <c r="P502" s="154">
        <f t="shared" si="228"/>
        <v>5048811.18</v>
      </c>
      <c r="Q502" s="147">
        <f t="shared" si="211"/>
        <v>23127987.920000002</v>
      </c>
      <c r="R502" s="174"/>
      <c r="S502" s="6"/>
      <c r="T502" s="3"/>
      <c r="U502" s="3"/>
      <c r="V502" s="3"/>
      <c r="W502" s="3"/>
    </row>
    <row r="503" spans="2:23" x14ac:dyDescent="0.25">
      <c r="B503" s="50" t="s">
        <v>595</v>
      </c>
      <c r="C503" s="56">
        <v>445262157</v>
      </c>
      <c r="D503" s="56">
        <v>428791734.60000002</v>
      </c>
      <c r="E503" s="148">
        <v>0</v>
      </c>
      <c r="F503" s="157">
        <v>0</v>
      </c>
      <c r="G503" s="157">
        <v>194582</v>
      </c>
      <c r="H503" s="157">
        <v>0</v>
      </c>
      <c r="I503" s="148">
        <v>0</v>
      </c>
      <c r="J503" s="148">
        <v>4165115.24</v>
      </c>
      <c r="K503" s="148">
        <v>376420</v>
      </c>
      <c r="L503" s="148">
        <v>269657.92</v>
      </c>
      <c r="M503" s="148">
        <v>778185.66</v>
      </c>
      <c r="N503" s="148">
        <v>5331876</v>
      </c>
      <c r="O503" s="148">
        <v>6963339.9199999999</v>
      </c>
      <c r="P503" s="148">
        <v>5048811.18</v>
      </c>
      <c r="Q503" s="148">
        <f t="shared" si="211"/>
        <v>23127987.920000002</v>
      </c>
      <c r="R503" s="175"/>
      <c r="S503" s="6"/>
    </row>
    <row r="504" spans="2:23" x14ac:dyDescent="0.25">
      <c r="B504" s="50" t="s">
        <v>596</v>
      </c>
      <c r="C504" s="56">
        <v>60000</v>
      </c>
      <c r="D504" s="56">
        <v>5780000</v>
      </c>
      <c r="E504" s="148"/>
      <c r="F504" s="157"/>
      <c r="G504" s="157"/>
      <c r="H504" s="157"/>
      <c r="I504" s="148"/>
      <c r="J504" s="148"/>
      <c r="K504" s="148"/>
      <c r="L504" s="148"/>
      <c r="M504" s="148"/>
      <c r="N504" s="148"/>
      <c r="O504" s="148"/>
      <c r="P504" s="148">
        <v>0</v>
      </c>
      <c r="Q504" s="148">
        <f t="shared" si="211"/>
        <v>0</v>
      </c>
      <c r="R504" s="175"/>
      <c r="S504" s="6"/>
    </row>
    <row r="505" spans="2:23" s="28" customFormat="1" x14ac:dyDescent="0.25">
      <c r="B505" s="51" t="s">
        <v>597</v>
      </c>
      <c r="C505" s="102">
        <f t="shared" ref="C505:P505" si="229">C506</f>
        <v>62000000</v>
      </c>
      <c r="D505" s="102">
        <f t="shared" si="229"/>
        <v>183274675.66</v>
      </c>
      <c r="E505" s="154">
        <f t="shared" si="229"/>
        <v>0</v>
      </c>
      <c r="F505" s="154">
        <f t="shared" si="229"/>
        <v>0</v>
      </c>
      <c r="G505" s="154">
        <f t="shared" si="229"/>
        <v>0</v>
      </c>
      <c r="H505" s="154">
        <f t="shared" si="229"/>
        <v>0</v>
      </c>
      <c r="I505" s="154">
        <f t="shared" si="229"/>
        <v>0</v>
      </c>
      <c r="J505" s="154">
        <f t="shared" si="229"/>
        <v>0</v>
      </c>
      <c r="K505" s="154">
        <f t="shared" si="229"/>
        <v>0</v>
      </c>
      <c r="L505" s="154">
        <f t="shared" si="229"/>
        <v>0</v>
      </c>
      <c r="M505" s="154">
        <f t="shared" si="229"/>
        <v>57337986.5</v>
      </c>
      <c r="N505" s="154">
        <f t="shared" si="229"/>
        <v>0</v>
      </c>
      <c r="O505" s="154">
        <f t="shared" si="229"/>
        <v>0</v>
      </c>
      <c r="P505" s="154">
        <f t="shared" si="229"/>
        <v>0</v>
      </c>
      <c r="Q505" s="147">
        <f t="shared" si="211"/>
        <v>57337986.5</v>
      </c>
      <c r="R505" s="175"/>
      <c r="S505" s="6"/>
      <c r="T505" s="3"/>
      <c r="U505" s="3"/>
      <c r="V505" s="3"/>
      <c r="W505" s="3"/>
    </row>
    <row r="506" spans="2:23" x14ac:dyDescent="0.25">
      <c r="B506" s="50" t="s">
        <v>598</v>
      </c>
      <c r="C506" s="56">
        <v>62000000</v>
      </c>
      <c r="D506" s="56">
        <v>183274675.66</v>
      </c>
      <c r="E506" s="148"/>
      <c r="F506" s="157"/>
      <c r="G506" s="157">
        <v>0</v>
      </c>
      <c r="H506" s="157"/>
      <c r="I506" s="148">
        <v>0</v>
      </c>
      <c r="J506" s="148">
        <v>0</v>
      </c>
      <c r="K506" s="148"/>
      <c r="L506" s="148">
        <v>0</v>
      </c>
      <c r="M506" s="148">
        <v>57337986.5</v>
      </c>
      <c r="N506" s="148">
        <v>0</v>
      </c>
      <c r="O506" s="148"/>
      <c r="P506" s="148"/>
      <c r="Q506" s="148">
        <f t="shared" si="211"/>
        <v>57337986.5</v>
      </c>
      <c r="R506" s="175"/>
      <c r="S506" s="6"/>
    </row>
    <row r="507" spans="2:23" s="28" customFormat="1" x14ac:dyDescent="0.25">
      <c r="B507" s="51" t="s">
        <v>603</v>
      </c>
      <c r="C507" s="102">
        <f>C508+C509+C510</f>
        <v>53910</v>
      </c>
      <c r="D507" s="102">
        <f>D508+D509+D510</f>
        <v>41110</v>
      </c>
      <c r="E507" s="154">
        <f t="shared" ref="E507:P507" si="230">E508+E509+E510</f>
        <v>0</v>
      </c>
      <c r="F507" s="154">
        <f t="shared" si="230"/>
        <v>0</v>
      </c>
      <c r="G507" s="154">
        <f t="shared" si="230"/>
        <v>0</v>
      </c>
      <c r="H507" s="154">
        <f t="shared" si="230"/>
        <v>0</v>
      </c>
      <c r="I507" s="154">
        <f t="shared" si="230"/>
        <v>0</v>
      </c>
      <c r="J507" s="154">
        <f t="shared" si="230"/>
        <v>0</v>
      </c>
      <c r="K507" s="154">
        <f t="shared" si="230"/>
        <v>0</v>
      </c>
      <c r="L507" s="154">
        <f t="shared" si="230"/>
        <v>0</v>
      </c>
      <c r="M507" s="154">
        <f t="shared" si="230"/>
        <v>0</v>
      </c>
      <c r="N507" s="154">
        <f t="shared" si="230"/>
        <v>0</v>
      </c>
      <c r="O507" s="154">
        <f t="shared" si="230"/>
        <v>700</v>
      </c>
      <c r="P507" s="154">
        <f t="shared" si="230"/>
        <v>0</v>
      </c>
      <c r="Q507" s="147">
        <f t="shared" si="211"/>
        <v>700</v>
      </c>
      <c r="R507" s="175"/>
      <c r="S507" s="6"/>
      <c r="T507" s="3"/>
      <c r="U507" s="3"/>
      <c r="V507" s="3"/>
      <c r="W507" s="3"/>
    </row>
    <row r="508" spans="2:23" x14ac:dyDescent="0.25">
      <c r="B508" s="50" t="s">
        <v>604</v>
      </c>
      <c r="C508" s="56">
        <v>0</v>
      </c>
      <c r="D508" s="56">
        <v>0</v>
      </c>
      <c r="E508" s="148"/>
      <c r="F508" s="157"/>
      <c r="G508" s="157"/>
      <c r="H508" s="157"/>
      <c r="I508" s="148"/>
      <c r="J508" s="148"/>
      <c r="K508" s="148"/>
      <c r="L508" s="148"/>
      <c r="M508" s="148"/>
      <c r="N508" s="148"/>
      <c r="O508" s="148"/>
      <c r="P508" s="148">
        <v>0</v>
      </c>
      <c r="Q508" s="148">
        <f t="shared" si="211"/>
        <v>0</v>
      </c>
      <c r="R508" s="174"/>
      <c r="S508" s="6"/>
    </row>
    <row r="509" spans="2:23" x14ac:dyDescent="0.25">
      <c r="B509" s="50" t="s">
        <v>694</v>
      </c>
      <c r="C509" s="56">
        <v>53910</v>
      </c>
      <c r="D509" s="56">
        <v>40410</v>
      </c>
      <c r="E509" s="148"/>
      <c r="F509" s="157"/>
      <c r="G509" s="157"/>
      <c r="H509" s="157"/>
      <c r="I509" s="148"/>
      <c r="J509" s="148"/>
      <c r="K509" s="148"/>
      <c r="L509" s="148"/>
      <c r="M509" s="148"/>
      <c r="N509" s="148"/>
      <c r="O509" s="148"/>
      <c r="P509" s="148">
        <v>0</v>
      </c>
      <c r="Q509" s="148">
        <f t="shared" si="211"/>
        <v>0</v>
      </c>
      <c r="R509" s="174"/>
      <c r="S509" s="6"/>
    </row>
    <row r="510" spans="2:23" x14ac:dyDescent="0.25">
      <c r="B510" s="50" t="s">
        <v>605</v>
      </c>
      <c r="C510" s="56">
        <v>0</v>
      </c>
      <c r="D510" s="56">
        <v>700</v>
      </c>
      <c r="E510" s="148"/>
      <c r="F510" s="157"/>
      <c r="G510" s="157"/>
      <c r="H510" s="157"/>
      <c r="I510" s="148"/>
      <c r="J510" s="148"/>
      <c r="K510" s="148"/>
      <c r="L510" s="148"/>
      <c r="M510" s="148"/>
      <c r="N510" s="148">
        <v>0</v>
      </c>
      <c r="O510" s="148">
        <v>700</v>
      </c>
      <c r="P510" s="148"/>
      <c r="Q510" s="148">
        <f t="shared" si="211"/>
        <v>700</v>
      </c>
      <c r="R510" s="174"/>
      <c r="S510" s="6"/>
    </row>
    <row r="511" spans="2:23" x14ac:dyDescent="0.25">
      <c r="B511" s="51" t="s">
        <v>592</v>
      </c>
      <c r="C511" s="102">
        <f>C512</f>
        <v>4650000</v>
      </c>
      <c r="D511" s="102">
        <f>D512</f>
        <v>2368000</v>
      </c>
      <c r="E511" s="154">
        <f t="shared" ref="E511:O511" si="231">E512</f>
        <v>0</v>
      </c>
      <c r="F511" s="154">
        <f t="shared" si="231"/>
        <v>0</v>
      </c>
      <c r="G511" s="154">
        <f t="shared" si="231"/>
        <v>0</v>
      </c>
      <c r="H511" s="154">
        <f t="shared" si="231"/>
        <v>0</v>
      </c>
      <c r="I511" s="154">
        <f t="shared" si="231"/>
        <v>0</v>
      </c>
      <c r="J511" s="154">
        <f t="shared" si="231"/>
        <v>0</v>
      </c>
      <c r="K511" s="154">
        <f t="shared" si="231"/>
        <v>0</v>
      </c>
      <c r="L511" s="154">
        <f t="shared" si="231"/>
        <v>0</v>
      </c>
      <c r="M511" s="154">
        <f t="shared" si="231"/>
        <v>0</v>
      </c>
      <c r="N511" s="154">
        <f t="shared" si="231"/>
        <v>0</v>
      </c>
      <c r="O511" s="154">
        <f t="shared" si="231"/>
        <v>0</v>
      </c>
      <c r="P511" s="154">
        <v>0</v>
      </c>
      <c r="Q511" s="147">
        <f t="shared" si="211"/>
        <v>0</v>
      </c>
      <c r="R511" s="175"/>
      <c r="S511" s="6"/>
    </row>
    <row r="512" spans="2:23" x14ac:dyDescent="0.25">
      <c r="B512" s="50" t="s">
        <v>593</v>
      </c>
      <c r="C512" s="56">
        <v>4650000</v>
      </c>
      <c r="D512" s="56">
        <v>2368000</v>
      </c>
      <c r="E512" s="148"/>
      <c r="F512" s="157"/>
      <c r="G512" s="157"/>
      <c r="H512" s="157"/>
      <c r="I512" s="148"/>
      <c r="J512" s="148"/>
      <c r="K512" s="148"/>
      <c r="L512" s="148"/>
      <c r="M512" s="148"/>
      <c r="N512" s="148"/>
      <c r="O512" s="148"/>
      <c r="P512" s="148">
        <v>0</v>
      </c>
      <c r="Q512" s="148">
        <f t="shared" si="211"/>
        <v>0</v>
      </c>
      <c r="R512" s="174"/>
      <c r="S512" s="6"/>
    </row>
    <row r="513" spans="2:19" x14ac:dyDescent="0.25">
      <c r="B513" s="52" t="s">
        <v>66</v>
      </c>
      <c r="C513" s="63">
        <f t="shared" ref="C513:P513" si="232">C514+C516+C519+C523+C526+C529+C531</f>
        <v>61610787</v>
      </c>
      <c r="D513" s="63">
        <f t="shared" si="232"/>
        <v>374336215.08999997</v>
      </c>
      <c r="E513" s="147">
        <f t="shared" si="232"/>
        <v>575250</v>
      </c>
      <c r="F513" s="154">
        <f t="shared" si="232"/>
        <v>47200</v>
      </c>
      <c r="G513" s="154">
        <f t="shared" si="232"/>
        <v>24038350.09</v>
      </c>
      <c r="H513" s="154">
        <f t="shared" si="232"/>
        <v>1402455.06</v>
      </c>
      <c r="I513" s="154">
        <f t="shared" si="232"/>
        <v>1017225.9</v>
      </c>
      <c r="J513" s="154">
        <f t="shared" si="232"/>
        <v>280840</v>
      </c>
      <c r="K513" s="154">
        <f t="shared" si="232"/>
        <v>56515866.5</v>
      </c>
      <c r="L513" s="154">
        <f t="shared" si="232"/>
        <v>3574377</v>
      </c>
      <c r="M513" s="154">
        <f t="shared" si="232"/>
        <v>30668028.43</v>
      </c>
      <c r="N513" s="154">
        <f t="shared" si="232"/>
        <v>1438088.32</v>
      </c>
      <c r="O513" s="154">
        <f t="shared" si="232"/>
        <v>2010679.34</v>
      </c>
      <c r="P513" s="154">
        <f t="shared" si="232"/>
        <v>12009706.18</v>
      </c>
      <c r="Q513" s="147">
        <f t="shared" si="211"/>
        <v>133578066.81999999</v>
      </c>
      <c r="R513" s="175"/>
      <c r="S513" s="6"/>
    </row>
    <row r="514" spans="2:19" x14ac:dyDescent="0.25">
      <c r="B514" s="51" t="s">
        <v>609</v>
      </c>
      <c r="C514" s="102">
        <f t="shared" ref="C514:P514" si="233">C515</f>
        <v>0</v>
      </c>
      <c r="D514" s="102">
        <f t="shared" si="233"/>
        <v>0</v>
      </c>
      <c r="E514" s="154">
        <f t="shared" si="233"/>
        <v>0</v>
      </c>
      <c r="F514" s="154">
        <f t="shared" si="233"/>
        <v>0</v>
      </c>
      <c r="G514" s="154">
        <f t="shared" si="233"/>
        <v>0</v>
      </c>
      <c r="H514" s="154">
        <f t="shared" si="233"/>
        <v>0</v>
      </c>
      <c r="I514" s="154">
        <f t="shared" si="233"/>
        <v>0</v>
      </c>
      <c r="J514" s="154">
        <f t="shared" si="233"/>
        <v>0</v>
      </c>
      <c r="K514" s="154">
        <f t="shared" si="233"/>
        <v>0</v>
      </c>
      <c r="L514" s="154">
        <f t="shared" si="233"/>
        <v>0</v>
      </c>
      <c r="M514" s="154">
        <f t="shared" si="233"/>
        <v>0</v>
      </c>
      <c r="N514" s="154">
        <f t="shared" si="233"/>
        <v>0</v>
      </c>
      <c r="O514" s="154">
        <f t="shared" si="233"/>
        <v>0</v>
      </c>
      <c r="P514" s="154">
        <f t="shared" si="233"/>
        <v>0</v>
      </c>
      <c r="Q514" s="147">
        <f t="shared" si="211"/>
        <v>0</v>
      </c>
      <c r="R514" s="174"/>
      <c r="S514" s="6"/>
    </row>
    <row r="515" spans="2:19" x14ac:dyDescent="0.25">
      <c r="B515" s="50" t="s">
        <v>695</v>
      </c>
      <c r="C515" s="56">
        <v>0</v>
      </c>
      <c r="D515" s="56">
        <v>0</v>
      </c>
      <c r="E515" s="147"/>
      <c r="F515" s="154"/>
      <c r="G515" s="154"/>
      <c r="H515" s="154"/>
      <c r="I515" s="147"/>
      <c r="J515" s="147"/>
      <c r="K515" s="147"/>
      <c r="L515" s="147"/>
      <c r="M515" s="147"/>
      <c r="N515" s="147"/>
      <c r="O515" s="147"/>
      <c r="P515" s="147">
        <v>0</v>
      </c>
      <c r="Q515" s="147">
        <f t="shared" si="211"/>
        <v>0</v>
      </c>
      <c r="R515" s="175"/>
      <c r="S515" s="6"/>
    </row>
    <row r="516" spans="2:19" x14ac:dyDescent="0.25">
      <c r="B516" s="51" t="s">
        <v>696</v>
      </c>
      <c r="C516" s="102">
        <f>C517+C518</f>
        <v>1998324</v>
      </c>
      <c r="D516" s="102">
        <f>D517+D518</f>
        <v>23200000</v>
      </c>
      <c r="E516" s="154">
        <f t="shared" ref="E516:O516" si="234">E517+E518</f>
        <v>0</v>
      </c>
      <c r="F516" s="154">
        <f t="shared" si="234"/>
        <v>0</v>
      </c>
      <c r="G516" s="154">
        <f t="shared" si="234"/>
        <v>23000000</v>
      </c>
      <c r="H516" s="154">
        <f t="shared" si="234"/>
        <v>0</v>
      </c>
      <c r="I516" s="154">
        <f t="shared" si="234"/>
        <v>0</v>
      </c>
      <c r="J516" s="154">
        <f t="shared" si="234"/>
        <v>0</v>
      </c>
      <c r="K516" s="154">
        <f t="shared" si="234"/>
        <v>0</v>
      </c>
      <c r="L516" s="154">
        <f t="shared" si="234"/>
        <v>0</v>
      </c>
      <c r="M516" s="154">
        <f t="shared" si="234"/>
        <v>0</v>
      </c>
      <c r="N516" s="154">
        <f t="shared" si="234"/>
        <v>0</v>
      </c>
      <c r="O516" s="154">
        <f t="shared" si="234"/>
        <v>0</v>
      </c>
      <c r="P516" s="154">
        <f t="shared" ref="P516" si="235">P517</f>
        <v>0</v>
      </c>
      <c r="Q516" s="147">
        <f t="shared" si="211"/>
        <v>23000000</v>
      </c>
      <c r="R516" s="174"/>
      <c r="S516" s="6"/>
    </row>
    <row r="517" spans="2:19" x14ac:dyDescent="0.25">
      <c r="B517" s="50" t="s">
        <v>612</v>
      </c>
      <c r="C517" s="56">
        <v>0</v>
      </c>
      <c r="D517" s="56">
        <v>23200000</v>
      </c>
      <c r="E517" s="147">
        <v>0</v>
      </c>
      <c r="F517" s="154"/>
      <c r="G517" s="155">
        <v>23000000</v>
      </c>
      <c r="H517" s="155"/>
      <c r="I517" s="147">
        <v>0</v>
      </c>
      <c r="J517" s="147"/>
      <c r="K517" s="147"/>
      <c r="L517" s="147"/>
      <c r="M517" s="147"/>
      <c r="N517" s="147"/>
      <c r="O517" s="148"/>
      <c r="P517" s="148"/>
      <c r="Q517" s="148">
        <f t="shared" si="211"/>
        <v>23000000</v>
      </c>
      <c r="R517" s="175"/>
      <c r="S517" s="6"/>
    </row>
    <row r="518" spans="2:19" x14ac:dyDescent="0.25">
      <c r="B518" s="50" t="s">
        <v>613</v>
      </c>
      <c r="C518" s="56">
        <v>1998324</v>
      </c>
      <c r="D518" s="56">
        <v>0</v>
      </c>
      <c r="E518" s="147"/>
      <c r="F518" s="154"/>
      <c r="G518" s="155"/>
      <c r="H518" s="155"/>
      <c r="I518" s="147"/>
      <c r="J518" s="147"/>
      <c r="K518" s="147"/>
      <c r="L518" s="147"/>
      <c r="M518" s="147"/>
      <c r="N518" s="147"/>
      <c r="O518" s="148"/>
      <c r="P518" s="148">
        <v>0</v>
      </c>
      <c r="Q518" s="148">
        <v>0</v>
      </c>
      <c r="R518" s="174"/>
      <c r="S518" s="6"/>
    </row>
    <row r="519" spans="2:19" x14ac:dyDescent="0.25">
      <c r="B519" s="51" t="s">
        <v>614</v>
      </c>
      <c r="C519" s="102">
        <f>C520+C522</f>
        <v>11212964</v>
      </c>
      <c r="D519" s="102">
        <f>D520+D522+D521</f>
        <v>31725991.190000001</v>
      </c>
      <c r="E519" s="102">
        <f t="shared" ref="E519:P519" si="236">E520+E522+E521</f>
        <v>0</v>
      </c>
      <c r="F519" s="102">
        <f t="shared" si="236"/>
        <v>0</v>
      </c>
      <c r="G519" s="102">
        <f t="shared" si="236"/>
        <v>0</v>
      </c>
      <c r="H519" s="102">
        <f t="shared" si="236"/>
        <v>0</v>
      </c>
      <c r="I519" s="102">
        <f t="shared" si="236"/>
        <v>0</v>
      </c>
      <c r="J519" s="102">
        <f t="shared" si="236"/>
        <v>0</v>
      </c>
      <c r="K519" s="102">
        <f t="shared" si="236"/>
        <v>0</v>
      </c>
      <c r="L519" s="102">
        <f t="shared" si="236"/>
        <v>0</v>
      </c>
      <c r="M519" s="102">
        <f t="shared" si="236"/>
        <v>1292310</v>
      </c>
      <c r="N519" s="102">
        <f t="shared" si="236"/>
        <v>0</v>
      </c>
      <c r="O519" s="102">
        <f t="shared" si="236"/>
        <v>0</v>
      </c>
      <c r="P519" s="102">
        <f t="shared" si="236"/>
        <v>2400000</v>
      </c>
      <c r="Q519" s="148">
        <f t="shared" si="211"/>
        <v>3692310</v>
      </c>
      <c r="R519" s="175"/>
      <c r="S519" s="6"/>
    </row>
    <row r="520" spans="2:19" x14ac:dyDescent="0.25">
      <c r="B520" s="50" t="s">
        <v>714</v>
      </c>
      <c r="C520" s="56">
        <v>2369809</v>
      </c>
      <c r="D520" s="56">
        <v>3669809</v>
      </c>
      <c r="E520" s="147"/>
      <c r="F520" s="154"/>
      <c r="G520" s="154"/>
      <c r="H520" s="154"/>
      <c r="I520" s="147"/>
      <c r="J520" s="147"/>
      <c r="K520" s="147"/>
      <c r="L520" s="147"/>
      <c r="M520" s="147">
        <v>1292310</v>
      </c>
      <c r="N520" s="147">
        <v>0</v>
      </c>
      <c r="O520" s="148"/>
      <c r="P520" s="148">
        <v>2400000</v>
      </c>
      <c r="Q520" s="148">
        <f t="shared" si="211"/>
        <v>3692310</v>
      </c>
      <c r="R520" s="275"/>
      <c r="S520" s="6"/>
    </row>
    <row r="521" spans="2:19" x14ac:dyDescent="0.25">
      <c r="B521" s="50" t="s">
        <v>615</v>
      </c>
      <c r="C521" s="56"/>
      <c r="D521" s="56">
        <v>19213027.190000001</v>
      </c>
      <c r="E521" s="147"/>
      <c r="F521" s="154"/>
      <c r="G521" s="154"/>
      <c r="H521" s="154"/>
      <c r="I521" s="147"/>
      <c r="J521" s="147"/>
      <c r="K521" s="147"/>
      <c r="L521" s="147"/>
      <c r="M521" s="147"/>
      <c r="N521" s="147"/>
      <c r="O521" s="148"/>
      <c r="P521" s="148"/>
      <c r="Q521" s="148"/>
      <c r="R521" s="275"/>
      <c r="S521" s="6"/>
    </row>
    <row r="522" spans="2:19" x14ac:dyDescent="0.25">
      <c r="B522" s="50" t="s">
        <v>616</v>
      </c>
      <c r="C522" s="56">
        <v>8843155</v>
      </c>
      <c r="D522" s="56">
        <v>8843155</v>
      </c>
      <c r="E522" s="147"/>
      <c r="F522" s="154"/>
      <c r="G522" s="154"/>
      <c r="H522" s="154"/>
      <c r="I522" s="147"/>
      <c r="J522" s="147"/>
      <c r="K522" s="147"/>
      <c r="L522" s="147"/>
      <c r="M522" s="147"/>
      <c r="N522" s="147"/>
      <c r="O522" s="148"/>
      <c r="P522" s="148">
        <v>0</v>
      </c>
      <c r="Q522" s="148">
        <f t="shared" si="211"/>
        <v>0</v>
      </c>
      <c r="R522" s="175"/>
      <c r="S522" s="6"/>
    </row>
    <row r="523" spans="2:19" x14ac:dyDescent="0.25">
      <c r="B523" s="51" t="s">
        <v>617</v>
      </c>
      <c r="C523" s="102">
        <f t="shared" ref="C523" si="237">C525</f>
        <v>152415</v>
      </c>
      <c r="D523" s="102">
        <f>D525+D524</f>
        <v>272252415</v>
      </c>
      <c r="E523" s="102">
        <f t="shared" ref="E523:P523" si="238">E525+E524</f>
        <v>0</v>
      </c>
      <c r="F523" s="102">
        <f t="shared" si="238"/>
        <v>0</v>
      </c>
      <c r="G523" s="102">
        <f t="shared" si="238"/>
        <v>0</v>
      </c>
      <c r="H523" s="102">
        <f t="shared" si="238"/>
        <v>0</v>
      </c>
      <c r="I523" s="102">
        <f t="shared" si="238"/>
        <v>0</v>
      </c>
      <c r="J523" s="102">
        <f t="shared" si="238"/>
        <v>0</v>
      </c>
      <c r="K523" s="102">
        <f t="shared" si="238"/>
        <v>56000000</v>
      </c>
      <c r="L523" s="102">
        <f t="shared" si="238"/>
        <v>0</v>
      </c>
      <c r="M523" s="102">
        <f t="shared" si="238"/>
        <v>27204154.399999999</v>
      </c>
      <c r="N523" s="102">
        <f t="shared" si="238"/>
        <v>0</v>
      </c>
      <c r="O523" s="102">
        <f t="shared" si="238"/>
        <v>0</v>
      </c>
      <c r="P523" s="102">
        <f t="shared" si="238"/>
        <v>8197190</v>
      </c>
      <c r="Q523" s="148">
        <f t="shared" si="211"/>
        <v>91401344.400000006</v>
      </c>
      <c r="R523" s="175"/>
      <c r="S523" s="6"/>
    </row>
    <row r="524" spans="2:19" x14ac:dyDescent="0.25">
      <c r="B524" s="50" t="s">
        <v>618</v>
      </c>
      <c r="C524" s="102"/>
      <c r="D524" s="102">
        <v>272100000</v>
      </c>
      <c r="E524" s="154"/>
      <c r="F524" s="154"/>
      <c r="G524" s="154"/>
      <c r="H524" s="154"/>
      <c r="I524" s="154"/>
      <c r="J524" s="154">
        <v>0</v>
      </c>
      <c r="K524" s="155">
        <v>56000000</v>
      </c>
      <c r="L524" s="155">
        <v>0</v>
      </c>
      <c r="M524" s="155">
        <v>27204154.399999999</v>
      </c>
      <c r="N524" s="154">
        <v>0</v>
      </c>
      <c r="O524" s="154">
        <v>0</v>
      </c>
      <c r="P524" s="155">
        <v>8197190</v>
      </c>
      <c r="Q524" s="147">
        <f t="shared" si="211"/>
        <v>91401344.400000006</v>
      </c>
      <c r="R524" s="174"/>
      <c r="S524" s="6"/>
    </row>
    <row r="525" spans="2:19" x14ac:dyDescent="0.25">
      <c r="B525" s="50" t="s">
        <v>715</v>
      </c>
      <c r="C525" s="56">
        <v>152415</v>
      </c>
      <c r="D525" s="56">
        <v>152415</v>
      </c>
      <c r="E525" s="147"/>
      <c r="F525" s="154"/>
      <c r="G525" s="154"/>
      <c r="H525" s="154"/>
      <c r="I525" s="147"/>
      <c r="J525" s="147"/>
      <c r="K525" s="147"/>
      <c r="L525" s="147"/>
      <c r="M525" s="147"/>
      <c r="N525" s="147"/>
      <c r="O525" s="148"/>
      <c r="P525" s="148">
        <v>0</v>
      </c>
      <c r="Q525" s="147">
        <f t="shared" si="211"/>
        <v>0</v>
      </c>
      <c r="R525" s="175"/>
      <c r="S525" s="6"/>
    </row>
    <row r="526" spans="2:19" x14ac:dyDescent="0.25">
      <c r="B526" s="51" t="s">
        <v>619</v>
      </c>
      <c r="C526" s="102">
        <f t="shared" ref="C526" si="239">C528</f>
        <v>2784000</v>
      </c>
      <c r="D526" s="102">
        <f>D528+D527</f>
        <v>4877241.01</v>
      </c>
      <c r="E526" s="102">
        <f t="shared" ref="E526:P526" si="240">E528+E527</f>
        <v>0</v>
      </c>
      <c r="F526" s="102">
        <f t="shared" si="240"/>
        <v>47200</v>
      </c>
      <c r="G526" s="102">
        <f t="shared" si="240"/>
        <v>885000</v>
      </c>
      <c r="H526" s="102">
        <f t="shared" si="240"/>
        <v>0</v>
      </c>
      <c r="I526" s="102">
        <f t="shared" si="240"/>
        <v>7696.14</v>
      </c>
      <c r="J526" s="102">
        <f t="shared" si="240"/>
        <v>236000</v>
      </c>
      <c r="K526" s="102">
        <f t="shared" si="240"/>
        <v>0</v>
      </c>
      <c r="L526" s="102">
        <f t="shared" si="240"/>
        <v>1293437</v>
      </c>
      <c r="M526" s="102">
        <f t="shared" si="240"/>
        <v>1100001</v>
      </c>
      <c r="N526" s="102">
        <f t="shared" si="240"/>
        <v>332980.95</v>
      </c>
      <c r="O526" s="102">
        <f t="shared" si="240"/>
        <v>0</v>
      </c>
      <c r="P526" s="102">
        <f t="shared" si="240"/>
        <v>97400</v>
      </c>
      <c r="Q526" s="147">
        <f>SUM(E526:P526)</f>
        <v>3999715.0900000003</v>
      </c>
      <c r="R526" s="275"/>
      <c r="S526" s="6"/>
    </row>
    <row r="527" spans="2:19" x14ac:dyDescent="0.25">
      <c r="B527" s="50" t="s">
        <v>716</v>
      </c>
      <c r="C527" s="102">
        <v>0</v>
      </c>
      <c r="D527" s="102">
        <v>100000</v>
      </c>
      <c r="E527" s="154"/>
      <c r="F527" s="154"/>
      <c r="G527" s="154"/>
      <c r="H527" s="154"/>
      <c r="I527" s="154"/>
      <c r="J527" s="154"/>
      <c r="K527" s="154"/>
      <c r="L527" s="154">
        <v>0</v>
      </c>
      <c r="M527" s="154">
        <v>0</v>
      </c>
      <c r="N527" s="156">
        <v>28084</v>
      </c>
      <c r="O527" s="154">
        <v>0</v>
      </c>
      <c r="P527" s="154"/>
      <c r="Q527" s="156">
        <f>SUM(E527:P527)</f>
        <v>28084</v>
      </c>
      <c r="R527" s="174"/>
      <c r="S527" s="6"/>
    </row>
    <row r="528" spans="2:19" x14ac:dyDescent="0.25">
      <c r="B528" s="50" t="s">
        <v>620</v>
      </c>
      <c r="C528" s="133">
        <v>2784000</v>
      </c>
      <c r="D528" s="133">
        <v>4777241.01</v>
      </c>
      <c r="E528" s="156">
        <v>0</v>
      </c>
      <c r="F528" s="155">
        <v>47200</v>
      </c>
      <c r="G528" s="155">
        <v>885000</v>
      </c>
      <c r="H528" s="155">
        <v>0</v>
      </c>
      <c r="I528" s="156">
        <v>7696.14</v>
      </c>
      <c r="J528" s="156">
        <v>236000</v>
      </c>
      <c r="K528" s="156">
        <v>0</v>
      </c>
      <c r="L528" s="156">
        <v>1293437</v>
      </c>
      <c r="M528" s="156">
        <v>1100001</v>
      </c>
      <c r="N528" s="156">
        <v>304896.95</v>
      </c>
      <c r="O528" s="156">
        <v>0</v>
      </c>
      <c r="P528" s="156">
        <v>97400</v>
      </c>
      <c r="Q528" s="156">
        <f>SUM(E528:P528)</f>
        <v>3971631.0900000003</v>
      </c>
      <c r="R528" s="175"/>
      <c r="S528" s="6"/>
    </row>
    <row r="529" spans="2:33" x14ac:dyDescent="0.25">
      <c r="B529" s="51" t="s">
        <v>621</v>
      </c>
      <c r="C529" s="102">
        <f t="shared" ref="C529:P529" si="241">C530</f>
        <v>10343202</v>
      </c>
      <c r="D529" s="102">
        <f t="shared" si="241"/>
        <v>19144352.130000003</v>
      </c>
      <c r="E529" s="154">
        <f t="shared" si="241"/>
        <v>0</v>
      </c>
      <c r="F529" s="154">
        <f t="shared" si="241"/>
        <v>0</v>
      </c>
      <c r="G529" s="154">
        <f t="shared" si="241"/>
        <v>153350.09</v>
      </c>
      <c r="H529" s="154">
        <f t="shared" si="241"/>
        <v>1402455.06</v>
      </c>
      <c r="I529" s="154">
        <f t="shared" si="241"/>
        <v>1009529.76</v>
      </c>
      <c r="J529" s="154">
        <f t="shared" si="241"/>
        <v>44839.999999999993</v>
      </c>
      <c r="K529" s="154">
        <f t="shared" si="241"/>
        <v>37966.5</v>
      </c>
      <c r="L529" s="154">
        <f t="shared" si="241"/>
        <v>38940</v>
      </c>
      <c r="M529" s="154">
        <f t="shared" si="241"/>
        <v>1071563.0299999998</v>
      </c>
      <c r="N529" s="154">
        <f t="shared" si="241"/>
        <v>405107.37</v>
      </c>
      <c r="O529" s="154">
        <f t="shared" si="241"/>
        <v>252679.35</v>
      </c>
      <c r="P529" s="154">
        <f t="shared" si="241"/>
        <v>1284740.74</v>
      </c>
      <c r="Q529" s="147">
        <f t="shared" si="211"/>
        <v>5701171.9000000004</v>
      </c>
      <c r="R529" s="174"/>
      <c r="S529" s="6"/>
    </row>
    <row r="530" spans="2:33" x14ac:dyDescent="0.25">
      <c r="B530" s="50" t="s">
        <v>622</v>
      </c>
      <c r="C530" s="56">
        <v>10343202</v>
      </c>
      <c r="D530" s="56">
        <v>19144352.130000003</v>
      </c>
      <c r="E530" s="147">
        <v>0</v>
      </c>
      <c r="F530" s="154">
        <v>0</v>
      </c>
      <c r="G530" s="155">
        <v>153350.09</v>
      </c>
      <c r="H530" s="155">
        <v>1402455.06</v>
      </c>
      <c r="I530" s="156">
        <v>1009529.76</v>
      </c>
      <c r="J530" s="147">
        <v>44839.999999999993</v>
      </c>
      <c r="K530" s="147">
        <v>37966.5</v>
      </c>
      <c r="L530" s="147">
        <v>38940</v>
      </c>
      <c r="M530" s="147">
        <v>1071563.0299999998</v>
      </c>
      <c r="N530" s="147">
        <v>405107.37</v>
      </c>
      <c r="O530" s="148">
        <v>252679.35</v>
      </c>
      <c r="P530" s="148">
        <v>1284740.74</v>
      </c>
      <c r="Q530" s="147">
        <f t="shared" si="211"/>
        <v>5701171.9000000004</v>
      </c>
      <c r="R530" s="175"/>
      <c r="S530" s="6"/>
    </row>
    <row r="531" spans="2:33" x14ac:dyDescent="0.25">
      <c r="B531" s="51" t="s">
        <v>623</v>
      </c>
      <c r="C531" s="102">
        <f t="shared" ref="C531:P531" si="242">C532</f>
        <v>35119882</v>
      </c>
      <c r="D531" s="102">
        <f t="shared" si="242"/>
        <v>23136215.760000005</v>
      </c>
      <c r="E531" s="154">
        <f t="shared" si="242"/>
        <v>575250</v>
      </c>
      <c r="F531" s="154">
        <f t="shared" si="242"/>
        <v>0</v>
      </c>
      <c r="G531" s="154">
        <f t="shared" si="242"/>
        <v>0</v>
      </c>
      <c r="H531" s="154">
        <f t="shared" si="242"/>
        <v>0</v>
      </c>
      <c r="I531" s="154">
        <f t="shared" si="242"/>
        <v>0</v>
      </c>
      <c r="J531" s="154">
        <f t="shared" si="242"/>
        <v>0</v>
      </c>
      <c r="K531" s="154">
        <f t="shared" si="242"/>
        <v>477900</v>
      </c>
      <c r="L531" s="154">
        <f t="shared" si="242"/>
        <v>2242000</v>
      </c>
      <c r="M531" s="154">
        <f t="shared" si="242"/>
        <v>0</v>
      </c>
      <c r="N531" s="154">
        <f t="shared" si="242"/>
        <v>700000</v>
      </c>
      <c r="O531" s="154">
        <f t="shared" si="242"/>
        <v>1757999.99</v>
      </c>
      <c r="P531" s="154">
        <f t="shared" si="242"/>
        <v>30375.439999999999</v>
      </c>
      <c r="Q531" s="147">
        <f t="shared" si="211"/>
        <v>5783525.4300000006</v>
      </c>
      <c r="R531" s="174"/>
      <c r="S531" s="6"/>
    </row>
    <row r="532" spans="2:33" x14ac:dyDescent="0.25">
      <c r="B532" s="50" t="s">
        <v>624</v>
      </c>
      <c r="C532" s="56">
        <v>35119882</v>
      </c>
      <c r="D532" s="56">
        <v>23136215.760000005</v>
      </c>
      <c r="E532" s="156">
        <v>575250</v>
      </c>
      <c r="F532" s="155">
        <v>0</v>
      </c>
      <c r="G532" s="155">
        <v>0</v>
      </c>
      <c r="H532" s="155">
        <v>0</v>
      </c>
      <c r="I532" s="156">
        <v>0</v>
      </c>
      <c r="J532" s="156">
        <v>0</v>
      </c>
      <c r="K532" s="156">
        <v>477900</v>
      </c>
      <c r="L532" s="156">
        <v>2242000</v>
      </c>
      <c r="M532" s="156">
        <v>0</v>
      </c>
      <c r="N532" s="156">
        <v>700000</v>
      </c>
      <c r="O532" s="156">
        <v>1757999.99</v>
      </c>
      <c r="P532" s="148">
        <v>30375.439999999999</v>
      </c>
      <c r="Q532" s="147">
        <f t="shared" si="211"/>
        <v>5783525.4300000006</v>
      </c>
      <c r="R532" s="174"/>
      <c r="S532" s="6"/>
    </row>
    <row r="533" spans="2:33" s="28" customFormat="1" x14ac:dyDescent="0.25">
      <c r="B533" s="26" t="s">
        <v>67</v>
      </c>
      <c r="C533" s="118">
        <f t="shared" ref="C533:P533" si="243">C534+C543+C559</f>
        <v>6997016617</v>
      </c>
      <c r="D533" s="118">
        <f t="shared" si="243"/>
        <v>16985999788.709999</v>
      </c>
      <c r="E533" s="145">
        <f t="shared" si="243"/>
        <v>471825523.47000003</v>
      </c>
      <c r="F533" s="145">
        <f t="shared" si="243"/>
        <v>74224481.519999996</v>
      </c>
      <c r="G533" s="145">
        <f t="shared" si="243"/>
        <v>918120980.81000018</v>
      </c>
      <c r="H533" s="145">
        <f t="shared" si="243"/>
        <v>311158848.96000004</v>
      </c>
      <c r="I533" s="145">
        <f t="shared" si="243"/>
        <v>385583579.50999999</v>
      </c>
      <c r="J533" s="145">
        <f t="shared" si="243"/>
        <v>1038282486.2600001</v>
      </c>
      <c r="K533" s="145">
        <f t="shared" si="243"/>
        <v>889878981.50999999</v>
      </c>
      <c r="L533" s="145">
        <f t="shared" si="243"/>
        <v>360470691.24000001</v>
      </c>
      <c r="M533" s="145">
        <f t="shared" si="243"/>
        <v>425343026.54000002</v>
      </c>
      <c r="N533" s="145">
        <f t="shared" si="243"/>
        <v>1118952485.8299999</v>
      </c>
      <c r="O533" s="145">
        <f t="shared" si="243"/>
        <v>906004144.81000006</v>
      </c>
      <c r="P533" s="145">
        <f t="shared" si="243"/>
        <v>2433518609.5699997</v>
      </c>
      <c r="Q533" s="146">
        <f t="shared" si="211"/>
        <v>9333363840.0300007</v>
      </c>
      <c r="R533" s="178"/>
      <c r="S533" s="6"/>
      <c r="T533" s="3"/>
      <c r="U533" s="3"/>
      <c r="V533" s="3"/>
      <c r="W533" s="3"/>
      <c r="Z533" s="277"/>
      <c r="AA533" s="277"/>
      <c r="AB533" s="277"/>
      <c r="AC533" s="277"/>
      <c r="AD533" s="277"/>
      <c r="AE533" s="277"/>
      <c r="AF533" s="277"/>
      <c r="AG533" s="277"/>
    </row>
    <row r="534" spans="2:33" s="28" customFormat="1" x14ac:dyDescent="0.25">
      <c r="B534" s="52" t="s">
        <v>68</v>
      </c>
      <c r="C534" s="102">
        <f t="shared" ref="C534:P534" si="244">C535+C537+C539+C541</f>
        <v>3517491379</v>
      </c>
      <c r="D534" s="102">
        <f t="shared" si="244"/>
        <v>5368525372.5600004</v>
      </c>
      <c r="E534" s="154">
        <f t="shared" si="244"/>
        <v>471825523.47000003</v>
      </c>
      <c r="F534" s="154">
        <f t="shared" si="244"/>
        <v>67881948.859999999</v>
      </c>
      <c r="G534" s="154">
        <f t="shared" si="244"/>
        <v>228641871.97</v>
      </c>
      <c r="H534" s="154">
        <f t="shared" si="244"/>
        <v>63416212.730000004</v>
      </c>
      <c r="I534" s="154">
        <f t="shared" si="244"/>
        <v>299614336.69</v>
      </c>
      <c r="J534" s="154">
        <f t="shared" si="244"/>
        <v>72929279.459999993</v>
      </c>
      <c r="K534" s="154">
        <f t="shared" si="244"/>
        <v>131828146.29999998</v>
      </c>
      <c r="L534" s="154">
        <f t="shared" si="244"/>
        <v>94649359.090000004</v>
      </c>
      <c r="M534" s="154">
        <f t="shared" si="244"/>
        <v>240228957.01000002</v>
      </c>
      <c r="N534" s="154">
        <f t="shared" si="244"/>
        <v>379050198.22999996</v>
      </c>
      <c r="O534" s="154">
        <f t="shared" si="244"/>
        <v>274215603.37</v>
      </c>
      <c r="P534" s="154">
        <f t="shared" si="244"/>
        <v>588971403.73999989</v>
      </c>
      <c r="Q534" s="147">
        <f t="shared" si="211"/>
        <v>2913252840.9199996</v>
      </c>
      <c r="R534" s="178"/>
      <c r="S534" s="6"/>
      <c r="T534" s="3"/>
      <c r="U534" s="3"/>
      <c r="V534" s="3"/>
      <c r="W534" s="3"/>
    </row>
    <row r="535" spans="2:33" x14ac:dyDescent="0.25">
      <c r="B535" s="51" t="s">
        <v>625</v>
      </c>
      <c r="C535" s="102">
        <f t="shared" ref="C535:P535" si="245">C536</f>
        <v>51228674</v>
      </c>
      <c r="D535" s="79">
        <f t="shared" si="245"/>
        <v>28994857.300000004</v>
      </c>
      <c r="E535" s="157">
        <f t="shared" si="245"/>
        <v>0</v>
      </c>
      <c r="F535" s="157">
        <f t="shared" si="245"/>
        <v>0</v>
      </c>
      <c r="G535" s="157">
        <f t="shared" si="245"/>
        <v>0</v>
      </c>
      <c r="H535" s="157">
        <f t="shared" si="245"/>
        <v>2277000</v>
      </c>
      <c r="I535" s="157">
        <f t="shared" si="245"/>
        <v>0</v>
      </c>
      <c r="J535" s="157">
        <f t="shared" si="245"/>
        <v>4859735.57</v>
      </c>
      <c r="K535" s="157">
        <f t="shared" si="245"/>
        <v>0</v>
      </c>
      <c r="L535" s="157">
        <f t="shared" si="245"/>
        <v>0</v>
      </c>
      <c r="M535" s="157">
        <f t="shared" si="245"/>
        <v>0</v>
      </c>
      <c r="N535" s="157">
        <f t="shared" si="245"/>
        <v>0</v>
      </c>
      <c r="O535" s="157">
        <f t="shared" si="245"/>
        <v>0</v>
      </c>
      <c r="P535" s="157">
        <f t="shared" si="245"/>
        <v>1308009.54</v>
      </c>
      <c r="Q535" s="148">
        <f t="shared" si="211"/>
        <v>8444745.1099999994</v>
      </c>
      <c r="R535" s="178"/>
      <c r="S535" s="6"/>
    </row>
    <row r="536" spans="2:33" x14ac:dyDescent="0.25">
      <c r="B536" s="50" t="s">
        <v>626</v>
      </c>
      <c r="C536" s="56">
        <v>51228674</v>
      </c>
      <c r="D536" s="56">
        <v>28994857.300000004</v>
      </c>
      <c r="E536" s="148">
        <v>0</v>
      </c>
      <c r="F536" s="157"/>
      <c r="G536" s="157">
        <v>0</v>
      </c>
      <c r="H536" s="157">
        <v>2277000</v>
      </c>
      <c r="I536" s="148">
        <v>0</v>
      </c>
      <c r="J536" s="148">
        <v>4859735.57</v>
      </c>
      <c r="K536" s="148">
        <v>0</v>
      </c>
      <c r="L536" s="148">
        <v>0</v>
      </c>
      <c r="M536" s="148">
        <v>0</v>
      </c>
      <c r="N536" s="148">
        <v>0</v>
      </c>
      <c r="O536" s="148">
        <v>0</v>
      </c>
      <c r="P536" s="148">
        <v>1308009.54</v>
      </c>
      <c r="Q536" s="148">
        <f t="shared" si="211"/>
        <v>8444745.1099999994</v>
      </c>
      <c r="R536" s="174"/>
      <c r="S536" s="6"/>
    </row>
    <row r="537" spans="2:33" x14ac:dyDescent="0.25">
      <c r="B537" s="51" t="s">
        <v>627</v>
      </c>
      <c r="C537" s="102">
        <f t="shared" ref="C537:P537" si="246">C538</f>
        <v>3368521651</v>
      </c>
      <c r="D537" s="102">
        <f t="shared" si="246"/>
        <v>5206164930.4499998</v>
      </c>
      <c r="E537" s="157">
        <f t="shared" si="246"/>
        <v>471825523.47000003</v>
      </c>
      <c r="F537" s="157">
        <f t="shared" si="246"/>
        <v>67881948.859999999</v>
      </c>
      <c r="G537" s="157">
        <f t="shared" si="246"/>
        <v>228641871.97</v>
      </c>
      <c r="H537" s="157">
        <f t="shared" si="246"/>
        <v>61139212.730000004</v>
      </c>
      <c r="I537" s="157">
        <f t="shared" si="246"/>
        <v>299614336.69</v>
      </c>
      <c r="J537" s="157">
        <f t="shared" si="246"/>
        <v>66401044.439999998</v>
      </c>
      <c r="K537" s="157">
        <f t="shared" si="246"/>
        <v>131828146.29999998</v>
      </c>
      <c r="L537" s="157">
        <f t="shared" si="246"/>
        <v>88497100.909999996</v>
      </c>
      <c r="M537" s="157">
        <f t="shared" si="246"/>
        <v>240228957.01000002</v>
      </c>
      <c r="N537" s="157">
        <f t="shared" si="246"/>
        <v>377846202.22999996</v>
      </c>
      <c r="O537" s="157">
        <f t="shared" si="246"/>
        <v>272417681.92000002</v>
      </c>
      <c r="P537" s="157">
        <f t="shared" si="246"/>
        <v>582991303.30999994</v>
      </c>
      <c r="Q537" s="148">
        <f t="shared" si="211"/>
        <v>2889313329.8400002</v>
      </c>
      <c r="R537" s="175"/>
      <c r="S537" s="6"/>
    </row>
    <row r="538" spans="2:33" x14ac:dyDescent="0.25">
      <c r="B538" s="50" t="s">
        <v>628</v>
      </c>
      <c r="C538" s="56">
        <v>3368521651</v>
      </c>
      <c r="D538" s="56">
        <v>5206164930.4499998</v>
      </c>
      <c r="E538" s="148">
        <v>471825523.47000003</v>
      </c>
      <c r="F538" s="157">
        <v>67881948.859999999</v>
      </c>
      <c r="G538" s="157">
        <v>228641871.97</v>
      </c>
      <c r="H538" s="157">
        <v>61139212.730000004</v>
      </c>
      <c r="I538" s="148">
        <v>299614336.69</v>
      </c>
      <c r="J538" s="148">
        <v>66401044.439999998</v>
      </c>
      <c r="K538" s="148">
        <v>131828146.29999998</v>
      </c>
      <c r="L538" s="148">
        <v>88497100.909999996</v>
      </c>
      <c r="M538" s="148">
        <v>240228957.01000002</v>
      </c>
      <c r="N538" s="148">
        <v>377846202.22999996</v>
      </c>
      <c r="O538" s="148">
        <v>272417681.92000002</v>
      </c>
      <c r="P538" s="148">
        <v>582991303.30999994</v>
      </c>
      <c r="Q538" s="148">
        <f t="shared" si="211"/>
        <v>2889313329.8400002</v>
      </c>
      <c r="R538" s="174"/>
      <c r="S538" s="6"/>
    </row>
    <row r="539" spans="2:33" x14ac:dyDescent="0.25">
      <c r="B539" s="51" t="s">
        <v>629</v>
      </c>
      <c r="C539" s="102">
        <f t="shared" ref="C539:P539" si="247">C540</f>
        <v>91631054</v>
      </c>
      <c r="D539" s="102">
        <f t="shared" si="247"/>
        <v>128365584.80999999</v>
      </c>
      <c r="E539" s="157">
        <f t="shared" si="247"/>
        <v>0</v>
      </c>
      <c r="F539" s="157">
        <f t="shared" si="247"/>
        <v>0</v>
      </c>
      <c r="G539" s="157">
        <f t="shared" si="247"/>
        <v>0</v>
      </c>
      <c r="H539" s="157">
        <f t="shared" si="247"/>
        <v>0</v>
      </c>
      <c r="I539" s="157">
        <f t="shared" si="247"/>
        <v>0</v>
      </c>
      <c r="J539" s="157">
        <f t="shared" si="247"/>
        <v>1668499.45</v>
      </c>
      <c r="K539" s="157">
        <f t="shared" si="247"/>
        <v>0</v>
      </c>
      <c r="L539" s="157">
        <f t="shared" si="247"/>
        <v>6152258.1799999997</v>
      </c>
      <c r="M539" s="157">
        <f t="shared" si="247"/>
        <v>0</v>
      </c>
      <c r="N539" s="157">
        <f t="shared" si="247"/>
        <v>1203996</v>
      </c>
      <c r="O539" s="157">
        <f t="shared" si="247"/>
        <v>1797921.45</v>
      </c>
      <c r="P539" s="157">
        <f t="shared" si="247"/>
        <v>4672090.8899999997</v>
      </c>
      <c r="Q539" s="148">
        <f t="shared" si="211"/>
        <v>15494765.969999999</v>
      </c>
      <c r="R539" s="175"/>
      <c r="S539" s="6"/>
    </row>
    <row r="540" spans="2:33" x14ac:dyDescent="0.25">
      <c r="B540" s="50" t="s">
        <v>630</v>
      </c>
      <c r="C540" s="56">
        <v>91631054</v>
      </c>
      <c r="D540" s="56">
        <v>128365584.80999999</v>
      </c>
      <c r="E540" s="148"/>
      <c r="F540" s="157"/>
      <c r="G540" s="157">
        <v>0</v>
      </c>
      <c r="H540" s="157">
        <v>0</v>
      </c>
      <c r="I540" s="148">
        <v>0</v>
      </c>
      <c r="J540" s="148">
        <v>1668499.45</v>
      </c>
      <c r="K540" s="148">
        <v>0</v>
      </c>
      <c r="L540" s="148">
        <v>6152258.1799999997</v>
      </c>
      <c r="M540" s="148">
        <v>0</v>
      </c>
      <c r="N540" s="148">
        <v>1203996</v>
      </c>
      <c r="O540" s="148">
        <v>1797921.45</v>
      </c>
      <c r="P540" s="148">
        <v>4672090.8899999997</v>
      </c>
      <c r="Q540" s="148">
        <f t="shared" si="211"/>
        <v>15494765.969999999</v>
      </c>
      <c r="R540" s="28"/>
      <c r="S540" s="6"/>
    </row>
    <row r="541" spans="2:33" x14ac:dyDescent="0.25">
      <c r="B541" s="51" t="s">
        <v>631</v>
      </c>
      <c r="C541" s="102">
        <f t="shared" ref="C541:P541" si="248">C542</f>
        <v>6110000</v>
      </c>
      <c r="D541" s="102">
        <f t="shared" si="248"/>
        <v>5000000</v>
      </c>
      <c r="E541" s="157">
        <f t="shared" si="248"/>
        <v>0</v>
      </c>
      <c r="F541" s="157">
        <f t="shared" si="248"/>
        <v>0</v>
      </c>
      <c r="G541" s="157">
        <f t="shared" si="248"/>
        <v>0</v>
      </c>
      <c r="H541" s="157">
        <f t="shared" si="248"/>
        <v>0</v>
      </c>
      <c r="I541" s="157">
        <f t="shared" si="248"/>
        <v>0</v>
      </c>
      <c r="J541" s="157">
        <f t="shared" si="248"/>
        <v>0</v>
      </c>
      <c r="K541" s="157">
        <f t="shared" si="248"/>
        <v>0</v>
      </c>
      <c r="L541" s="157">
        <f t="shared" si="248"/>
        <v>0</v>
      </c>
      <c r="M541" s="157">
        <f t="shared" si="248"/>
        <v>0</v>
      </c>
      <c r="N541" s="157">
        <f t="shared" si="248"/>
        <v>0</v>
      </c>
      <c r="O541" s="157">
        <f t="shared" si="248"/>
        <v>0</v>
      </c>
      <c r="P541" s="157">
        <f t="shared" si="248"/>
        <v>0</v>
      </c>
      <c r="Q541" s="148">
        <f t="shared" si="211"/>
        <v>0</v>
      </c>
      <c r="R541" s="279"/>
      <c r="S541" s="6"/>
    </row>
    <row r="542" spans="2:33" s="28" customFormat="1" x14ac:dyDescent="0.25">
      <c r="B542" s="50" t="s">
        <v>632</v>
      </c>
      <c r="C542" s="56">
        <v>6110000</v>
      </c>
      <c r="D542" s="56">
        <v>5000000</v>
      </c>
      <c r="E542" s="148"/>
      <c r="F542" s="157"/>
      <c r="G542" s="157"/>
      <c r="H542" s="157"/>
      <c r="I542" s="148"/>
      <c r="J542" s="148"/>
      <c r="K542" s="148"/>
      <c r="L542" s="148"/>
      <c r="M542" s="148"/>
      <c r="N542" s="148"/>
      <c r="O542" s="148"/>
      <c r="P542" s="148">
        <v>0</v>
      </c>
      <c r="Q542" s="148">
        <f t="shared" si="211"/>
        <v>0</v>
      </c>
      <c r="R542" s="174"/>
      <c r="S542" s="6"/>
      <c r="T542" s="3"/>
      <c r="U542" s="3"/>
      <c r="V542" s="3"/>
      <c r="W542" s="3"/>
    </row>
    <row r="543" spans="2:33" x14ac:dyDescent="0.25">
      <c r="B543" s="52" t="s">
        <v>69</v>
      </c>
      <c r="C543" s="134">
        <f>C544+C547+C553+C555+C557+C551</f>
        <v>3475126738</v>
      </c>
      <c r="D543" s="134">
        <f>D544+D547+D553+D555+D557+D551+D549</f>
        <v>11613075916.15</v>
      </c>
      <c r="E543" s="134">
        <f t="shared" ref="E543:P543" si="249">E544+E547+E553+E555+E557+E551+E549</f>
        <v>0</v>
      </c>
      <c r="F543" s="134">
        <f t="shared" si="249"/>
        <v>5204755.4400000004</v>
      </c>
      <c r="G543" s="134">
        <f t="shared" si="249"/>
        <v>689479108.84000015</v>
      </c>
      <c r="H543" s="134">
        <f t="shared" si="249"/>
        <v>245924271.62</v>
      </c>
      <c r="I543" s="134">
        <f t="shared" si="249"/>
        <v>85969242.819999993</v>
      </c>
      <c r="J543" s="134">
        <f t="shared" si="249"/>
        <v>964821495.79000008</v>
      </c>
      <c r="K543" s="134">
        <f t="shared" si="249"/>
        <v>758050835.21000004</v>
      </c>
      <c r="L543" s="134">
        <f t="shared" si="249"/>
        <v>265821332.15000001</v>
      </c>
      <c r="M543" s="134">
        <f t="shared" si="249"/>
        <v>185114069.53</v>
      </c>
      <c r="N543" s="134">
        <f t="shared" si="249"/>
        <v>739902287.60000002</v>
      </c>
      <c r="O543" s="134">
        <f t="shared" si="249"/>
        <v>631788541.44000006</v>
      </c>
      <c r="P543" s="134">
        <f t="shared" si="249"/>
        <v>1844547205.8299999</v>
      </c>
      <c r="Q543" s="147">
        <f>SUM(E543:P543)</f>
        <v>6416623146.2700005</v>
      </c>
      <c r="R543" s="174"/>
      <c r="S543" s="6"/>
    </row>
    <row r="544" spans="2:33" s="28" customFormat="1" x14ac:dyDescent="0.25">
      <c r="B544" s="51" t="s">
        <v>633</v>
      </c>
      <c r="C544" s="134">
        <f t="shared" ref="C544:P544" si="250">C545+C546</f>
        <v>3236283351</v>
      </c>
      <c r="D544" s="134">
        <f t="shared" si="250"/>
        <v>10889013454.5</v>
      </c>
      <c r="E544" s="153">
        <f t="shared" si="250"/>
        <v>0</v>
      </c>
      <c r="F544" s="153">
        <f t="shared" si="250"/>
        <v>4652756.1500000004</v>
      </c>
      <c r="G544" s="153">
        <f t="shared" si="250"/>
        <v>656778574.43000007</v>
      </c>
      <c r="H544" s="153">
        <f t="shared" si="250"/>
        <v>245924271.62</v>
      </c>
      <c r="I544" s="153">
        <f t="shared" si="250"/>
        <v>79300451.129999995</v>
      </c>
      <c r="J544" s="153">
        <f t="shared" si="250"/>
        <v>954618937.34000003</v>
      </c>
      <c r="K544" s="153">
        <f t="shared" si="250"/>
        <v>741357667.86000001</v>
      </c>
      <c r="L544" s="153">
        <f t="shared" si="250"/>
        <v>259984255.94</v>
      </c>
      <c r="M544" s="153">
        <f t="shared" si="250"/>
        <v>165585535.63</v>
      </c>
      <c r="N544" s="153">
        <f t="shared" si="250"/>
        <v>735494436.34000003</v>
      </c>
      <c r="O544" s="153">
        <f t="shared" si="250"/>
        <v>622645095.71000004</v>
      </c>
      <c r="P544" s="153">
        <f t="shared" si="250"/>
        <v>1843794997.1299999</v>
      </c>
      <c r="Q544" s="147">
        <f t="shared" si="211"/>
        <v>6310136979.2800007</v>
      </c>
      <c r="R544" s="174"/>
      <c r="S544" s="6"/>
      <c r="T544" s="3"/>
      <c r="U544" s="3"/>
      <c r="V544" s="3"/>
      <c r="W544" s="3"/>
    </row>
    <row r="545" spans="2:23" x14ac:dyDescent="0.25">
      <c r="B545" s="50" t="s">
        <v>634</v>
      </c>
      <c r="C545" s="56">
        <v>3183294721</v>
      </c>
      <c r="D545" s="56">
        <v>10585933059.23</v>
      </c>
      <c r="E545" s="148">
        <v>0</v>
      </c>
      <c r="F545" s="158">
        <v>4652756.1500000004</v>
      </c>
      <c r="G545" s="158">
        <v>610154732.95000005</v>
      </c>
      <c r="H545" s="158">
        <v>226970588.25999999</v>
      </c>
      <c r="I545" s="148">
        <v>59907037.549999997</v>
      </c>
      <c r="J545" s="148">
        <v>937269024.62</v>
      </c>
      <c r="K545" s="148">
        <v>725022744.19000006</v>
      </c>
      <c r="L545" s="148">
        <v>259984255.94</v>
      </c>
      <c r="M545" s="148">
        <v>165585535.63</v>
      </c>
      <c r="N545" s="148">
        <v>678651511.38</v>
      </c>
      <c r="O545" s="148">
        <v>580577431</v>
      </c>
      <c r="P545" s="148">
        <v>1843794997.1299999</v>
      </c>
      <c r="Q545" s="148">
        <f t="shared" ref="Q545:Q572" si="251">SUM(E545:P545)</f>
        <v>6092570614.8000002</v>
      </c>
      <c r="R545" s="174"/>
      <c r="S545" s="6"/>
    </row>
    <row r="546" spans="2:23" x14ac:dyDescent="0.25">
      <c r="B546" s="50" t="s">
        <v>635</v>
      </c>
      <c r="C546" s="56">
        <v>52988630</v>
      </c>
      <c r="D546" s="56">
        <v>303080395.26999998</v>
      </c>
      <c r="E546" s="148"/>
      <c r="F546" s="158"/>
      <c r="G546" s="158">
        <v>46623841.479999997</v>
      </c>
      <c r="H546" s="158">
        <v>18953683.359999999</v>
      </c>
      <c r="I546" s="148">
        <v>19393413.579999998</v>
      </c>
      <c r="J546" s="148">
        <v>17349912.719999999</v>
      </c>
      <c r="K546" s="148">
        <v>16334923.67</v>
      </c>
      <c r="L546" s="148"/>
      <c r="M546" s="148">
        <v>0</v>
      </c>
      <c r="N546" s="148">
        <v>56842924.960000001</v>
      </c>
      <c r="O546" s="148">
        <v>42067664.710000001</v>
      </c>
      <c r="P546" s="148">
        <v>0</v>
      </c>
      <c r="Q546" s="148">
        <f t="shared" si="251"/>
        <v>217566364.47999999</v>
      </c>
      <c r="R546" s="174"/>
      <c r="S546" s="6"/>
    </row>
    <row r="547" spans="2:23" s="28" customFormat="1" x14ac:dyDescent="0.25">
      <c r="B547" s="51" t="s">
        <v>636</v>
      </c>
      <c r="C547" s="134">
        <f t="shared" ref="C547:P547" si="252">C548</f>
        <v>33441513</v>
      </c>
      <c r="D547" s="134">
        <f t="shared" si="252"/>
        <v>41849483.200000003</v>
      </c>
      <c r="E547" s="153">
        <f t="shared" si="252"/>
        <v>0</v>
      </c>
      <c r="F547" s="153">
        <f t="shared" si="252"/>
        <v>551999.29</v>
      </c>
      <c r="G547" s="153">
        <f t="shared" si="252"/>
        <v>2657970.2000000002</v>
      </c>
      <c r="H547" s="153">
        <f t="shared" si="252"/>
        <v>0</v>
      </c>
      <c r="I547" s="153">
        <f t="shared" si="252"/>
        <v>0</v>
      </c>
      <c r="J547" s="153">
        <f t="shared" si="252"/>
        <v>1313399.51</v>
      </c>
      <c r="K547" s="153">
        <f t="shared" si="252"/>
        <v>0</v>
      </c>
      <c r="L547" s="153">
        <f t="shared" si="252"/>
        <v>0</v>
      </c>
      <c r="M547" s="153">
        <f t="shared" si="252"/>
        <v>0</v>
      </c>
      <c r="N547" s="153">
        <f t="shared" si="252"/>
        <v>2851979.31</v>
      </c>
      <c r="O547" s="153">
        <f t="shared" si="252"/>
        <v>0</v>
      </c>
      <c r="P547" s="153">
        <f t="shared" si="252"/>
        <v>0</v>
      </c>
      <c r="Q547" s="147">
        <f t="shared" si="251"/>
        <v>7375348.3100000005</v>
      </c>
      <c r="R547" s="175"/>
      <c r="S547" s="6"/>
      <c r="T547" s="3"/>
      <c r="U547" s="3"/>
      <c r="V547" s="3"/>
      <c r="W547" s="3"/>
    </row>
    <row r="548" spans="2:23" x14ac:dyDescent="0.25">
      <c r="B548" s="50" t="s">
        <v>637</v>
      </c>
      <c r="C548" s="56">
        <v>33441513</v>
      </c>
      <c r="D548" s="56">
        <v>41849483.200000003</v>
      </c>
      <c r="E548" s="148">
        <v>0</v>
      </c>
      <c r="F548" s="158">
        <v>551999.29</v>
      </c>
      <c r="G548" s="158">
        <v>2657970.2000000002</v>
      </c>
      <c r="H548" s="158">
        <v>0</v>
      </c>
      <c r="I548" s="148">
        <v>0</v>
      </c>
      <c r="J548" s="148">
        <v>1313399.51</v>
      </c>
      <c r="K548" s="148">
        <v>0</v>
      </c>
      <c r="L548" s="148">
        <v>0</v>
      </c>
      <c r="M548" s="148"/>
      <c r="N548" s="148">
        <v>2851979.31</v>
      </c>
      <c r="O548" s="148">
        <v>0</v>
      </c>
      <c r="P548" s="148"/>
      <c r="Q548" s="148">
        <f t="shared" si="251"/>
        <v>7375348.3100000005</v>
      </c>
      <c r="R548" s="175"/>
      <c r="S548" s="6"/>
    </row>
    <row r="549" spans="2:23" s="28" customFormat="1" x14ac:dyDescent="0.25">
      <c r="B549" s="51" t="s">
        <v>697</v>
      </c>
      <c r="C549" s="134">
        <v>0</v>
      </c>
      <c r="D549" s="134">
        <f>+D550</f>
        <v>4156826.49</v>
      </c>
      <c r="E549" s="153">
        <f>E550</f>
        <v>0</v>
      </c>
      <c r="F549" s="153">
        <f t="shared" ref="F549:P549" si="253">F550</f>
        <v>0</v>
      </c>
      <c r="G549" s="153">
        <f t="shared" si="253"/>
        <v>0</v>
      </c>
      <c r="H549" s="153">
        <f t="shared" si="253"/>
        <v>0</v>
      </c>
      <c r="I549" s="153">
        <f t="shared" si="253"/>
        <v>4156826.49</v>
      </c>
      <c r="J549" s="153">
        <f t="shared" si="253"/>
        <v>0</v>
      </c>
      <c r="K549" s="153">
        <f t="shared" si="253"/>
        <v>0</v>
      </c>
      <c r="L549" s="153">
        <f t="shared" si="253"/>
        <v>0</v>
      </c>
      <c r="M549" s="153">
        <f t="shared" si="253"/>
        <v>0</v>
      </c>
      <c r="N549" s="153">
        <f t="shared" si="253"/>
        <v>0</v>
      </c>
      <c r="O549" s="153">
        <f t="shared" si="253"/>
        <v>0</v>
      </c>
      <c r="P549" s="153">
        <f t="shared" si="253"/>
        <v>0</v>
      </c>
      <c r="Q549" s="147">
        <f t="shared" si="251"/>
        <v>4156826.49</v>
      </c>
      <c r="R549" s="175"/>
      <c r="S549" s="6"/>
      <c r="T549" s="3"/>
      <c r="U549" s="3"/>
      <c r="V549" s="3"/>
      <c r="W549" s="3"/>
    </row>
    <row r="550" spans="2:23" x14ac:dyDescent="0.25">
      <c r="B550" s="50" t="s">
        <v>698</v>
      </c>
      <c r="C550" s="56">
        <v>0</v>
      </c>
      <c r="D550" s="56">
        <v>4156826.49</v>
      </c>
      <c r="E550" s="148"/>
      <c r="F550" s="158"/>
      <c r="G550" s="158">
        <v>0</v>
      </c>
      <c r="H550" s="158"/>
      <c r="I550" s="148">
        <v>4156826.49</v>
      </c>
      <c r="J550" s="148">
        <v>0</v>
      </c>
      <c r="K550" s="148">
        <v>0</v>
      </c>
      <c r="L550" s="148"/>
      <c r="M550" s="148"/>
      <c r="N550" s="148"/>
      <c r="O550" s="148"/>
      <c r="P550" s="148">
        <v>0</v>
      </c>
      <c r="Q550" s="148">
        <f t="shared" si="251"/>
        <v>4156826.49</v>
      </c>
      <c r="R550" s="175"/>
      <c r="S550" s="6"/>
    </row>
    <row r="551" spans="2:23" s="28" customFormat="1" x14ac:dyDescent="0.25">
      <c r="B551" s="51" t="s">
        <v>638</v>
      </c>
      <c r="C551" s="134">
        <f t="shared" ref="C551:P551" si="254">C552</f>
        <v>190335747</v>
      </c>
      <c r="D551" s="134">
        <f t="shared" si="254"/>
        <v>249282349.48999998</v>
      </c>
      <c r="E551" s="153">
        <f t="shared" si="254"/>
        <v>0</v>
      </c>
      <c r="F551" s="153">
        <f t="shared" si="254"/>
        <v>0</v>
      </c>
      <c r="G551" s="153">
        <f t="shared" si="254"/>
        <v>30042564.210000001</v>
      </c>
      <c r="H551" s="153">
        <f t="shared" si="254"/>
        <v>0</v>
      </c>
      <c r="I551" s="153">
        <f t="shared" si="254"/>
        <v>0</v>
      </c>
      <c r="J551" s="153">
        <f t="shared" si="254"/>
        <v>8889158.9399999995</v>
      </c>
      <c r="K551" s="153">
        <f t="shared" si="254"/>
        <v>16693167.35</v>
      </c>
      <c r="L551" s="153">
        <f t="shared" si="254"/>
        <v>5837076.2100000009</v>
      </c>
      <c r="M551" s="153">
        <f t="shared" si="254"/>
        <v>19528533.899999999</v>
      </c>
      <c r="N551" s="153">
        <f t="shared" si="254"/>
        <v>1555871.9499999997</v>
      </c>
      <c r="O551" s="153">
        <f t="shared" si="254"/>
        <v>9143445.7300000004</v>
      </c>
      <c r="P551" s="153">
        <f t="shared" si="254"/>
        <v>0</v>
      </c>
      <c r="Q551" s="147">
        <f t="shared" si="251"/>
        <v>91689818.290000007</v>
      </c>
      <c r="R551" s="175"/>
      <c r="S551" s="6"/>
      <c r="T551" s="3"/>
      <c r="U551" s="3"/>
      <c r="V551" s="3"/>
      <c r="W551" s="3"/>
    </row>
    <row r="552" spans="2:23" x14ac:dyDescent="0.25">
      <c r="B552" s="50" t="s">
        <v>639</v>
      </c>
      <c r="C552" s="56">
        <v>190335747</v>
      </c>
      <c r="D552" s="56">
        <v>249282349.48999998</v>
      </c>
      <c r="E552" s="148">
        <v>0</v>
      </c>
      <c r="F552" s="158">
        <v>0</v>
      </c>
      <c r="G552" s="158">
        <v>30042564.210000001</v>
      </c>
      <c r="H552" s="158">
        <v>0</v>
      </c>
      <c r="I552" s="148">
        <v>0</v>
      </c>
      <c r="J552" s="148">
        <v>8889158.9399999995</v>
      </c>
      <c r="K552" s="148">
        <v>16693167.35</v>
      </c>
      <c r="L552" s="148">
        <v>5837076.2100000009</v>
      </c>
      <c r="M552" s="147">
        <v>19528533.899999999</v>
      </c>
      <c r="N552" s="147">
        <v>1555871.9499999997</v>
      </c>
      <c r="O552" s="148">
        <v>9143445.7300000004</v>
      </c>
      <c r="P552" s="148">
        <v>0</v>
      </c>
      <c r="Q552" s="148">
        <f t="shared" si="251"/>
        <v>91689818.290000007</v>
      </c>
      <c r="R552" s="175"/>
      <c r="S552" s="6"/>
    </row>
    <row r="553" spans="2:23" s="28" customFormat="1" x14ac:dyDescent="0.25">
      <c r="B553" s="51" t="s">
        <v>640</v>
      </c>
      <c r="C553" s="134">
        <f t="shared" ref="C553:P553" si="255">C554</f>
        <v>0</v>
      </c>
      <c r="D553" s="134">
        <f t="shared" si="255"/>
        <v>412094406.98000002</v>
      </c>
      <c r="E553" s="153">
        <f t="shared" si="255"/>
        <v>0</v>
      </c>
      <c r="F553" s="153">
        <f t="shared" si="255"/>
        <v>0</v>
      </c>
      <c r="G553" s="153">
        <f t="shared" si="255"/>
        <v>0</v>
      </c>
      <c r="H553" s="153">
        <f t="shared" si="255"/>
        <v>0</v>
      </c>
      <c r="I553" s="153">
        <f t="shared" si="255"/>
        <v>0</v>
      </c>
      <c r="J553" s="153">
        <f t="shared" si="255"/>
        <v>0</v>
      </c>
      <c r="K553" s="153">
        <f t="shared" si="255"/>
        <v>0</v>
      </c>
      <c r="L553" s="153">
        <f t="shared" si="255"/>
        <v>0</v>
      </c>
      <c r="M553" s="153">
        <f t="shared" si="255"/>
        <v>0</v>
      </c>
      <c r="N553" s="153">
        <f t="shared" si="255"/>
        <v>0</v>
      </c>
      <c r="O553" s="153">
        <f t="shared" si="255"/>
        <v>0</v>
      </c>
      <c r="P553" s="153">
        <f t="shared" si="255"/>
        <v>0</v>
      </c>
      <c r="Q553" s="147">
        <f t="shared" si="251"/>
        <v>0</v>
      </c>
      <c r="R553" s="275"/>
      <c r="S553" s="6"/>
      <c r="T553" s="3"/>
      <c r="U553" s="3"/>
      <c r="V553" s="3"/>
      <c r="W553" s="3"/>
    </row>
    <row r="554" spans="2:23" x14ac:dyDescent="0.25">
      <c r="B554" s="50" t="s">
        <v>641</v>
      </c>
      <c r="C554" s="56">
        <v>0</v>
      </c>
      <c r="D554" s="56">
        <v>412094406.98000002</v>
      </c>
      <c r="E554" s="147"/>
      <c r="F554" s="153"/>
      <c r="G554" s="153"/>
      <c r="H554" s="153"/>
      <c r="I554" s="147"/>
      <c r="J554" s="147"/>
      <c r="K554" s="147"/>
      <c r="L554" s="147"/>
      <c r="M554" s="147"/>
      <c r="N554" s="147"/>
      <c r="O554" s="148"/>
      <c r="P554" s="148">
        <v>0</v>
      </c>
      <c r="Q554" s="148">
        <f t="shared" si="251"/>
        <v>0</v>
      </c>
      <c r="R554" s="175"/>
      <c r="S554" s="6"/>
    </row>
    <row r="555" spans="2:23" s="28" customFormat="1" x14ac:dyDescent="0.25">
      <c r="B555" s="51" t="s">
        <v>642</v>
      </c>
      <c r="C555" s="134">
        <f t="shared" ref="C555:P555" si="256">C556</f>
        <v>8586899</v>
      </c>
      <c r="D555" s="134">
        <f t="shared" si="256"/>
        <v>10200167.49</v>
      </c>
      <c r="E555" s="153">
        <f t="shared" si="256"/>
        <v>0</v>
      </c>
      <c r="F555" s="153">
        <f t="shared" si="256"/>
        <v>0</v>
      </c>
      <c r="G555" s="153">
        <f t="shared" si="256"/>
        <v>0</v>
      </c>
      <c r="H555" s="153">
        <f t="shared" si="256"/>
        <v>0</v>
      </c>
      <c r="I555" s="153">
        <f t="shared" si="256"/>
        <v>2511965.2000000002</v>
      </c>
      <c r="J555" s="153">
        <f t="shared" si="256"/>
        <v>0</v>
      </c>
      <c r="K555" s="153">
        <f t="shared" si="256"/>
        <v>0</v>
      </c>
      <c r="L555" s="153">
        <f t="shared" si="256"/>
        <v>0</v>
      </c>
      <c r="M555" s="153">
        <f t="shared" si="256"/>
        <v>0</v>
      </c>
      <c r="N555" s="153">
        <f t="shared" si="256"/>
        <v>0</v>
      </c>
      <c r="O555" s="153">
        <f t="shared" si="256"/>
        <v>0</v>
      </c>
      <c r="P555" s="153">
        <f t="shared" si="256"/>
        <v>752208.7</v>
      </c>
      <c r="Q555" s="147">
        <f t="shared" si="251"/>
        <v>3264173.9000000004</v>
      </c>
      <c r="R555" s="175"/>
      <c r="S555" s="6"/>
      <c r="T555" s="3"/>
      <c r="U555" s="3"/>
      <c r="V555" s="3"/>
      <c r="W555" s="3"/>
    </row>
    <row r="556" spans="2:23" s="28" customFormat="1" x14ac:dyDescent="0.25">
      <c r="B556" s="50" t="s">
        <v>643</v>
      </c>
      <c r="C556" s="56">
        <v>8586899</v>
      </c>
      <c r="D556" s="56">
        <v>10200167.49</v>
      </c>
      <c r="E556" s="147"/>
      <c r="F556" s="153"/>
      <c r="G556" s="153">
        <v>0</v>
      </c>
      <c r="H556" s="153">
        <v>0</v>
      </c>
      <c r="I556" s="156">
        <v>2511965.2000000002</v>
      </c>
      <c r="J556" s="147">
        <v>0</v>
      </c>
      <c r="K556" s="147"/>
      <c r="L556" s="147"/>
      <c r="M556" s="147">
        <v>0</v>
      </c>
      <c r="N556" s="147">
        <v>0</v>
      </c>
      <c r="O556" s="148">
        <v>0</v>
      </c>
      <c r="P556" s="148">
        <v>752208.7</v>
      </c>
      <c r="Q556" s="148">
        <f t="shared" si="251"/>
        <v>3264173.9000000004</v>
      </c>
      <c r="R556" s="175"/>
      <c r="S556" s="6"/>
      <c r="T556" s="3"/>
      <c r="U556" s="3"/>
      <c r="V556" s="3"/>
      <c r="W556" s="3"/>
    </row>
    <row r="557" spans="2:23" x14ac:dyDescent="0.25">
      <c r="B557" s="51" t="s">
        <v>644</v>
      </c>
      <c r="C557" s="134">
        <f t="shared" ref="C557:P557" si="257">C558</f>
        <v>6479228</v>
      </c>
      <c r="D557" s="134">
        <f t="shared" si="257"/>
        <v>6479228</v>
      </c>
      <c r="E557" s="153">
        <f t="shared" si="257"/>
        <v>0</v>
      </c>
      <c r="F557" s="153">
        <f t="shared" si="257"/>
        <v>0</v>
      </c>
      <c r="G557" s="153">
        <f t="shared" si="257"/>
        <v>0</v>
      </c>
      <c r="H557" s="153">
        <f t="shared" si="257"/>
        <v>0</v>
      </c>
      <c r="I557" s="153">
        <f t="shared" si="257"/>
        <v>0</v>
      </c>
      <c r="J557" s="153">
        <f t="shared" si="257"/>
        <v>0</v>
      </c>
      <c r="K557" s="153">
        <f t="shared" si="257"/>
        <v>0</v>
      </c>
      <c r="L557" s="153">
        <f t="shared" si="257"/>
        <v>0</v>
      </c>
      <c r="M557" s="153">
        <f t="shared" si="257"/>
        <v>0</v>
      </c>
      <c r="N557" s="153">
        <f t="shared" si="257"/>
        <v>0</v>
      </c>
      <c r="O557" s="153">
        <f t="shared" si="257"/>
        <v>0</v>
      </c>
      <c r="P557" s="153">
        <f t="shared" si="257"/>
        <v>0</v>
      </c>
      <c r="Q557" s="147">
        <f t="shared" si="251"/>
        <v>0</v>
      </c>
      <c r="R557" s="175"/>
      <c r="S557" s="6"/>
    </row>
    <row r="558" spans="2:23" x14ac:dyDescent="0.25">
      <c r="B558" s="50" t="s">
        <v>645</v>
      </c>
      <c r="C558" s="56">
        <v>6479228</v>
      </c>
      <c r="D558" s="56">
        <v>6479228</v>
      </c>
      <c r="E558" s="148"/>
      <c r="F558" s="158"/>
      <c r="G558" s="158"/>
      <c r="H558" s="158"/>
      <c r="I558" s="148"/>
      <c r="J558" s="148"/>
      <c r="K558" s="148"/>
      <c r="L558" s="148"/>
      <c r="M558" s="148"/>
      <c r="N558" s="148"/>
      <c r="O558" s="148"/>
      <c r="P558" s="148">
        <v>0</v>
      </c>
      <c r="Q558" s="148">
        <f t="shared" si="251"/>
        <v>0</v>
      </c>
      <c r="R558" s="175"/>
      <c r="S558" s="6"/>
    </row>
    <row r="559" spans="2:23" x14ac:dyDescent="0.25">
      <c r="B559" s="52" t="s">
        <v>100</v>
      </c>
      <c r="C559" s="63">
        <v>4398500</v>
      </c>
      <c r="D559" s="63">
        <f>+D560</f>
        <v>4398500</v>
      </c>
      <c r="E559" s="147">
        <f t="shared" ref="E559:O560" si="258">+E560</f>
        <v>0</v>
      </c>
      <c r="F559" s="147">
        <f t="shared" si="258"/>
        <v>1137777.22</v>
      </c>
      <c r="G559" s="147">
        <f t="shared" si="258"/>
        <v>0</v>
      </c>
      <c r="H559" s="147">
        <f t="shared" si="258"/>
        <v>1818364.61</v>
      </c>
      <c r="I559" s="147">
        <f t="shared" si="258"/>
        <v>0</v>
      </c>
      <c r="J559" s="147">
        <f t="shared" si="258"/>
        <v>531711.01</v>
      </c>
      <c r="K559" s="147">
        <f t="shared" si="258"/>
        <v>0</v>
      </c>
      <c r="L559" s="147">
        <f t="shared" si="258"/>
        <v>0</v>
      </c>
      <c r="M559" s="147">
        <f t="shared" si="258"/>
        <v>0</v>
      </c>
      <c r="N559" s="147">
        <f t="shared" si="258"/>
        <v>0</v>
      </c>
      <c r="O559" s="147">
        <f t="shared" si="258"/>
        <v>0</v>
      </c>
      <c r="P559" s="147">
        <f t="shared" ref="P559" si="259">P560</f>
        <v>0</v>
      </c>
      <c r="Q559" s="147">
        <f t="shared" si="251"/>
        <v>3487852.84</v>
      </c>
      <c r="R559" s="174"/>
      <c r="S559" s="6"/>
    </row>
    <row r="560" spans="2:23" s="28" customFormat="1" x14ac:dyDescent="0.25">
      <c r="B560" s="27" t="s">
        <v>646</v>
      </c>
      <c r="C560" s="56">
        <v>4398500</v>
      </c>
      <c r="D560" s="56">
        <f>+D561</f>
        <v>4398500</v>
      </c>
      <c r="E560" s="148">
        <f t="shared" si="258"/>
        <v>0</v>
      </c>
      <c r="F560" s="148">
        <f t="shared" si="258"/>
        <v>1137777.22</v>
      </c>
      <c r="G560" s="148">
        <f t="shared" si="258"/>
        <v>0</v>
      </c>
      <c r="H560" s="148">
        <f t="shared" si="258"/>
        <v>1818364.61</v>
      </c>
      <c r="I560" s="148">
        <f t="shared" si="258"/>
        <v>0</v>
      </c>
      <c r="J560" s="148">
        <f t="shared" si="258"/>
        <v>531711.01</v>
      </c>
      <c r="K560" s="148">
        <f t="shared" si="258"/>
        <v>0</v>
      </c>
      <c r="L560" s="148">
        <f t="shared" si="258"/>
        <v>0</v>
      </c>
      <c r="M560" s="148">
        <f t="shared" si="258"/>
        <v>0</v>
      </c>
      <c r="N560" s="148">
        <f t="shared" si="258"/>
        <v>0</v>
      </c>
      <c r="O560" s="148">
        <f t="shared" si="258"/>
        <v>0</v>
      </c>
      <c r="P560" s="148">
        <v>0</v>
      </c>
      <c r="Q560" s="148">
        <f t="shared" si="251"/>
        <v>3487852.84</v>
      </c>
      <c r="R560" s="174"/>
      <c r="S560" s="6"/>
      <c r="T560" s="3"/>
      <c r="U560" s="3"/>
      <c r="V560" s="3"/>
      <c r="W560" s="3"/>
    </row>
    <row r="561" spans="2:23" x14ac:dyDescent="0.25">
      <c r="B561" s="50" t="s">
        <v>647</v>
      </c>
      <c r="C561" s="56">
        <v>4398500</v>
      </c>
      <c r="D561" s="56">
        <v>4398500</v>
      </c>
      <c r="E561" s="148"/>
      <c r="F561" s="148">
        <v>1137777.22</v>
      </c>
      <c r="G561" s="148"/>
      <c r="H561" s="148">
        <v>1818364.61</v>
      </c>
      <c r="I561" s="148"/>
      <c r="J561" s="148">
        <v>531711.01</v>
      </c>
      <c r="K561" s="148"/>
      <c r="L561" s="148"/>
      <c r="M561" s="148"/>
      <c r="N561" s="148"/>
      <c r="O561" s="148"/>
      <c r="P561" s="148"/>
      <c r="Q561" s="148">
        <f t="shared" si="251"/>
        <v>3487852.84</v>
      </c>
      <c r="R561" s="174"/>
      <c r="S561" s="6"/>
    </row>
    <row r="562" spans="2:23" x14ac:dyDescent="0.25">
      <c r="B562" s="26" t="s">
        <v>71</v>
      </c>
      <c r="C562" s="55">
        <v>78440</v>
      </c>
      <c r="D562" s="55">
        <f>+D563</f>
        <v>27078440</v>
      </c>
      <c r="E562" s="146">
        <f t="shared" ref="E562:O564" si="260">+E563</f>
        <v>0</v>
      </c>
      <c r="F562" s="146">
        <f t="shared" si="260"/>
        <v>0</v>
      </c>
      <c r="G562" s="146">
        <f t="shared" si="260"/>
        <v>0</v>
      </c>
      <c r="H562" s="146">
        <f t="shared" si="260"/>
        <v>0</v>
      </c>
      <c r="I562" s="146">
        <f t="shared" si="260"/>
        <v>0</v>
      </c>
      <c r="J562" s="146">
        <f t="shared" si="260"/>
        <v>0</v>
      </c>
      <c r="K562" s="146">
        <f t="shared" si="260"/>
        <v>0</v>
      </c>
      <c r="L562" s="146">
        <f t="shared" si="260"/>
        <v>0</v>
      </c>
      <c r="M562" s="146">
        <f t="shared" si="260"/>
        <v>0</v>
      </c>
      <c r="N562" s="146">
        <f t="shared" si="260"/>
        <v>0</v>
      </c>
      <c r="O562" s="146">
        <f t="shared" si="260"/>
        <v>0</v>
      </c>
      <c r="P562" s="146">
        <v>0</v>
      </c>
      <c r="Q562" s="146">
        <f t="shared" si="251"/>
        <v>0</v>
      </c>
      <c r="R562" s="174"/>
      <c r="S562" s="6"/>
    </row>
    <row r="563" spans="2:23" s="28" customFormat="1" x14ac:dyDescent="0.25">
      <c r="B563" s="52" t="s">
        <v>72</v>
      </c>
      <c r="C563" s="63">
        <v>78440</v>
      </c>
      <c r="D563" s="63">
        <f>+D564</f>
        <v>27078440</v>
      </c>
      <c r="E563" s="147">
        <f t="shared" si="260"/>
        <v>0</v>
      </c>
      <c r="F563" s="147">
        <f t="shared" si="260"/>
        <v>0</v>
      </c>
      <c r="G563" s="147">
        <f t="shared" si="260"/>
        <v>0</v>
      </c>
      <c r="H563" s="147">
        <f t="shared" si="260"/>
        <v>0</v>
      </c>
      <c r="I563" s="147">
        <f t="shared" si="260"/>
        <v>0</v>
      </c>
      <c r="J563" s="147">
        <f t="shared" si="260"/>
        <v>0</v>
      </c>
      <c r="K563" s="147">
        <f t="shared" si="260"/>
        <v>0</v>
      </c>
      <c r="L563" s="147">
        <f t="shared" si="260"/>
        <v>0</v>
      </c>
      <c r="M563" s="147">
        <f t="shared" si="260"/>
        <v>0</v>
      </c>
      <c r="N563" s="147">
        <f t="shared" si="260"/>
        <v>0</v>
      </c>
      <c r="O563" s="147">
        <f t="shared" si="260"/>
        <v>0</v>
      </c>
      <c r="P563" s="147">
        <v>0</v>
      </c>
      <c r="Q563" s="147">
        <f t="shared" si="251"/>
        <v>0</v>
      </c>
      <c r="R563" s="174"/>
      <c r="S563" s="6"/>
      <c r="T563" s="3"/>
      <c r="U563" s="3"/>
      <c r="V563" s="3"/>
      <c r="W563" s="3"/>
    </row>
    <row r="564" spans="2:23" x14ac:dyDescent="0.25">
      <c r="B564" s="27" t="s">
        <v>648</v>
      </c>
      <c r="C564" s="56">
        <v>78440</v>
      </c>
      <c r="D564" s="56">
        <f>+D565</f>
        <v>27078440</v>
      </c>
      <c r="E564" s="148">
        <f t="shared" si="260"/>
        <v>0</v>
      </c>
      <c r="F564" s="148">
        <f t="shared" si="260"/>
        <v>0</v>
      </c>
      <c r="G564" s="148">
        <f t="shared" si="260"/>
        <v>0</v>
      </c>
      <c r="H564" s="148">
        <f t="shared" si="260"/>
        <v>0</v>
      </c>
      <c r="I564" s="148">
        <f t="shared" si="260"/>
        <v>0</v>
      </c>
      <c r="J564" s="148">
        <f t="shared" si="260"/>
        <v>0</v>
      </c>
      <c r="K564" s="148">
        <f t="shared" si="260"/>
        <v>0</v>
      </c>
      <c r="L564" s="148">
        <f t="shared" si="260"/>
        <v>0</v>
      </c>
      <c r="M564" s="148">
        <f t="shared" si="260"/>
        <v>0</v>
      </c>
      <c r="N564" s="148">
        <f t="shared" si="260"/>
        <v>0</v>
      </c>
      <c r="O564" s="148">
        <f t="shared" si="260"/>
        <v>0</v>
      </c>
      <c r="P564" s="148">
        <v>0</v>
      </c>
      <c r="Q564" s="147">
        <f t="shared" si="251"/>
        <v>0</v>
      </c>
      <c r="R564" s="174"/>
      <c r="S564" s="6"/>
    </row>
    <row r="565" spans="2:23" x14ac:dyDescent="0.25">
      <c r="B565" s="50" t="s">
        <v>649</v>
      </c>
      <c r="C565" s="56">
        <v>78440</v>
      </c>
      <c r="D565" s="56">
        <v>27078440</v>
      </c>
      <c r="E565" s="148"/>
      <c r="F565" s="148"/>
      <c r="G565" s="148"/>
      <c r="H565" s="148"/>
      <c r="I565" s="148"/>
      <c r="J565" s="148"/>
      <c r="K565" s="148"/>
      <c r="L565" s="148"/>
      <c r="M565" s="148"/>
      <c r="N565" s="148"/>
      <c r="O565" s="148"/>
      <c r="P565" s="148">
        <v>0</v>
      </c>
      <c r="Q565" s="147">
        <f t="shared" si="251"/>
        <v>0</v>
      </c>
      <c r="R565" s="174"/>
      <c r="S565" s="6"/>
    </row>
    <row r="566" spans="2:23" x14ac:dyDescent="0.25">
      <c r="B566" s="26" t="s">
        <v>74</v>
      </c>
      <c r="C566" s="55">
        <v>28000000</v>
      </c>
      <c r="D566" s="55">
        <f>+D567+D570</f>
        <v>28001500</v>
      </c>
      <c r="E566" s="55">
        <f t="shared" ref="E566:P566" si="261">+E567+E570</f>
        <v>0</v>
      </c>
      <c r="F566" s="55">
        <f t="shared" si="261"/>
        <v>0</v>
      </c>
      <c r="G566" s="55">
        <f t="shared" si="261"/>
        <v>0</v>
      </c>
      <c r="H566" s="55">
        <f t="shared" si="261"/>
        <v>0</v>
      </c>
      <c r="I566" s="55">
        <f t="shared" si="261"/>
        <v>0</v>
      </c>
      <c r="J566" s="55">
        <f t="shared" si="261"/>
        <v>0</v>
      </c>
      <c r="K566" s="55">
        <f t="shared" si="261"/>
        <v>0</v>
      </c>
      <c r="L566" s="55">
        <f t="shared" si="261"/>
        <v>0</v>
      </c>
      <c r="M566" s="55">
        <f t="shared" si="261"/>
        <v>0</v>
      </c>
      <c r="N566" s="55">
        <f t="shared" si="261"/>
        <v>0</v>
      </c>
      <c r="O566" s="55">
        <f t="shared" si="261"/>
        <v>0</v>
      </c>
      <c r="P566" s="55">
        <f t="shared" si="261"/>
        <v>1422.43</v>
      </c>
      <c r="Q566" s="146">
        <f t="shared" si="251"/>
        <v>1422.43</v>
      </c>
      <c r="R566" s="174"/>
      <c r="S566" s="6"/>
    </row>
    <row r="567" spans="2:23" x14ac:dyDescent="0.25">
      <c r="B567" s="47" t="s">
        <v>76</v>
      </c>
      <c r="C567" s="56">
        <v>28000000</v>
      </c>
      <c r="D567" s="56">
        <f>+D568</f>
        <v>28000000</v>
      </c>
      <c r="E567" s="148">
        <f t="shared" ref="E567:O568" si="262">+E568</f>
        <v>0</v>
      </c>
      <c r="F567" s="148">
        <f t="shared" si="262"/>
        <v>0</v>
      </c>
      <c r="G567" s="148">
        <f t="shared" si="262"/>
        <v>0</v>
      </c>
      <c r="H567" s="148">
        <f t="shared" si="262"/>
        <v>0</v>
      </c>
      <c r="I567" s="148">
        <f t="shared" si="262"/>
        <v>0</v>
      </c>
      <c r="J567" s="148">
        <f t="shared" si="262"/>
        <v>0</v>
      </c>
      <c r="K567" s="148">
        <f t="shared" si="262"/>
        <v>0</v>
      </c>
      <c r="L567" s="148">
        <f t="shared" si="262"/>
        <v>0</v>
      </c>
      <c r="M567" s="148">
        <f t="shared" si="262"/>
        <v>0</v>
      </c>
      <c r="N567" s="148">
        <f t="shared" si="262"/>
        <v>0</v>
      </c>
      <c r="O567" s="148">
        <f t="shared" si="262"/>
        <v>0</v>
      </c>
      <c r="P567" s="148">
        <v>0</v>
      </c>
      <c r="Q567" s="147">
        <f t="shared" si="251"/>
        <v>0</v>
      </c>
      <c r="R567" s="174"/>
      <c r="S567" s="6"/>
    </row>
    <row r="568" spans="2:23" ht="15.75" customHeight="1" x14ac:dyDescent="0.25">
      <c r="B568" s="27" t="s">
        <v>654</v>
      </c>
      <c r="C568" s="56">
        <v>28000000</v>
      </c>
      <c r="D568" s="56">
        <f>+D569</f>
        <v>28000000</v>
      </c>
      <c r="E568" s="148">
        <f t="shared" si="262"/>
        <v>0</v>
      </c>
      <c r="F568" s="148">
        <f t="shared" si="262"/>
        <v>0</v>
      </c>
      <c r="G568" s="148">
        <f t="shared" si="262"/>
        <v>0</v>
      </c>
      <c r="H568" s="148">
        <f t="shared" si="262"/>
        <v>0</v>
      </c>
      <c r="I568" s="148">
        <f t="shared" si="262"/>
        <v>0</v>
      </c>
      <c r="J568" s="148">
        <f t="shared" si="262"/>
        <v>0</v>
      </c>
      <c r="K568" s="148">
        <f t="shared" si="262"/>
        <v>0</v>
      </c>
      <c r="L568" s="148">
        <f t="shared" si="262"/>
        <v>0</v>
      </c>
      <c r="M568" s="148">
        <f t="shared" si="262"/>
        <v>0</v>
      </c>
      <c r="N568" s="148">
        <f t="shared" si="262"/>
        <v>0</v>
      </c>
      <c r="O568" s="148">
        <f t="shared" si="262"/>
        <v>0</v>
      </c>
      <c r="P568" s="148">
        <v>0</v>
      </c>
      <c r="Q568" s="147">
        <f t="shared" si="251"/>
        <v>0</v>
      </c>
      <c r="R568" s="174"/>
      <c r="S568" s="6"/>
    </row>
    <row r="569" spans="2:23" x14ac:dyDescent="0.25">
      <c r="B569" s="50" t="s">
        <v>655</v>
      </c>
      <c r="C569" s="56">
        <v>28000000</v>
      </c>
      <c r="D569" s="56">
        <v>28000000</v>
      </c>
      <c r="E569" s="148"/>
      <c r="F569" s="148"/>
      <c r="G569" s="148"/>
      <c r="H569" s="148"/>
      <c r="I569" s="148"/>
      <c r="J569" s="148"/>
      <c r="K569" s="148"/>
      <c r="L569" s="148"/>
      <c r="M569" s="148"/>
      <c r="N569" s="148"/>
      <c r="O569" s="148"/>
      <c r="P569" s="148">
        <v>0</v>
      </c>
      <c r="Q569" s="147">
        <f t="shared" si="251"/>
        <v>0</v>
      </c>
      <c r="R569" s="174"/>
      <c r="S569" s="6"/>
    </row>
    <row r="570" spans="2:23" x14ac:dyDescent="0.25">
      <c r="B570" s="47" t="s">
        <v>699</v>
      </c>
      <c r="C570" s="56">
        <f>+C571</f>
        <v>0</v>
      </c>
      <c r="D570" s="56">
        <f>+D571</f>
        <v>1500</v>
      </c>
      <c r="E570" s="56">
        <f t="shared" ref="E570:P571" si="263">+E571</f>
        <v>0</v>
      </c>
      <c r="F570" s="56">
        <f t="shared" si="263"/>
        <v>0</v>
      </c>
      <c r="G570" s="56">
        <f t="shared" si="263"/>
        <v>0</v>
      </c>
      <c r="H570" s="56">
        <f t="shared" si="263"/>
        <v>0</v>
      </c>
      <c r="I570" s="56">
        <f t="shared" si="263"/>
        <v>0</v>
      </c>
      <c r="J570" s="56">
        <f t="shared" si="263"/>
        <v>0</v>
      </c>
      <c r="K570" s="56">
        <f t="shared" si="263"/>
        <v>0</v>
      </c>
      <c r="L570" s="56">
        <f t="shared" si="263"/>
        <v>0</v>
      </c>
      <c r="M570" s="56">
        <f t="shared" si="263"/>
        <v>0</v>
      </c>
      <c r="N570" s="56">
        <f t="shared" si="263"/>
        <v>0</v>
      </c>
      <c r="O570" s="56">
        <f t="shared" si="263"/>
        <v>0</v>
      </c>
      <c r="P570" s="56">
        <f t="shared" si="263"/>
        <v>1422.43</v>
      </c>
      <c r="Q570" s="147">
        <f t="shared" si="251"/>
        <v>1422.43</v>
      </c>
      <c r="R570" s="174"/>
      <c r="S570" s="6"/>
    </row>
    <row r="571" spans="2:23" x14ac:dyDescent="0.25">
      <c r="B571" s="27" t="s">
        <v>700</v>
      </c>
      <c r="C571" s="56">
        <f>+C572</f>
        <v>0</v>
      </c>
      <c r="D571" s="56">
        <f>+D572</f>
        <v>1500</v>
      </c>
      <c r="E571" s="56">
        <f t="shared" si="263"/>
        <v>0</v>
      </c>
      <c r="F571" s="56">
        <f t="shared" si="263"/>
        <v>0</v>
      </c>
      <c r="G571" s="56">
        <f t="shared" si="263"/>
        <v>0</v>
      </c>
      <c r="H571" s="56">
        <f t="shared" si="263"/>
        <v>0</v>
      </c>
      <c r="I571" s="56">
        <f t="shared" si="263"/>
        <v>0</v>
      </c>
      <c r="J571" s="56">
        <f t="shared" si="263"/>
        <v>0</v>
      </c>
      <c r="K571" s="56">
        <f t="shared" si="263"/>
        <v>0</v>
      </c>
      <c r="L571" s="56">
        <f t="shared" si="263"/>
        <v>0</v>
      </c>
      <c r="M571" s="56">
        <f t="shared" si="263"/>
        <v>0</v>
      </c>
      <c r="N571" s="56">
        <f t="shared" si="263"/>
        <v>0</v>
      </c>
      <c r="O571" s="56">
        <f t="shared" si="263"/>
        <v>0</v>
      </c>
      <c r="P571" s="56">
        <f t="shared" si="263"/>
        <v>1422.43</v>
      </c>
      <c r="Q571" s="147">
        <f t="shared" si="251"/>
        <v>1422.43</v>
      </c>
      <c r="R571" s="174"/>
      <c r="S571" s="6"/>
    </row>
    <row r="572" spans="2:23" x14ac:dyDescent="0.25">
      <c r="B572" s="50" t="s">
        <v>701</v>
      </c>
      <c r="C572" s="56">
        <v>0</v>
      </c>
      <c r="D572" s="56">
        <v>1500</v>
      </c>
      <c r="E572" s="148"/>
      <c r="F572" s="148"/>
      <c r="G572" s="148"/>
      <c r="H572" s="148"/>
      <c r="I572" s="148"/>
      <c r="J572" s="148"/>
      <c r="K572" s="148"/>
      <c r="L572" s="148"/>
      <c r="M572" s="148"/>
      <c r="N572" s="148"/>
      <c r="O572" s="148">
        <v>0</v>
      </c>
      <c r="P572" s="148">
        <v>1422.43</v>
      </c>
      <c r="Q572" s="147">
        <f t="shared" si="251"/>
        <v>1422.43</v>
      </c>
      <c r="R572" s="174"/>
      <c r="S572" s="6"/>
    </row>
    <row r="573" spans="2:23" x14ac:dyDescent="0.25">
      <c r="B573" s="77" t="s">
        <v>149</v>
      </c>
      <c r="C573" s="67">
        <f>C10+C78+C228+C353+C400+C417+C533+C562+C566</f>
        <v>160312742677</v>
      </c>
      <c r="D573" s="287">
        <f t="shared" ref="D573:O573" si="264">+D10+D78+D228+D353+D400+D417+D533+D562+D566</f>
        <v>182786017489.78</v>
      </c>
      <c r="E573" s="59">
        <f t="shared" si="264"/>
        <v>7271390090.9700012</v>
      </c>
      <c r="F573" s="59">
        <f t="shared" si="264"/>
        <v>7592449825.1799984</v>
      </c>
      <c r="G573" s="59">
        <f t="shared" si="264"/>
        <v>9496284819.6200008</v>
      </c>
      <c r="H573" s="59">
        <f t="shared" si="264"/>
        <v>9200815054.6599998</v>
      </c>
      <c r="I573" s="59">
        <f t="shared" si="264"/>
        <v>9828105040.2299995</v>
      </c>
      <c r="J573" s="59">
        <f t="shared" si="264"/>
        <v>9927854194.7200012</v>
      </c>
      <c r="K573" s="59">
        <f t="shared" si="264"/>
        <v>9435599549.5999966</v>
      </c>
      <c r="L573" s="59">
        <f t="shared" si="264"/>
        <v>9278289916.3099995</v>
      </c>
      <c r="M573" s="59">
        <f t="shared" si="264"/>
        <v>10043769268.050003</v>
      </c>
      <c r="N573" s="59">
        <f t="shared" si="264"/>
        <v>10997181639.540001</v>
      </c>
      <c r="O573" s="59">
        <f t="shared" si="264"/>
        <v>14654230077.269999</v>
      </c>
      <c r="P573" s="59">
        <f>P10+P78+P228+P353+P400+P417+P533+P562+P566</f>
        <v>16442323264.690002</v>
      </c>
      <c r="Q573" s="59">
        <f>Q10+Q78+Q228+Q353+Q400+Q417+Q533+Q562+Q566</f>
        <v>124168292740.84</v>
      </c>
      <c r="R573" s="175"/>
      <c r="S573" s="6"/>
    </row>
    <row r="574" spans="2:23" x14ac:dyDescent="0.25">
      <c r="E574" s="148"/>
      <c r="F574" s="148"/>
      <c r="G574" s="148"/>
      <c r="H574" s="148"/>
      <c r="I574" s="148"/>
      <c r="J574" s="159"/>
      <c r="K574" s="159"/>
      <c r="L574" s="148"/>
      <c r="M574" s="148"/>
      <c r="N574" s="148"/>
      <c r="O574" s="148"/>
      <c r="P574" s="148"/>
      <c r="Q574" s="148"/>
      <c r="R574" s="174"/>
      <c r="S574" s="6"/>
    </row>
    <row r="575" spans="2:23" x14ac:dyDescent="0.25">
      <c r="B575" s="77"/>
      <c r="C575" s="25"/>
      <c r="D575" s="24"/>
      <c r="E575" s="11"/>
      <c r="F575" s="11"/>
      <c r="G575" s="11"/>
      <c r="H575" s="11"/>
      <c r="I575" s="11"/>
      <c r="J575" s="160"/>
      <c r="K575" s="160"/>
      <c r="L575" s="161"/>
      <c r="M575" s="11"/>
      <c r="N575" s="11"/>
      <c r="O575" s="11"/>
      <c r="P575" s="11"/>
      <c r="Q575" s="162" t="s">
        <v>22</v>
      </c>
      <c r="R575" s="277"/>
      <c r="S575" s="6"/>
    </row>
    <row r="576" spans="2:23" x14ac:dyDescent="0.25">
      <c r="B576" s="26" t="s">
        <v>80</v>
      </c>
      <c r="C576" s="60">
        <v>500000000</v>
      </c>
      <c r="D576" s="60">
        <f>+D577</f>
        <v>0</v>
      </c>
      <c r="E576" s="150">
        <f t="shared" ref="E576:O578" si="265">+E577</f>
        <v>0</v>
      </c>
      <c r="F576" s="150">
        <f t="shared" si="265"/>
        <v>0</v>
      </c>
      <c r="G576" s="150">
        <f t="shared" si="265"/>
        <v>0</v>
      </c>
      <c r="H576" s="150">
        <f t="shared" si="265"/>
        <v>0</v>
      </c>
      <c r="I576" s="150">
        <f t="shared" si="265"/>
        <v>0</v>
      </c>
      <c r="J576" s="150">
        <f t="shared" si="265"/>
        <v>0</v>
      </c>
      <c r="K576" s="150">
        <f t="shared" si="265"/>
        <v>0</v>
      </c>
      <c r="L576" s="150">
        <f t="shared" si="265"/>
        <v>0</v>
      </c>
      <c r="M576" s="150">
        <f t="shared" si="265"/>
        <v>0</v>
      </c>
      <c r="N576" s="150">
        <f t="shared" si="265"/>
        <v>0</v>
      </c>
      <c r="O576" s="150">
        <f t="shared" si="265"/>
        <v>0</v>
      </c>
      <c r="P576" s="150"/>
      <c r="Q576" s="150">
        <f t="shared" ref="Q576:Q594" si="266">SUM(E576:P576)</f>
        <v>0</v>
      </c>
      <c r="R576" s="275"/>
      <c r="S576" s="6"/>
    </row>
    <row r="577" spans="2:23" x14ac:dyDescent="0.25">
      <c r="B577" t="s">
        <v>82</v>
      </c>
      <c r="C577" s="61">
        <v>500000000</v>
      </c>
      <c r="D577" s="61">
        <f>+D578</f>
        <v>0</v>
      </c>
      <c r="E577" s="163">
        <f t="shared" si="265"/>
        <v>0</v>
      </c>
      <c r="F577" s="163">
        <f t="shared" si="265"/>
        <v>0</v>
      </c>
      <c r="G577" s="163">
        <f t="shared" si="265"/>
        <v>0</v>
      </c>
      <c r="H577" s="163">
        <f t="shared" si="265"/>
        <v>0</v>
      </c>
      <c r="I577" s="163">
        <f t="shared" si="265"/>
        <v>0</v>
      </c>
      <c r="J577" s="163">
        <f t="shared" si="265"/>
        <v>0</v>
      </c>
      <c r="K577" s="163">
        <f t="shared" si="265"/>
        <v>0</v>
      </c>
      <c r="L577" s="163">
        <f t="shared" si="265"/>
        <v>0</v>
      </c>
      <c r="M577" s="163">
        <f t="shared" si="265"/>
        <v>0</v>
      </c>
      <c r="N577" s="163">
        <f t="shared" si="265"/>
        <v>0</v>
      </c>
      <c r="O577" s="163">
        <f t="shared" si="265"/>
        <v>0</v>
      </c>
      <c r="P577" s="163"/>
      <c r="Q577" s="148">
        <f t="shared" si="266"/>
        <v>0</v>
      </c>
      <c r="R577" s="174"/>
      <c r="S577" s="6"/>
    </row>
    <row r="578" spans="2:23" s="28" customFormat="1" x14ac:dyDescent="0.25">
      <c r="B578" s="27" t="s">
        <v>90</v>
      </c>
      <c r="C578" s="61">
        <v>500000000</v>
      </c>
      <c r="D578" s="61">
        <f>+D579</f>
        <v>0</v>
      </c>
      <c r="E578" s="163">
        <f t="shared" si="265"/>
        <v>0</v>
      </c>
      <c r="F578" s="163">
        <f t="shared" si="265"/>
        <v>0</v>
      </c>
      <c r="G578" s="163">
        <f t="shared" si="265"/>
        <v>0</v>
      </c>
      <c r="H578" s="163">
        <f t="shared" si="265"/>
        <v>0</v>
      </c>
      <c r="I578" s="163">
        <f t="shared" si="265"/>
        <v>0</v>
      </c>
      <c r="J578" s="163">
        <f t="shared" si="265"/>
        <v>0</v>
      </c>
      <c r="K578" s="163">
        <f t="shared" si="265"/>
        <v>0</v>
      </c>
      <c r="L578" s="163">
        <f t="shared" si="265"/>
        <v>0</v>
      </c>
      <c r="M578" s="163">
        <f t="shared" si="265"/>
        <v>0</v>
      </c>
      <c r="N578" s="163">
        <f t="shared" si="265"/>
        <v>0</v>
      </c>
      <c r="O578" s="163">
        <f t="shared" si="265"/>
        <v>0</v>
      </c>
      <c r="P578" s="163"/>
      <c r="Q578" s="148">
        <f t="shared" si="266"/>
        <v>0</v>
      </c>
      <c r="R578" s="174"/>
      <c r="S578" s="6"/>
      <c r="T578" s="3"/>
      <c r="U578" s="138"/>
      <c r="V578" s="138"/>
      <c r="W578" s="138"/>
    </row>
    <row r="579" spans="2:23" x14ac:dyDescent="0.25">
      <c r="B579" s="50" t="s">
        <v>91</v>
      </c>
      <c r="C579" s="61">
        <v>500000000</v>
      </c>
      <c r="D579" s="61">
        <v>0</v>
      </c>
      <c r="E579" s="163"/>
      <c r="F579" s="163"/>
      <c r="G579" s="163"/>
      <c r="H579" s="163"/>
      <c r="I579" s="163"/>
      <c r="J579" s="163"/>
      <c r="K579" s="163"/>
      <c r="L579" s="163"/>
      <c r="M579" s="163"/>
      <c r="N579" s="163"/>
      <c r="O579" s="163"/>
      <c r="P579" s="163"/>
      <c r="Q579" s="148">
        <f t="shared" si="266"/>
        <v>0</v>
      </c>
      <c r="R579" s="175"/>
      <c r="S579" s="6"/>
    </row>
    <row r="580" spans="2:23" x14ac:dyDescent="0.25">
      <c r="B580" s="26" t="s">
        <v>83</v>
      </c>
      <c r="C580" s="60">
        <v>1408308604</v>
      </c>
      <c r="D580" s="60">
        <f>+D581</f>
        <v>1330308604</v>
      </c>
      <c r="E580" s="150">
        <f t="shared" ref="E580:O580" si="267">+E581</f>
        <v>0</v>
      </c>
      <c r="F580" s="150">
        <f t="shared" si="267"/>
        <v>0</v>
      </c>
      <c r="G580" s="150">
        <f t="shared" si="267"/>
        <v>0</v>
      </c>
      <c r="H580" s="150">
        <f t="shared" si="267"/>
        <v>0</v>
      </c>
      <c r="I580" s="150">
        <f t="shared" si="267"/>
        <v>0</v>
      </c>
      <c r="J580" s="150">
        <f t="shared" si="267"/>
        <v>0</v>
      </c>
      <c r="K580" s="150">
        <f t="shared" si="267"/>
        <v>0</v>
      </c>
      <c r="L580" s="150">
        <f t="shared" si="267"/>
        <v>0</v>
      </c>
      <c r="M580" s="150">
        <f t="shared" si="267"/>
        <v>0</v>
      </c>
      <c r="N580" s="150">
        <f t="shared" si="267"/>
        <v>0</v>
      </c>
      <c r="O580" s="150">
        <f t="shared" si="267"/>
        <v>0</v>
      </c>
      <c r="P580" s="150"/>
      <c r="Q580" s="150">
        <f t="shared" si="266"/>
        <v>0</v>
      </c>
      <c r="R580" s="174"/>
      <c r="S580" s="6"/>
    </row>
    <row r="581" spans="2:23" x14ac:dyDescent="0.25">
      <c r="B581" t="s">
        <v>84</v>
      </c>
      <c r="C581" s="62">
        <v>1330308604</v>
      </c>
      <c r="D581" s="62">
        <f>+D582+D584</f>
        <v>1330308604</v>
      </c>
      <c r="E581" s="164">
        <f t="shared" ref="E581:O581" si="268">+E582+E584</f>
        <v>0</v>
      </c>
      <c r="F581" s="164">
        <f t="shared" si="268"/>
        <v>0</v>
      </c>
      <c r="G581" s="164">
        <f t="shared" si="268"/>
        <v>0</v>
      </c>
      <c r="H581" s="164">
        <f t="shared" si="268"/>
        <v>0</v>
      </c>
      <c r="I581" s="164">
        <f t="shared" si="268"/>
        <v>0</v>
      </c>
      <c r="J581" s="164">
        <f t="shared" si="268"/>
        <v>0</v>
      </c>
      <c r="K581" s="164">
        <f t="shared" si="268"/>
        <v>0</v>
      </c>
      <c r="L581" s="164">
        <f t="shared" si="268"/>
        <v>0</v>
      </c>
      <c r="M581" s="164">
        <f t="shared" si="268"/>
        <v>0</v>
      </c>
      <c r="N581" s="164">
        <f t="shared" si="268"/>
        <v>0</v>
      </c>
      <c r="O581" s="164">
        <f t="shared" si="268"/>
        <v>0</v>
      </c>
      <c r="P581" s="164"/>
      <c r="Q581" s="148">
        <f t="shared" si="266"/>
        <v>0</v>
      </c>
      <c r="R581" s="174"/>
      <c r="S581" s="6"/>
    </row>
    <row r="582" spans="2:23" ht="15.75" customHeight="1" x14ac:dyDescent="0.25">
      <c r="B582" s="27" t="s">
        <v>92</v>
      </c>
      <c r="C582" s="61">
        <v>1330308604</v>
      </c>
      <c r="D582" s="61">
        <f>+D583</f>
        <v>1330308604</v>
      </c>
      <c r="E582" s="163">
        <f t="shared" ref="E582:O582" si="269">+E583</f>
        <v>0</v>
      </c>
      <c r="F582" s="163">
        <f t="shared" si="269"/>
        <v>0</v>
      </c>
      <c r="G582" s="163">
        <f t="shared" si="269"/>
        <v>0</v>
      </c>
      <c r="H582" s="163">
        <f t="shared" si="269"/>
        <v>0</v>
      </c>
      <c r="I582" s="163">
        <f t="shared" si="269"/>
        <v>0</v>
      </c>
      <c r="J582" s="163">
        <f t="shared" si="269"/>
        <v>0</v>
      </c>
      <c r="K582" s="163">
        <f t="shared" si="269"/>
        <v>0</v>
      </c>
      <c r="L582" s="163">
        <f t="shared" si="269"/>
        <v>0</v>
      </c>
      <c r="M582" s="163">
        <f t="shared" si="269"/>
        <v>0</v>
      </c>
      <c r="N582" s="163">
        <f t="shared" si="269"/>
        <v>0</v>
      </c>
      <c r="O582" s="163">
        <f t="shared" si="269"/>
        <v>0</v>
      </c>
      <c r="P582" s="163"/>
      <c r="Q582" s="148">
        <f t="shared" si="266"/>
        <v>0</v>
      </c>
      <c r="R582" s="175"/>
    </row>
    <row r="583" spans="2:23" s="28" customFormat="1" ht="15.75" customHeight="1" x14ac:dyDescent="0.25">
      <c r="B583" s="50" t="s">
        <v>93</v>
      </c>
      <c r="C583" s="61">
        <v>1330308604</v>
      </c>
      <c r="D583" s="61">
        <v>1330308604</v>
      </c>
      <c r="E583" s="163"/>
      <c r="F583" s="165"/>
      <c r="G583" s="165"/>
      <c r="H583" s="163"/>
      <c r="I583" s="163"/>
      <c r="J583" s="163"/>
      <c r="K583" s="163"/>
      <c r="L583" s="163"/>
      <c r="M583" s="163"/>
      <c r="N583" s="163"/>
      <c r="O583" s="163"/>
      <c r="P583" s="163"/>
      <c r="Q583" s="148">
        <f t="shared" si="266"/>
        <v>0</v>
      </c>
      <c r="R583" s="174"/>
      <c r="T583" s="3"/>
      <c r="U583" s="138"/>
      <c r="V583" s="138"/>
      <c r="W583" s="138"/>
    </row>
    <row r="584" spans="2:23" ht="15.75" customHeight="1" x14ac:dyDescent="0.25">
      <c r="B584" s="27" t="s">
        <v>103</v>
      </c>
      <c r="C584" s="61">
        <v>0</v>
      </c>
      <c r="D584" s="61">
        <f>+D585</f>
        <v>0</v>
      </c>
      <c r="E584" s="163">
        <f t="shared" ref="E584:O584" si="270">+E585</f>
        <v>0</v>
      </c>
      <c r="F584" s="165">
        <f t="shared" si="270"/>
        <v>0</v>
      </c>
      <c r="G584" s="165">
        <f t="shared" si="270"/>
        <v>0</v>
      </c>
      <c r="H584" s="163">
        <f t="shared" si="270"/>
        <v>0</v>
      </c>
      <c r="I584" s="163">
        <f t="shared" si="270"/>
        <v>0</v>
      </c>
      <c r="J584" s="163">
        <f t="shared" si="270"/>
        <v>0</v>
      </c>
      <c r="K584" s="163">
        <f t="shared" si="270"/>
        <v>0</v>
      </c>
      <c r="L584" s="163">
        <f t="shared" si="270"/>
        <v>0</v>
      </c>
      <c r="M584" s="163">
        <f t="shared" si="270"/>
        <v>0</v>
      </c>
      <c r="N584" s="163">
        <f t="shared" si="270"/>
        <v>0</v>
      </c>
      <c r="O584" s="163">
        <f t="shared" si="270"/>
        <v>0</v>
      </c>
      <c r="P584" s="163"/>
      <c r="Q584" s="148">
        <f t="shared" si="266"/>
        <v>0</v>
      </c>
      <c r="R584" s="174"/>
    </row>
    <row r="585" spans="2:23" ht="15.75" customHeight="1" x14ac:dyDescent="0.25">
      <c r="B585" s="50" t="s">
        <v>104</v>
      </c>
      <c r="C585" s="61">
        <v>0</v>
      </c>
      <c r="D585" s="61">
        <v>0</v>
      </c>
      <c r="E585" s="163"/>
      <c r="F585" s="163"/>
      <c r="G585" s="163"/>
      <c r="H585" s="163"/>
      <c r="I585" s="163"/>
      <c r="J585" s="163"/>
      <c r="K585" s="163"/>
      <c r="L585" s="163"/>
      <c r="M585" s="163"/>
      <c r="N585" s="163"/>
      <c r="O585" s="163"/>
      <c r="P585" s="163"/>
      <c r="Q585" s="148">
        <f t="shared" si="266"/>
        <v>0</v>
      </c>
      <c r="R585" s="275"/>
    </row>
    <row r="586" spans="2:23" ht="15.75" customHeight="1" x14ac:dyDescent="0.25">
      <c r="B586" s="52" t="s">
        <v>105</v>
      </c>
      <c r="C586" s="62">
        <v>78000000</v>
      </c>
      <c r="D586" s="62">
        <f>+D587+D590</f>
        <v>78000000</v>
      </c>
      <c r="E586" s="164">
        <f t="shared" ref="E586:O586" si="271">+E587+E590</f>
        <v>0</v>
      </c>
      <c r="F586" s="166">
        <f t="shared" si="271"/>
        <v>0</v>
      </c>
      <c r="G586" s="166">
        <f t="shared" si="271"/>
        <v>0</v>
      </c>
      <c r="H586" s="164">
        <f t="shared" si="271"/>
        <v>0</v>
      </c>
      <c r="I586" s="164">
        <f t="shared" si="271"/>
        <v>0</v>
      </c>
      <c r="J586" s="164">
        <f t="shared" si="271"/>
        <v>0</v>
      </c>
      <c r="K586" s="164">
        <f t="shared" si="271"/>
        <v>0</v>
      </c>
      <c r="L586" s="164">
        <f t="shared" si="271"/>
        <v>0</v>
      </c>
      <c r="M586" s="164">
        <f t="shared" si="271"/>
        <v>0</v>
      </c>
      <c r="N586" s="164">
        <f t="shared" si="271"/>
        <v>0</v>
      </c>
      <c r="O586" s="164">
        <f t="shared" si="271"/>
        <v>0</v>
      </c>
      <c r="P586" s="164"/>
      <c r="Q586" s="148">
        <f t="shared" si="266"/>
        <v>0</v>
      </c>
      <c r="R586" s="174"/>
    </row>
    <row r="587" spans="2:23" ht="15.75" customHeight="1" x14ac:dyDescent="0.25">
      <c r="B587" s="27" t="s">
        <v>106</v>
      </c>
      <c r="C587" s="61">
        <v>78000000</v>
      </c>
      <c r="D587" s="61">
        <f>+D588+D589</f>
        <v>78000000</v>
      </c>
      <c r="E587" s="163">
        <f t="shared" ref="E587:O587" si="272">+E588+E589</f>
        <v>0</v>
      </c>
      <c r="F587" s="163">
        <f t="shared" si="272"/>
        <v>0</v>
      </c>
      <c r="G587" s="163">
        <f t="shared" si="272"/>
        <v>0</v>
      </c>
      <c r="H587" s="163">
        <f t="shared" si="272"/>
        <v>0</v>
      </c>
      <c r="I587" s="163">
        <f t="shared" si="272"/>
        <v>0</v>
      </c>
      <c r="J587" s="163">
        <f t="shared" si="272"/>
        <v>0</v>
      </c>
      <c r="K587" s="163">
        <f t="shared" si="272"/>
        <v>0</v>
      </c>
      <c r="L587" s="163">
        <f t="shared" si="272"/>
        <v>0</v>
      </c>
      <c r="M587" s="163">
        <f t="shared" si="272"/>
        <v>0</v>
      </c>
      <c r="N587" s="163">
        <f t="shared" si="272"/>
        <v>0</v>
      </c>
      <c r="O587" s="163">
        <f t="shared" si="272"/>
        <v>0</v>
      </c>
      <c r="P587" s="163"/>
      <c r="Q587" s="148">
        <f t="shared" si="266"/>
        <v>0</v>
      </c>
      <c r="R587" s="174"/>
    </row>
    <row r="588" spans="2:23" ht="15.75" customHeight="1" x14ac:dyDescent="0.25">
      <c r="B588" s="50" t="s">
        <v>124</v>
      </c>
      <c r="C588" s="61">
        <v>20000000</v>
      </c>
      <c r="D588" s="61">
        <v>20000000</v>
      </c>
      <c r="E588" s="163"/>
      <c r="F588" s="163"/>
      <c r="G588" s="163"/>
      <c r="H588" s="163"/>
      <c r="I588" s="163"/>
      <c r="J588" s="163"/>
      <c r="K588" s="163"/>
      <c r="L588" s="163"/>
      <c r="M588" s="163"/>
      <c r="N588" s="163"/>
      <c r="O588" s="163"/>
      <c r="P588" s="163"/>
      <c r="Q588" s="148">
        <f t="shared" si="266"/>
        <v>0</v>
      </c>
      <c r="R588" s="174"/>
    </row>
    <row r="589" spans="2:23" ht="15.75" customHeight="1" x14ac:dyDescent="0.25">
      <c r="B589" s="50" t="s">
        <v>107</v>
      </c>
      <c r="C589" s="61">
        <v>58000000</v>
      </c>
      <c r="D589" s="61">
        <v>58000000</v>
      </c>
      <c r="E589" s="163"/>
      <c r="F589" s="163"/>
      <c r="G589" s="163"/>
      <c r="H589" s="163"/>
      <c r="I589" s="163"/>
      <c r="J589" s="163"/>
      <c r="K589" s="163"/>
      <c r="L589" s="163"/>
      <c r="M589" s="163"/>
      <c r="N589" s="163"/>
      <c r="O589" s="163"/>
      <c r="P589" s="163"/>
      <c r="Q589" s="148">
        <f t="shared" si="266"/>
        <v>0</v>
      </c>
      <c r="R589" s="174"/>
    </row>
    <row r="590" spans="2:23" ht="15.75" customHeight="1" x14ac:dyDescent="0.25">
      <c r="B590" s="27" t="s">
        <v>125</v>
      </c>
      <c r="C590" s="61">
        <v>0</v>
      </c>
      <c r="D590" s="61">
        <f>+D591</f>
        <v>0</v>
      </c>
      <c r="E590" s="163">
        <f t="shared" ref="E590:O590" si="273">+E591</f>
        <v>0</v>
      </c>
      <c r="F590" s="163">
        <f t="shared" si="273"/>
        <v>0</v>
      </c>
      <c r="G590" s="163">
        <f t="shared" si="273"/>
        <v>0</v>
      </c>
      <c r="H590" s="163">
        <f t="shared" si="273"/>
        <v>0</v>
      </c>
      <c r="I590" s="163">
        <f t="shared" si="273"/>
        <v>0</v>
      </c>
      <c r="J590" s="163">
        <f t="shared" si="273"/>
        <v>0</v>
      </c>
      <c r="K590" s="163">
        <f t="shared" si="273"/>
        <v>0</v>
      </c>
      <c r="L590" s="163">
        <f t="shared" si="273"/>
        <v>0</v>
      </c>
      <c r="M590" s="163">
        <f t="shared" si="273"/>
        <v>0</v>
      </c>
      <c r="N590" s="163">
        <f t="shared" si="273"/>
        <v>0</v>
      </c>
      <c r="O590" s="163">
        <f t="shared" si="273"/>
        <v>0</v>
      </c>
      <c r="P590" s="163"/>
      <c r="Q590" s="148">
        <f t="shared" si="266"/>
        <v>0</v>
      </c>
      <c r="R590" s="174"/>
    </row>
    <row r="591" spans="2:23" ht="15.75" customHeight="1" x14ac:dyDescent="0.25">
      <c r="B591" s="50" t="s">
        <v>126</v>
      </c>
      <c r="C591" s="61">
        <v>0</v>
      </c>
      <c r="D591" s="61">
        <v>0</v>
      </c>
      <c r="E591" s="163"/>
      <c r="F591" s="163"/>
      <c r="G591" s="163"/>
      <c r="H591" s="163"/>
      <c r="I591" s="163"/>
      <c r="J591" s="163"/>
      <c r="K591" s="163"/>
      <c r="L591" s="163"/>
      <c r="M591" s="163"/>
      <c r="N591" s="163"/>
      <c r="O591" s="163"/>
      <c r="P591" s="163"/>
      <c r="Q591" s="148">
        <f t="shared" si="266"/>
        <v>0</v>
      </c>
      <c r="R591" s="174"/>
      <c r="S591" s="28"/>
    </row>
    <row r="592" spans="2:23" ht="15.75" customHeight="1" x14ac:dyDescent="0.25">
      <c r="B592" s="26" t="s">
        <v>108</v>
      </c>
      <c r="C592" s="60">
        <f t="shared" ref="C592:P593" si="274">C593</f>
        <v>0</v>
      </c>
      <c r="D592" s="60">
        <f>+D593</f>
        <v>0</v>
      </c>
      <c r="E592" s="150">
        <f t="shared" ref="E592:O593" si="275">+E593</f>
        <v>0</v>
      </c>
      <c r="F592" s="150">
        <f t="shared" si="275"/>
        <v>0</v>
      </c>
      <c r="G592" s="150">
        <f t="shared" si="275"/>
        <v>0</v>
      </c>
      <c r="H592" s="150">
        <f t="shared" si="275"/>
        <v>0</v>
      </c>
      <c r="I592" s="150">
        <f t="shared" si="275"/>
        <v>0</v>
      </c>
      <c r="J592" s="150">
        <f t="shared" si="275"/>
        <v>0</v>
      </c>
      <c r="K592" s="150">
        <f t="shared" si="275"/>
        <v>0</v>
      </c>
      <c r="L592" s="150">
        <f t="shared" si="275"/>
        <v>0</v>
      </c>
      <c r="M592" s="150">
        <f t="shared" si="275"/>
        <v>0</v>
      </c>
      <c r="N592" s="150">
        <f t="shared" si="275"/>
        <v>0</v>
      </c>
      <c r="O592" s="150">
        <f t="shared" si="275"/>
        <v>0</v>
      </c>
      <c r="P592" s="150">
        <f t="shared" si="274"/>
        <v>0</v>
      </c>
      <c r="Q592" s="146">
        <f t="shared" si="266"/>
        <v>0</v>
      </c>
      <c r="R592" s="174"/>
    </row>
    <row r="593" spans="2:18" x14ac:dyDescent="0.25">
      <c r="B593" s="27" t="s">
        <v>109</v>
      </c>
      <c r="C593" s="61">
        <f t="shared" si="274"/>
        <v>0</v>
      </c>
      <c r="D593" s="61">
        <f>+D594</f>
        <v>0</v>
      </c>
      <c r="E593" s="163">
        <f t="shared" si="275"/>
        <v>0</v>
      </c>
      <c r="F593" s="163">
        <f t="shared" si="275"/>
        <v>0</v>
      </c>
      <c r="G593" s="163">
        <f t="shared" si="275"/>
        <v>0</v>
      </c>
      <c r="H593" s="163">
        <f t="shared" si="275"/>
        <v>0</v>
      </c>
      <c r="I593" s="163">
        <f t="shared" si="275"/>
        <v>0</v>
      </c>
      <c r="J593" s="163">
        <f t="shared" si="275"/>
        <v>0</v>
      </c>
      <c r="K593" s="163">
        <f t="shared" si="275"/>
        <v>0</v>
      </c>
      <c r="L593" s="163">
        <f t="shared" si="275"/>
        <v>0</v>
      </c>
      <c r="M593" s="163">
        <f t="shared" si="275"/>
        <v>0</v>
      </c>
      <c r="N593" s="163">
        <f t="shared" si="275"/>
        <v>0</v>
      </c>
      <c r="O593" s="163">
        <f t="shared" si="275"/>
        <v>0</v>
      </c>
      <c r="P593" s="163">
        <f t="shared" si="274"/>
        <v>0</v>
      </c>
      <c r="Q593" s="148">
        <f t="shared" si="266"/>
        <v>0</v>
      </c>
      <c r="R593" s="174"/>
    </row>
    <row r="594" spans="2:18" ht="15.75" customHeight="1" x14ac:dyDescent="0.25">
      <c r="B594" s="27" t="s">
        <v>110</v>
      </c>
      <c r="C594" s="61"/>
      <c r="D594" s="61"/>
      <c r="E594" s="163"/>
      <c r="F594" s="163"/>
      <c r="G594" s="163"/>
      <c r="H594" s="163"/>
      <c r="I594" s="163"/>
      <c r="J594" s="163"/>
      <c r="K594" s="163"/>
      <c r="L594" s="163"/>
      <c r="M594" s="163"/>
      <c r="N594" s="163"/>
      <c r="O594" s="163"/>
      <c r="P594" s="163"/>
      <c r="Q594" s="148">
        <f t="shared" si="266"/>
        <v>0</v>
      </c>
      <c r="R594" s="174"/>
    </row>
    <row r="595" spans="2:18" x14ac:dyDescent="0.25">
      <c r="B595" s="77" t="s">
        <v>85</v>
      </c>
      <c r="C595" s="67">
        <f>SUM(C587:C594)</f>
        <v>156000000</v>
      </c>
      <c r="D595" s="67">
        <f>+D576+D580+D586+D592</f>
        <v>1408308604</v>
      </c>
      <c r="E595" s="59">
        <f>+E592+E586+E580+E576</f>
        <v>0</v>
      </c>
      <c r="F595" s="59">
        <f t="shared" ref="F595:P595" si="276">+F592+F586+F580+F576</f>
        <v>0</v>
      </c>
      <c r="G595" s="59">
        <f t="shared" si="276"/>
        <v>0</v>
      </c>
      <c r="H595" s="59">
        <f t="shared" si="276"/>
        <v>0</v>
      </c>
      <c r="I595" s="59">
        <f t="shared" si="276"/>
        <v>0</v>
      </c>
      <c r="J595" s="59">
        <f t="shared" si="276"/>
        <v>0</v>
      </c>
      <c r="K595" s="59">
        <f t="shared" si="276"/>
        <v>0</v>
      </c>
      <c r="L595" s="59">
        <f t="shared" si="276"/>
        <v>0</v>
      </c>
      <c r="M595" s="59">
        <f t="shared" si="276"/>
        <v>0</v>
      </c>
      <c r="N595" s="59">
        <f t="shared" si="276"/>
        <v>0</v>
      </c>
      <c r="O595" s="59">
        <f t="shared" si="276"/>
        <v>0</v>
      </c>
      <c r="P595" s="59">
        <f t="shared" si="276"/>
        <v>0</v>
      </c>
      <c r="Q595" s="59">
        <f>SUM(E595:P595)</f>
        <v>0</v>
      </c>
    </row>
    <row r="597" spans="2:18" x14ac:dyDescent="0.25">
      <c r="B597" s="93" t="s">
        <v>150</v>
      </c>
      <c r="C597" s="80">
        <f>C573+C595</f>
        <v>160468742677</v>
      </c>
      <c r="D597" s="288">
        <f>+D573+D595</f>
        <v>184194326093.78</v>
      </c>
      <c r="E597" s="171">
        <f t="shared" ref="E597:O597" si="277">+E573+E596</f>
        <v>7271390090.9700012</v>
      </c>
      <c r="F597" s="171">
        <f t="shared" si="277"/>
        <v>7592449825.1799984</v>
      </c>
      <c r="G597" s="171">
        <f t="shared" si="277"/>
        <v>9496284819.6200008</v>
      </c>
      <c r="H597" s="171">
        <f t="shared" si="277"/>
        <v>9200815054.6599998</v>
      </c>
      <c r="I597" s="171">
        <f t="shared" si="277"/>
        <v>9828105040.2299995</v>
      </c>
      <c r="J597" s="171">
        <f t="shared" si="277"/>
        <v>9927854194.7200012</v>
      </c>
      <c r="K597" s="168">
        <f t="shared" si="277"/>
        <v>9435599549.5999966</v>
      </c>
      <c r="L597" s="172">
        <f t="shared" si="277"/>
        <v>9278289916.3099995</v>
      </c>
      <c r="M597" s="171">
        <f t="shared" si="277"/>
        <v>10043769268.050003</v>
      </c>
      <c r="N597" s="171">
        <f t="shared" si="277"/>
        <v>10997181639.540001</v>
      </c>
      <c r="O597" s="171">
        <f t="shared" si="277"/>
        <v>14654230077.269999</v>
      </c>
      <c r="P597" s="171">
        <f>P573+P596</f>
        <v>16442323264.690002</v>
      </c>
      <c r="Q597" s="171">
        <f>Q573+Q596</f>
        <v>124168292740.84</v>
      </c>
      <c r="R597" s="174"/>
    </row>
    <row r="598" spans="2:18" x14ac:dyDescent="0.25">
      <c r="B598" s="70" t="s">
        <v>717</v>
      </c>
      <c r="C598" s="137"/>
      <c r="D598" s="137"/>
      <c r="E598" s="280"/>
      <c r="F598" s="280"/>
      <c r="G598" s="280"/>
      <c r="H598" s="280"/>
      <c r="I598" s="280"/>
      <c r="J598" s="280"/>
      <c r="K598" s="280"/>
      <c r="L598" s="280"/>
      <c r="M598" s="280"/>
      <c r="N598" s="280"/>
      <c r="Q598" s="280"/>
      <c r="R598" s="275"/>
    </row>
    <row r="599" spans="2:18" x14ac:dyDescent="0.25">
      <c r="B599" s="70" t="s">
        <v>113</v>
      </c>
      <c r="E599" s="281"/>
      <c r="F599" s="281"/>
      <c r="G599" s="281"/>
      <c r="H599" s="281"/>
      <c r="I599" s="281"/>
      <c r="J599" s="281"/>
      <c r="K599" s="281"/>
      <c r="L599" s="281"/>
      <c r="M599" s="281"/>
      <c r="N599" s="281"/>
      <c r="O599" s="281"/>
      <c r="P599" s="281"/>
      <c r="Q599" s="281"/>
      <c r="R599" s="174"/>
    </row>
    <row r="600" spans="2:18" x14ac:dyDescent="0.25">
      <c r="R600" s="174"/>
    </row>
    <row r="601" spans="2:18" x14ac:dyDescent="0.25">
      <c r="R601" s="174"/>
    </row>
  </sheetData>
  <mergeCells count="7">
    <mergeCell ref="B2:Q2"/>
    <mergeCell ref="B3:Q3"/>
    <mergeCell ref="B4:Q4"/>
    <mergeCell ref="B5:Q5"/>
    <mergeCell ref="B8:B9"/>
    <mergeCell ref="D8:D9"/>
    <mergeCell ref="E8:Q8"/>
  </mergeCells>
  <pageMargins left="0.7" right="0.7" top="0.75" bottom="0.75" header="0.3" footer="0.3"/>
  <pageSetup orientation="portrait" r:id="rId1"/>
  <ignoredErrors>
    <ignoredError sqref="Q536:Q572 Q527:Q532 Q579:Q591 Q485:Q525" formulaRange="1"/>
    <ignoredError sqref="D581:P58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01F1-D8DB-470D-A4E2-6DAD920E88FB}">
  <dimension ref="A2:AK740"/>
  <sheetViews>
    <sheetView showGridLines="0" zoomScale="70" zoomScaleNormal="70" workbookViewId="0">
      <selection activeCell="B17" sqref="B17"/>
    </sheetView>
  </sheetViews>
  <sheetFormatPr defaultColWidth="11.42578125" defaultRowHeight="15" x14ac:dyDescent="0.25"/>
  <cols>
    <col min="1" max="1" width="3.42578125" customWidth="1"/>
    <col min="2" max="2" width="107.28515625" customWidth="1"/>
    <col min="3" max="3" width="17.7109375" customWidth="1"/>
    <col min="4" max="4" width="20.140625" customWidth="1"/>
    <col min="5" max="6" width="15.5703125" style="143" customWidth="1"/>
    <col min="7" max="7" width="15" style="143" customWidth="1"/>
    <col min="8" max="8" width="17.28515625" style="143" customWidth="1"/>
    <col min="9" max="14" width="18.28515625" style="143" customWidth="1"/>
    <col min="15" max="15" width="16.42578125" style="143" customWidth="1"/>
    <col min="16" max="16" width="16.85546875" style="143" bestFit="1" customWidth="1"/>
    <col min="17" max="17" width="17.710937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73.85546875" bestFit="1" customWidth="1"/>
    <col min="25" max="25" width="72.5703125" bestFit="1" customWidth="1"/>
    <col min="26" max="26" width="22" bestFit="1" customWidth="1"/>
    <col min="27" max="27" width="25" bestFit="1" customWidth="1"/>
    <col min="28" max="28" width="24.85546875" bestFit="1" customWidth="1"/>
    <col min="29" max="29" width="1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5" bestFit="1" customWidth="1"/>
  </cols>
  <sheetData>
    <row r="2" spans="1:37" s="117" customFormat="1" ht="28.5" x14ac:dyDescent="0.25">
      <c r="A2" s="31"/>
      <c r="B2" s="297" t="s">
        <v>0</v>
      </c>
      <c r="C2" s="305"/>
      <c r="D2" s="305"/>
      <c r="E2" s="305"/>
      <c r="F2" s="305"/>
      <c r="G2" s="305"/>
      <c r="H2" s="305"/>
      <c r="I2" s="305"/>
      <c r="J2" s="305"/>
      <c r="K2" s="305"/>
      <c r="L2" s="305"/>
      <c r="M2" s="305"/>
      <c r="N2" s="305"/>
      <c r="O2" s="305"/>
      <c r="P2" s="305"/>
      <c r="Q2" s="305"/>
      <c r="R2" s="31"/>
      <c r="S2" s="31"/>
      <c r="T2" s="286"/>
      <c r="U2" s="286"/>
      <c r="V2" s="286"/>
      <c r="W2" s="286"/>
      <c r="X2" s="31"/>
      <c r="Y2" s="31"/>
      <c r="Z2" s="31"/>
      <c r="AA2" s="31"/>
      <c r="AB2" s="31"/>
      <c r="AC2" s="31"/>
      <c r="AD2" s="31"/>
      <c r="AE2" s="31"/>
      <c r="AF2" s="31"/>
      <c r="AG2" s="31"/>
      <c r="AH2" s="31"/>
      <c r="AI2" s="31"/>
      <c r="AJ2" s="31"/>
      <c r="AK2" s="31"/>
    </row>
    <row r="3" spans="1:37" s="117" customFormat="1" ht="21" x14ac:dyDescent="0.25">
      <c r="A3" s="31"/>
      <c r="B3" s="298" t="s">
        <v>1</v>
      </c>
      <c r="C3" s="307"/>
      <c r="D3" s="307"/>
      <c r="E3" s="307"/>
      <c r="F3" s="307"/>
      <c r="G3" s="307"/>
      <c r="H3" s="307"/>
      <c r="I3" s="307"/>
      <c r="J3" s="307"/>
      <c r="K3" s="307"/>
      <c r="L3" s="307"/>
      <c r="M3" s="307"/>
      <c r="N3" s="307"/>
      <c r="O3" s="307"/>
      <c r="P3" s="307"/>
      <c r="Q3" s="307"/>
      <c r="R3" s="31"/>
      <c r="S3" s="31"/>
      <c r="T3" s="286"/>
      <c r="U3" s="286"/>
      <c r="V3" s="286"/>
      <c r="W3" s="286"/>
      <c r="X3" s="31"/>
      <c r="Y3" s="31"/>
      <c r="Z3" s="31"/>
      <c r="AA3" s="31"/>
      <c r="AB3" s="31"/>
      <c r="AC3" s="31"/>
      <c r="AD3" s="31"/>
      <c r="AE3" s="31"/>
      <c r="AF3" s="31"/>
      <c r="AG3" s="31"/>
      <c r="AH3" s="31"/>
      <c r="AI3" s="31"/>
      <c r="AJ3" s="31"/>
      <c r="AK3" s="31"/>
    </row>
    <row r="4" spans="1:37" s="117" customFormat="1" ht="15.75" x14ac:dyDescent="0.25">
      <c r="A4" s="31"/>
      <c r="B4" s="299" t="s">
        <v>2</v>
      </c>
      <c r="C4" s="306"/>
      <c r="D4" s="306"/>
      <c r="E4" s="306"/>
      <c r="F4" s="306"/>
      <c r="G4" s="306"/>
      <c r="H4" s="306"/>
      <c r="I4" s="306"/>
      <c r="J4" s="306"/>
      <c r="K4" s="306"/>
      <c r="L4" s="306"/>
      <c r="M4" s="306"/>
      <c r="N4" s="306"/>
      <c r="O4" s="306"/>
      <c r="P4" s="306"/>
      <c r="Q4" s="306"/>
      <c r="R4" s="31"/>
      <c r="S4" s="31"/>
      <c r="T4" s="286"/>
      <c r="U4" s="286"/>
      <c r="V4" s="286"/>
      <c r="W4" s="286"/>
      <c r="X4" s="31"/>
      <c r="Y4" s="31"/>
      <c r="Z4" s="31"/>
      <c r="AA4" s="31"/>
      <c r="AB4" s="31"/>
      <c r="AC4" s="31"/>
      <c r="AD4" s="31"/>
      <c r="AE4" s="31"/>
      <c r="AF4" s="31"/>
      <c r="AG4" s="31"/>
      <c r="AH4" s="31"/>
      <c r="AI4" s="31"/>
      <c r="AJ4" s="31"/>
      <c r="AK4" s="31"/>
    </row>
    <row r="5" spans="1:37" s="117" customFormat="1" ht="15.75" x14ac:dyDescent="0.25">
      <c r="A5" s="31"/>
      <c r="B5" s="299" t="s">
        <v>3</v>
      </c>
      <c r="C5" s="306"/>
      <c r="D5" s="306"/>
      <c r="E5" s="306"/>
      <c r="F5" s="306"/>
      <c r="G5" s="306"/>
      <c r="H5" s="306"/>
      <c r="I5" s="306"/>
      <c r="J5" s="306"/>
      <c r="K5" s="306"/>
      <c r="L5" s="306"/>
      <c r="M5" s="306"/>
      <c r="N5" s="306"/>
      <c r="O5" s="306"/>
      <c r="P5" s="306"/>
      <c r="Q5" s="306"/>
      <c r="R5" s="31"/>
      <c r="S5" s="31"/>
      <c r="T5" s="286"/>
      <c r="U5" s="286"/>
      <c r="V5" s="286"/>
      <c r="W5" s="286"/>
      <c r="X5"/>
      <c r="Y5"/>
      <c r="Z5"/>
      <c r="AA5" s="31"/>
      <c r="AB5" s="31"/>
      <c r="AC5" s="31"/>
      <c r="AD5" s="31"/>
      <c r="AE5" s="31"/>
      <c r="AF5" s="31"/>
      <c r="AG5" s="31"/>
      <c r="AH5" s="31"/>
      <c r="AI5" s="31"/>
      <c r="AJ5" s="31"/>
      <c r="AK5" s="31"/>
    </row>
    <row r="6" spans="1:37" s="117" customFormat="1" ht="15.75" x14ac:dyDescent="0.25">
      <c r="A6" s="31"/>
      <c r="B6" s="91"/>
      <c r="C6" s="92"/>
      <c r="D6" s="92"/>
      <c r="E6" s="141"/>
      <c r="F6" s="141"/>
      <c r="G6" s="141"/>
      <c r="H6" s="141"/>
      <c r="I6" s="141"/>
      <c r="J6" s="141"/>
      <c r="K6" s="141"/>
      <c r="L6" s="141"/>
      <c r="M6" s="141"/>
      <c r="N6" s="141"/>
      <c r="O6" s="141"/>
      <c r="P6" s="141"/>
      <c r="Q6" s="141"/>
      <c r="R6" s="31"/>
      <c r="S6" s="31"/>
      <c r="T6" s="286"/>
      <c r="U6" s="286"/>
      <c r="V6" s="286"/>
      <c r="W6" s="286"/>
      <c r="X6" s="31"/>
      <c r="Y6" s="31"/>
      <c r="Z6" s="31"/>
      <c r="AA6" s="31"/>
      <c r="AB6" s="31"/>
      <c r="AC6" s="31"/>
      <c r="AD6" s="31"/>
      <c r="AE6" s="31"/>
      <c r="AF6" s="31"/>
      <c r="AG6" s="31"/>
      <c r="AH6" s="31"/>
      <c r="AI6" s="31"/>
      <c r="AJ6" s="31"/>
      <c r="AK6" s="31"/>
    </row>
    <row r="7" spans="1:37" s="117" customFormat="1" x14ac:dyDescent="0.25">
      <c r="A7" s="31"/>
      <c r="B7" s="2" t="s">
        <v>718</v>
      </c>
      <c r="C7" s="114"/>
      <c r="D7" s="114"/>
      <c r="E7" s="142"/>
      <c r="F7" s="142"/>
      <c r="G7" s="142"/>
      <c r="H7" s="142"/>
      <c r="I7" s="142"/>
      <c r="J7" s="142"/>
      <c r="K7" s="142"/>
      <c r="L7" s="143"/>
      <c r="M7" s="143"/>
      <c r="N7" s="143"/>
      <c r="O7" s="143"/>
      <c r="P7" s="143"/>
      <c r="Q7" s="143" t="s">
        <v>5</v>
      </c>
      <c r="R7" s="31"/>
      <c r="S7" s="31"/>
      <c r="T7" s="286"/>
      <c r="U7" s="286"/>
      <c r="V7" s="286"/>
      <c r="W7" s="286"/>
      <c r="X7" s="31"/>
      <c r="Y7" s="31"/>
      <c r="Z7" s="31"/>
      <c r="AA7" s="31"/>
      <c r="AB7" s="31"/>
      <c r="AC7" s="31"/>
      <c r="AD7" s="31"/>
      <c r="AE7" s="31"/>
      <c r="AF7" s="31"/>
      <c r="AG7" s="31"/>
      <c r="AH7" s="31"/>
      <c r="AI7" s="31"/>
      <c r="AJ7" s="31"/>
      <c r="AK7" s="31"/>
    </row>
    <row r="8" spans="1:37" s="117" customFormat="1" ht="30" x14ac:dyDescent="0.25">
      <c r="A8" s="31"/>
      <c r="B8" s="300" t="s">
        <v>6</v>
      </c>
      <c r="C8" s="97" t="s">
        <v>155</v>
      </c>
      <c r="D8" s="290" t="s">
        <v>719</v>
      </c>
      <c r="E8" s="301" t="s">
        <v>9</v>
      </c>
      <c r="F8" s="328"/>
      <c r="G8" s="328"/>
      <c r="H8" s="328"/>
      <c r="I8" s="328"/>
      <c r="J8" s="328"/>
      <c r="K8" s="328"/>
      <c r="L8" s="328"/>
      <c r="M8" s="328"/>
      <c r="N8" s="328"/>
      <c r="O8" s="328"/>
      <c r="P8" s="328"/>
      <c r="Q8" s="328"/>
      <c r="R8" s="31"/>
      <c r="S8" s="31"/>
      <c r="T8" s="286"/>
      <c r="U8" s="286"/>
      <c r="V8" s="286"/>
      <c r="W8" s="286"/>
      <c r="X8" s="31"/>
      <c r="Y8" s="31"/>
      <c r="Z8" s="31"/>
      <c r="AA8" s="31"/>
      <c r="AB8" s="31"/>
      <c r="AC8" s="31"/>
      <c r="AD8" s="31"/>
      <c r="AE8" s="31"/>
      <c r="AF8" s="31"/>
      <c r="AG8" s="31"/>
      <c r="AH8" s="31"/>
      <c r="AI8" s="31"/>
      <c r="AJ8" s="31"/>
      <c r="AK8" s="31"/>
    </row>
    <row r="9" spans="1:37" s="117" customFormat="1" ht="27.6" customHeight="1" x14ac:dyDescent="0.25">
      <c r="A9" s="31"/>
      <c r="B9" s="325"/>
      <c r="C9" s="82" t="s">
        <v>720</v>
      </c>
      <c r="D9" s="290" t="s">
        <v>721</v>
      </c>
      <c r="E9" s="96" t="s">
        <v>10</v>
      </c>
      <c r="F9" s="96" t="s">
        <v>11</v>
      </c>
      <c r="G9" s="96" t="s">
        <v>12</v>
      </c>
      <c r="H9" s="96" t="s">
        <v>13</v>
      </c>
      <c r="I9" s="96" t="s">
        <v>14</v>
      </c>
      <c r="J9" s="96" t="s">
        <v>15</v>
      </c>
      <c r="K9" s="144" t="s">
        <v>16</v>
      </c>
      <c r="L9" s="144" t="s">
        <v>17</v>
      </c>
      <c r="M9" s="144" t="s">
        <v>18</v>
      </c>
      <c r="N9" s="144" t="s">
        <v>19</v>
      </c>
      <c r="O9" s="144" t="s">
        <v>20</v>
      </c>
      <c r="P9" s="144" t="s">
        <v>21</v>
      </c>
      <c r="Q9" s="96" t="s">
        <v>22</v>
      </c>
      <c r="R9" s="31"/>
      <c r="S9" s="31"/>
      <c r="T9" s="286"/>
      <c r="U9" s="286"/>
      <c r="V9" s="286"/>
      <c r="W9" s="286"/>
      <c r="X9" s="31"/>
      <c r="Y9" s="31"/>
      <c r="Z9" s="31"/>
      <c r="AA9" s="31"/>
      <c r="AB9" s="31"/>
      <c r="AC9" s="31"/>
      <c r="AD9"/>
      <c r="AE9"/>
      <c r="AF9"/>
      <c r="AG9"/>
      <c r="AH9"/>
      <c r="AI9"/>
      <c r="AJ9"/>
      <c r="AK9"/>
    </row>
    <row r="10" spans="1:37" x14ac:dyDescent="0.25">
      <c r="B10" s="26" t="s">
        <v>23</v>
      </c>
      <c r="C10" s="118">
        <f t="shared" ref="C10" si="0">C11+C38+C56+C63+C71</f>
        <v>119844579338</v>
      </c>
      <c r="D10" s="118">
        <v>122256473022.87001</v>
      </c>
      <c r="E10" s="145">
        <v>6549594323.9300013</v>
      </c>
      <c r="F10" s="145">
        <v>6561873166.9800005</v>
      </c>
      <c r="G10" s="145">
        <v>6681386129.3800011</v>
      </c>
      <c r="H10" s="145">
        <v>7113259270.2400007</v>
      </c>
      <c r="I10" s="145">
        <v>7313855846.0699997</v>
      </c>
      <c r="J10" s="145">
        <v>6982889833.7200003</v>
      </c>
      <c r="K10" s="145">
        <v>6799378388.0500002</v>
      </c>
      <c r="L10" s="145">
        <v>6964144318.9600029</v>
      </c>
      <c r="M10" s="145">
        <v>6977670212.8600006</v>
      </c>
      <c r="N10" s="145">
        <v>7455549909.1100006</v>
      </c>
      <c r="O10" s="145">
        <v>9093108541.3199997</v>
      </c>
      <c r="P10" s="145">
        <v>12713201892.650002</v>
      </c>
      <c r="Q10" s="146">
        <f>SUM(E10:P10)</f>
        <v>91205911833.269989</v>
      </c>
      <c r="R10" s="289"/>
      <c r="S10" s="6"/>
    </row>
    <row r="11" spans="1:37" s="28" customFormat="1" x14ac:dyDescent="0.25">
      <c r="A11"/>
      <c r="B11" s="52" t="s">
        <v>24</v>
      </c>
      <c r="C11" s="119">
        <f t="shared" ref="C11" si="1">C12+C17+C27+C29+C31+C36</f>
        <v>93771864289</v>
      </c>
      <c r="D11" s="119">
        <v>96990555960.490005</v>
      </c>
      <c r="E11" s="119">
        <v>5350382714.3700008</v>
      </c>
      <c r="F11" s="119">
        <v>5369768590.1800003</v>
      </c>
      <c r="G11" s="119">
        <v>5422289694.8800011</v>
      </c>
      <c r="H11" s="119">
        <v>5591936964.1599998</v>
      </c>
      <c r="I11" s="119">
        <v>5475293164.6599998</v>
      </c>
      <c r="J11" s="119">
        <v>5471808928.7900019</v>
      </c>
      <c r="K11" s="119">
        <v>5406442470.5600004</v>
      </c>
      <c r="L11" s="119">
        <v>5610132787.6900015</v>
      </c>
      <c r="M11" s="119">
        <v>5590437752.8000011</v>
      </c>
      <c r="N11" s="119">
        <v>5651697778.7200003</v>
      </c>
      <c r="O11" s="119">
        <v>7135206381.4299984</v>
      </c>
      <c r="P11" s="119">
        <v>9902458244</v>
      </c>
      <c r="Q11" s="147">
        <f t="shared" ref="Q11:Q74" si="2">SUM(E11:P11)</f>
        <v>71977855472.240021</v>
      </c>
      <c r="R11" s="289"/>
      <c r="S11" s="6"/>
      <c r="T11" s="3"/>
      <c r="U11" s="3"/>
      <c r="V11" s="3"/>
      <c r="W11" s="3"/>
      <c r="AD11"/>
      <c r="AE11"/>
      <c r="AF11"/>
      <c r="AG11"/>
      <c r="AH11"/>
      <c r="AI11"/>
      <c r="AJ11"/>
      <c r="AK11"/>
    </row>
    <row r="12" spans="1:37" s="28" customFormat="1" x14ac:dyDescent="0.25">
      <c r="A12"/>
      <c r="B12" s="51" t="s">
        <v>158</v>
      </c>
      <c r="C12" s="119">
        <f t="shared" ref="C12" si="3">C13+C14+C15+C16</f>
        <v>69485879883</v>
      </c>
      <c r="D12" s="119">
        <v>70772493481.389999</v>
      </c>
      <c r="E12" s="119">
        <v>4215882883.3499999</v>
      </c>
      <c r="F12" s="119">
        <v>4216805842.7000003</v>
      </c>
      <c r="G12" s="119">
        <v>4245133769.7599998</v>
      </c>
      <c r="H12" s="119">
        <v>4260327385.8600001</v>
      </c>
      <c r="I12" s="119">
        <v>4273390176.8099999</v>
      </c>
      <c r="J12" s="119">
        <v>4286851928.8099999</v>
      </c>
      <c r="K12" s="119">
        <v>4237226195.96</v>
      </c>
      <c r="L12" s="119">
        <v>4343495418.75</v>
      </c>
      <c r="M12" s="119">
        <v>4293733828.4300003</v>
      </c>
      <c r="N12" s="119">
        <v>4329850600.9700003</v>
      </c>
      <c r="O12" s="119">
        <v>4281046359.3699999</v>
      </c>
      <c r="P12" s="119">
        <v>4372943165.7799997</v>
      </c>
      <c r="Q12" s="147">
        <f t="shared" si="2"/>
        <v>51356687556.550003</v>
      </c>
      <c r="R12" s="289"/>
      <c r="S12" s="6"/>
      <c r="T12" s="3"/>
      <c r="U12" s="3"/>
      <c r="V12" s="3"/>
      <c r="W12" s="3"/>
      <c r="AD12"/>
      <c r="AE12"/>
      <c r="AF12"/>
      <c r="AG12"/>
      <c r="AH12"/>
      <c r="AI12"/>
      <c r="AJ12"/>
      <c r="AK12"/>
    </row>
    <row r="13" spans="1:37" x14ac:dyDescent="0.25">
      <c r="B13" s="50" t="s">
        <v>159</v>
      </c>
      <c r="C13" s="54">
        <v>65659270524</v>
      </c>
      <c r="D13" s="54">
        <v>70524168760.850006</v>
      </c>
      <c r="E13" s="120">
        <v>4215882883.3499999</v>
      </c>
      <c r="F13" s="120">
        <v>4216805842.7000003</v>
      </c>
      <c r="G13" s="120">
        <v>4245133769.7599998</v>
      </c>
      <c r="H13" s="120">
        <v>4260327385.8600001</v>
      </c>
      <c r="I13" s="54">
        <v>4273390176.8099999</v>
      </c>
      <c r="J13" s="54">
        <v>4286545828.8099999</v>
      </c>
      <c r="K13" s="54">
        <v>4237226195.96</v>
      </c>
      <c r="L13" s="54">
        <v>4343495418.75</v>
      </c>
      <c r="M13" s="54">
        <v>4293733828.4300003</v>
      </c>
      <c r="N13" s="54">
        <v>4329850600.9700003</v>
      </c>
      <c r="O13" s="148">
        <v>4281046359.3699999</v>
      </c>
      <c r="P13" s="148">
        <v>4372943165.7799997</v>
      </c>
      <c r="Q13" s="148">
        <f t="shared" si="2"/>
        <v>51356381456.550003</v>
      </c>
      <c r="R13" s="289"/>
      <c r="S13" s="6"/>
    </row>
    <row r="14" spans="1:37" x14ac:dyDescent="0.25">
      <c r="B14" s="50" t="s">
        <v>162</v>
      </c>
      <c r="C14" s="54">
        <v>249609359</v>
      </c>
      <c r="D14" s="54">
        <v>248309359</v>
      </c>
      <c r="E14" s="120">
        <v>0</v>
      </c>
      <c r="F14" s="120">
        <v>0</v>
      </c>
      <c r="G14" s="120">
        <v>0</v>
      </c>
      <c r="H14" s="120">
        <v>0</v>
      </c>
      <c r="I14" s="54">
        <v>0</v>
      </c>
      <c r="J14" s="54">
        <v>306100</v>
      </c>
      <c r="K14" s="54">
        <v>0</v>
      </c>
      <c r="L14" s="54">
        <v>0</v>
      </c>
      <c r="M14" s="54">
        <v>0</v>
      </c>
      <c r="N14" s="54">
        <v>0</v>
      </c>
      <c r="O14" s="148">
        <v>0</v>
      </c>
      <c r="P14" s="148">
        <v>0</v>
      </c>
      <c r="Q14" s="148">
        <f t="shared" si="2"/>
        <v>306100</v>
      </c>
      <c r="R14" s="289"/>
      <c r="S14" s="6"/>
    </row>
    <row r="15" spans="1:37" x14ac:dyDescent="0.25">
      <c r="B15" s="50" t="s">
        <v>163</v>
      </c>
      <c r="C15" s="54">
        <v>3577000000</v>
      </c>
      <c r="D15" s="54">
        <v>15361.54000043869</v>
      </c>
      <c r="E15" s="120">
        <v>0</v>
      </c>
      <c r="F15" s="120">
        <v>0</v>
      </c>
      <c r="G15" s="120">
        <v>0</v>
      </c>
      <c r="H15" s="120">
        <v>0</v>
      </c>
      <c r="I15" s="54">
        <v>0</v>
      </c>
      <c r="J15" s="54">
        <v>0</v>
      </c>
      <c r="K15" s="54">
        <v>0</v>
      </c>
      <c r="L15" s="54">
        <v>0</v>
      </c>
      <c r="M15" s="54">
        <v>0</v>
      </c>
      <c r="N15" s="54">
        <v>0</v>
      </c>
      <c r="O15" s="54">
        <v>0</v>
      </c>
      <c r="P15" s="54">
        <v>0</v>
      </c>
      <c r="Q15" s="148">
        <f t="shared" si="2"/>
        <v>0</v>
      </c>
      <c r="R15" s="289"/>
      <c r="S15" s="6"/>
    </row>
    <row r="16" spans="1:37" x14ac:dyDescent="0.25">
      <c r="B16" s="50" t="s">
        <v>660</v>
      </c>
      <c r="C16" s="54">
        <v>0</v>
      </c>
      <c r="D16" s="54">
        <v>0</v>
      </c>
      <c r="E16" s="120" t="s">
        <v>722</v>
      </c>
      <c r="F16" s="120" t="s">
        <v>722</v>
      </c>
      <c r="G16" s="120" t="s">
        <v>722</v>
      </c>
      <c r="H16" s="120" t="s">
        <v>722</v>
      </c>
      <c r="I16" s="54" t="s">
        <v>722</v>
      </c>
      <c r="J16" s="54" t="s">
        <v>722</v>
      </c>
      <c r="K16" s="54" t="s">
        <v>722</v>
      </c>
      <c r="L16" s="54" t="s">
        <v>722</v>
      </c>
      <c r="M16" s="54" t="s">
        <v>722</v>
      </c>
      <c r="N16" s="54" t="s">
        <v>722</v>
      </c>
      <c r="O16" s="54" t="s">
        <v>722</v>
      </c>
      <c r="P16" s="54" t="s">
        <v>722</v>
      </c>
      <c r="Q16" s="148">
        <f t="shared" si="2"/>
        <v>0</v>
      </c>
      <c r="R16" s="289"/>
      <c r="S16" s="6"/>
    </row>
    <row r="17" spans="1:37" s="28" customFormat="1" x14ac:dyDescent="0.25">
      <c r="A17"/>
      <c r="B17" s="51" t="s">
        <v>165</v>
      </c>
      <c r="C17" s="119">
        <f t="shared" ref="C17" si="4">C18+C19+C20+C21+C22+C23+C24+C25+C26</f>
        <v>15039248457</v>
      </c>
      <c r="D17" s="119">
        <v>16392855437.67</v>
      </c>
      <c r="E17" s="119">
        <v>1050998827.4200001</v>
      </c>
      <c r="F17" s="119">
        <v>1057668202.5600001</v>
      </c>
      <c r="G17" s="119">
        <v>1066383952.54</v>
      </c>
      <c r="H17" s="119">
        <v>1080218540.79</v>
      </c>
      <c r="I17" s="119">
        <v>1081420608.1299999</v>
      </c>
      <c r="J17" s="119">
        <v>1085692904.22</v>
      </c>
      <c r="K17" s="119">
        <v>1041460707.4599999</v>
      </c>
      <c r="L17" s="119">
        <v>1124488216.5899999</v>
      </c>
      <c r="M17" s="119">
        <v>1176468178.6000001</v>
      </c>
      <c r="N17" s="119">
        <v>1173488898.0500002</v>
      </c>
      <c r="O17" s="119">
        <v>1200409600.75</v>
      </c>
      <c r="P17" s="119">
        <v>1208710232.4699998</v>
      </c>
      <c r="Q17" s="147">
        <f t="shared" si="2"/>
        <v>13347408869.58</v>
      </c>
      <c r="R17" s="289"/>
      <c r="S17" s="6"/>
      <c r="T17" s="3"/>
      <c r="U17" s="3"/>
      <c r="V17" s="3"/>
      <c r="W17" s="3"/>
      <c r="AD17"/>
      <c r="AE17"/>
      <c r="AF17"/>
      <c r="AG17"/>
      <c r="AH17"/>
      <c r="AI17"/>
      <c r="AJ17"/>
      <c r="AK17"/>
    </row>
    <row r="18" spans="1:37" x14ac:dyDescent="0.25">
      <c r="B18" s="50" t="s">
        <v>166</v>
      </c>
      <c r="C18" s="54">
        <v>0</v>
      </c>
      <c r="D18" s="54">
        <v>0</v>
      </c>
      <c r="E18" s="54" t="s">
        <v>722</v>
      </c>
      <c r="F18" s="120" t="s">
        <v>722</v>
      </c>
      <c r="G18" s="120" t="s">
        <v>722</v>
      </c>
      <c r="H18" s="120" t="s">
        <v>722</v>
      </c>
      <c r="I18" s="54" t="s">
        <v>722</v>
      </c>
      <c r="J18" s="54" t="s">
        <v>722</v>
      </c>
      <c r="K18" s="54" t="s">
        <v>722</v>
      </c>
      <c r="L18" s="54" t="s">
        <v>722</v>
      </c>
      <c r="M18" s="54" t="s">
        <v>722</v>
      </c>
      <c r="N18" s="54" t="s">
        <v>722</v>
      </c>
      <c r="O18" s="148" t="s">
        <v>722</v>
      </c>
      <c r="P18" s="148" t="s">
        <v>722</v>
      </c>
      <c r="Q18" s="148">
        <f t="shared" si="2"/>
        <v>0</v>
      </c>
      <c r="R18" s="289"/>
      <c r="S18" s="6"/>
    </row>
    <row r="19" spans="1:37" x14ac:dyDescent="0.25">
      <c r="B19" s="50" t="s">
        <v>167</v>
      </c>
      <c r="C19" s="54">
        <v>38701137</v>
      </c>
      <c r="D19" s="54">
        <v>44074964.020000003</v>
      </c>
      <c r="E19" s="54">
        <v>1089597.0599999998</v>
      </c>
      <c r="F19" s="120">
        <v>2090066.45</v>
      </c>
      <c r="G19" s="120">
        <v>2051951.54</v>
      </c>
      <c r="H19" s="120">
        <v>1011288.17</v>
      </c>
      <c r="I19" s="54">
        <v>1561765.83</v>
      </c>
      <c r="J19" s="54">
        <v>1310144.8500000001</v>
      </c>
      <c r="K19" s="54">
        <v>1530515.94</v>
      </c>
      <c r="L19" s="54">
        <v>1506910.64</v>
      </c>
      <c r="M19" s="54">
        <v>1457710.33</v>
      </c>
      <c r="N19" s="54">
        <v>1987337.95</v>
      </c>
      <c r="O19" s="148">
        <v>1603871.35</v>
      </c>
      <c r="P19" s="148">
        <v>1844780.57</v>
      </c>
      <c r="Q19" s="148">
        <f t="shared" si="2"/>
        <v>19045940.68</v>
      </c>
      <c r="R19" s="289"/>
      <c r="S19" s="6"/>
    </row>
    <row r="20" spans="1:37" x14ac:dyDescent="0.25">
      <c r="B20" s="50" t="s">
        <v>168</v>
      </c>
      <c r="C20" s="54">
        <v>0</v>
      </c>
      <c r="D20" s="54">
        <v>0</v>
      </c>
      <c r="E20" s="54" t="s">
        <v>722</v>
      </c>
      <c r="F20" s="120" t="s">
        <v>722</v>
      </c>
      <c r="G20" s="120" t="s">
        <v>722</v>
      </c>
      <c r="H20" s="120" t="s">
        <v>722</v>
      </c>
      <c r="I20" s="54" t="s">
        <v>722</v>
      </c>
      <c r="J20" s="54" t="s">
        <v>722</v>
      </c>
      <c r="K20" s="54" t="s">
        <v>722</v>
      </c>
      <c r="L20" s="54" t="s">
        <v>722</v>
      </c>
      <c r="M20" s="54" t="s">
        <v>722</v>
      </c>
      <c r="N20" s="54" t="s">
        <v>722</v>
      </c>
      <c r="O20" s="148" t="s">
        <v>722</v>
      </c>
      <c r="P20" s="148" t="s">
        <v>722</v>
      </c>
      <c r="Q20" s="148">
        <f t="shared" si="2"/>
        <v>0</v>
      </c>
      <c r="R20" s="289"/>
      <c r="S20" s="6"/>
    </row>
    <row r="21" spans="1:37" x14ac:dyDescent="0.25">
      <c r="B21" s="50" t="s">
        <v>169</v>
      </c>
      <c r="C21" s="54">
        <v>309296618</v>
      </c>
      <c r="D21" s="54">
        <v>249642492</v>
      </c>
      <c r="E21" s="54">
        <v>580000</v>
      </c>
      <c r="F21" s="120">
        <v>625000</v>
      </c>
      <c r="G21" s="120">
        <v>649229.34</v>
      </c>
      <c r="H21" s="120">
        <v>1062000</v>
      </c>
      <c r="I21" s="54">
        <v>1471000</v>
      </c>
      <c r="J21" s="54">
        <v>1302000</v>
      </c>
      <c r="K21" s="54">
        <v>1322000</v>
      </c>
      <c r="L21" s="54">
        <v>1319000</v>
      </c>
      <c r="M21" s="54">
        <v>1329000</v>
      </c>
      <c r="N21" s="54">
        <v>864000</v>
      </c>
      <c r="O21" s="148">
        <v>1379200</v>
      </c>
      <c r="P21" s="148">
        <v>1272100</v>
      </c>
      <c r="Q21" s="148">
        <f t="shared" si="2"/>
        <v>13174529.34</v>
      </c>
      <c r="R21" s="289"/>
      <c r="S21" s="6"/>
    </row>
    <row r="22" spans="1:37" x14ac:dyDescent="0.25">
      <c r="B22" s="50" t="s">
        <v>170</v>
      </c>
      <c r="C22" s="54">
        <v>286173589</v>
      </c>
      <c r="D22" s="54">
        <v>327468188</v>
      </c>
      <c r="E22" s="54">
        <v>15231736.800000001</v>
      </c>
      <c r="F22" s="120">
        <v>16100636.800000001</v>
      </c>
      <c r="G22" s="120">
        <v>15231736.800000001</v>
      </c>
      <c r="H22" s="120">
        <v>22970036.800000001</v>
      </c>
      <c r="I22" s="54">
        <v>16103436.800000001</v>
      </c>
      <c r="J22" s="54">
        <v>16799736.800000001</v>
      </c>
      <c r="K22" s="54">
        <v>15229684.800000001</v>
      </c>
      <c r="L22" s="54">
        <v>15910236.800000001</v>
      </c>
      <c r="M22" s="54">
        <v>20452236.800000001</v>
      </c>
      <c r="N22" s="54">
        <v>21288386.800000001</v>
      </c>
      <c r="O22" s="148">
        <v>16546236.800000001</v>
      </c>
      <c r="P22" s="148">
        <v>48257779.799999997</v>
      </c>
      <c r="Q22" s="148">
        <f t="shared" si="2"/>
        <v>240121882.60000002</v>
      </c>
      <c r="R22" s="289"/>
      <c r="S22" s="6"/>
    </row>
    <row r="23" spans="1:37" x14ac:dyDescent="0.25">
      <c r="B23" s="50" t="s">
        <v>171</v>
      </c>
      <c r="C23" s="120">
        <v>14106140448</v>
      </c>
      <c r="D23" s="120">
        <v>14362817850.459999</v>
      </c>
      <c r="E23" s="120">
        <v>928162049.22000003</v>
      </c>
      <c r="F23" s="120">
        <v>930655089.12</v>
      </c>
      <c r="G23" s="120">
        <v>939439106.63999999</v>
      </c>
      <c r="H23" s="120">
        <v>943348644.91999996</v>
      </c>
      <c r="I23" s="54">
        <v>951933962.32999992</v>
      </c>
      <c r="J23" s="54">
        <v>953615159.13999999</v>
      </c>
      <c r="K23" s="54">
        <v>909342803.71999991</v>
      </c>
      <c r="L23" s="54">
        <v>992225705.39999998</v>
      </c>
      <c r="M23" s="54">
        <v>1039354483.42</v>
      </c>
      <c r="N23" s="54">
        <v>1029015224.25</v>
      </c>
      <c r="O23" s="148">
        <v>1066585347.5699999</v>
      </c>
      <c r="P23" s="148">
        <v>1040905478.5999999</v>
      </c>
      <c r="Q23" s="148">
        <f t="shared" si="2"/>
        <v>11724583054.33</v>
      </c>
      <c r="R23" s="289"/>
      <c r="S23" s="6"/>
    </row>
    <row r="24" spans="1:37" x14ac:dyDescent="0.25">
      <c r="B24" s="50" t="s">
        <v>172</v>
      </c>
      <c r="C24" s="120">
        <v>258608300</v>
      </c>
      <c r="D24" s="120">
        <v>1334012167.1899998</v>
      </c>
      <c r="E24" s="120">
        <v>102670991.38</v>
      </c>
      <c r="F24" s="120">
        <v>104027938.48</v>
      </c>
      <c r="G24" s="120">
        <v>104492447.76000001</v>
      </c>
      <c r="H24" s="120">
        <v>107930029.19</v>
      </c>
      <c r="I24" s="54">
        <v>105985386.45999999</v>
      </c>
      <c r="J24" s="54">
        <v>106369383.5</v>
      </c>
      <c r="K24" s="54">
        <v>105165533.06999999</v>
      </c>
      <c r="L24" s="54">
        <v>105722497.64</v>
      </c>
      <c r="M24" s="54">
        <v>106750854.91</v>
      </c>
      <c r="N24" s="54">
        <v>111601874.91</v>
      </c>
      <c r="O24" s="148">
        <v>106690342.44</v>
      </c>
      <c r="P24" s="148">
        <v>106940853.12</v>
      </c>
      <c r="Q24" s="148">
        <f t="shared" si="2"/>
        <v>1274348132.8599997</v>
      </c>
      <c r="R24" s="289"/>
      <c r="S24" s="6"/>
    </row>
    <row r="25" spans="1:37" x14ac:dyDescent="0.25">
      <c r="B25" s="50" t="s">
        <v>173</v>
      </c>
      <c r="C25" s="120">
        <v>0</v>
      </c>
      <c r="D25" s="120">
        <v>0</v>
      </c>
      <c r="E25" s="120" t="s">
        <v>722</v>
      </c>
      <c r="F25" s="120" t="s">
        <v>722</v>
      </c>
      <c r="G25" s="120" t="s">
        <v>722</v>
      </c>
      <c r="H25" s="120" t="s">
        <v>722</v>
      </c>
      <c r="I25" s="54" t="s">
        <v>722</v>
      </c>
      <c r="J25" s="54" t="s">
        <v>722</v>
      </c>
      <c r="K25" s="54" t="s">
        <v>722</v>
      </c>
      <c r="L25" s="54" t="s">
        <v>722</v>
      </c>
      <c r="M25" s="54" t="s">
        <v>722</v>
      </c>
      <c r="N25" s="54" t="s">
        <v>722</v>
      </c>
      <c r="O25" s="148" t="s">
        <v>722</v>
      </c>
      <c r="P25" s="148" t="s">
        <v>722</v>
      </c>
      <c r="Q25" s="148">
        <f t="shared" si="2"/>
        <v>0</v>
      </c>
      <c r="R25" s="289"/>
      <c r="S25" s="6"/>
    </row>
    <row r="26" spans="1:37" x14ac:dyDescent="0.25">
      <c r="B26" s="50" t="s">
        <v>174</v>
      </c>
      <c r="C26" s="120">
        <v>40328365</v>
      </c>
      <c r="D26" s="120">
        <v>74839776</v>
      </c>
      <c r="E26" s="120">
        <v>3264452.96</v>
      </c>
      <c r="F26" s="120">
        <v>4169471.71</v>
      </c>
      <c r="G26" s="120">
        <v>4519480.46</v>
      </c>
      <c r="H26" s="120">
        <v>3896541.71</v>
      </c>
      <c r="I26" s="54">
        <v>4365056.71</v>
      </c>
      <c r="J26" s="54">
        <v>6296479.9299999997</v>
      </c>
      <c r="K26" s="54">
        <v>8870169.9299999997</v>
      </c>
      <c r="L26" s="54">
        <v>7803866.1100000003</v>
      </c>
      <c r="M26" s="54">
        <v>7123893.1399999997</v>
      </c>
      <c r="N26" s="54">
        <v>8732074.1400000006</v>
      </c>
      <c r="O26" s="148">
        <v>7604602.5899999999</v>
      </c>
      <c r="P26" s="148">
        <v>9489240.3800000008</v>
      </c>
      <c r="Q26" s="148">
        <f t="shared" si="2"/>
        <v>76135329.769999996</v>
      </c>
      <c r="R26" s="289"/>
      <c r="S26" s="6"/>
    </row>
    <row r="27" spans="1:37" s="28" customFormat="1" x14ac:dyDescent="0.25">
      <c r="A27"/>
      <c r="B27" s="51" t="s">
        <v>175</v>
      </c>
      <c r="C27" s="119">
        <f t="shared" ref="C27" si="5">C28</f>
        <v>978487324</v>
      </c>
      <c r="D27" s="119">
        <v>894584808.13999999</v>
      </c>
      <c r="E27" s="119">
        <v>72480767.25</v>
      </c>
      <c r="F27" s="119">
        <v>67297615.579999998</v>
      </c>
      <c r="G27" s="119">
        <v>72016915.890000001</v>
      </c>
      <c r="H27" s="119">
        <v>70892831.760000005</v>
      </c>
      <c r="I27" s="119">
        <v>70116872.310000002</v>
      </c>
      <c r="J27" s="119">
        <v>69579610.709999993</v>
      </c>
      <c r="K27" s="119">
        <v>68458051.640000001</v>
      </c>
      <c r="L27" s="119">
        <v>67330547.969999999</v>
      </c>
      <c r="M27" s="119">
        <v>63003330.560000002</v>
      </c>
      <c r="N27" s="119">
        <v>68098856.400000006</v>
      </c>
      <c r="O27" s="119">
        <v>67776033.129999995</v>
      </c>
      <c r="P27" s="119">
        <v>66618906.68</v>
      </c>
      <c r="Q27" s="147">
        <f t="shared" si="2"/>
        <v>823670339.87999976</v>
      </c>
      <c r="R27" s="289"/>
      <c r="S27" s="6"/>
      <c r="T27" s="3"/>
      <c r="U27" s="3"/>
      <c r="V27" s="3"/>
      <c r="W27" s="3"/>
      <c r="X27"/>
      <c r="Y27"/>
      <c r="Z27"/>
      <c r="AA27"/>
      <c r="AB27"/>
      <c r="AC27"/>
      <c r="AD27"/>
      <c r="AE27"/>
      <c r="AF27"/>
      <c r="AG27"/>
      <c r="AH27"/>
      <c r="AI27"/>
      <c r="AJ27"/>
      <c r="AK27"/>
    </row>
    <row r="28" spans="1:37" x14ac:dyDescent="0.25">
      <c r="B28" s="50" t="s">
        <v>176</v>
      </c>
      <c r="C28" s="120">
        <v>978487324</v>
      </c>
      <c r="D28" s="120">
        <v>894584808.13999999</v>
      </c>
      <c r="E28" s="120">
        <v>72480767.25</v>
      </c>
      <c r="F28" s="120">
        <v>67297615.579999998</v>
      </c>
      <c r="G28" s="120">
        <v>72016915.890000001</v>
      </c>
      <c r="H28" s="120">
        <v>70892831.760000005</v>
      </c>
      <c r="I28" s="54">
        <v>70116872.310000002</v>
      </c>
      <c r="J28" s="54">
        <v>69579610.709999993</v>
      </c>
      <c r="K28" s="54">
        <v>68458051.640000001</v>
      </c>
      <c r="L28" s="54">
        <v>67330547.969999999</v>
      </c>
      <c r="M28" s="54">
        <v>63003330.560000002</v>
      </c>
      <c r="N28" s="54">
        <v>68098856.400000006</v>
      </c>
      <c r="O28" s="54">
        <v>67776033.129999995</v>
      </c>
      <c r="P28" s="148">
        <v>66618906.68</v>
      </c>
      <c r="Q28" s="148">
        <f t="shared" si="2"/>
        <v>823670339.87999976</v>
      </c>
      <c r="R28" s="289"/>
      <c r="S28" s="6"/>
    </row>
    <row r="29" spans="1:37" s="28" customFormat="1" x14ac:dyDescent="0.25">
      <c r="A29"/>
      <c r="B29" s="51" t="s">
        <v>177</v>
      </c>
      <c r="C29" s="119">
        <f t="shared" ref="C29" si="6">C30</f>
        <v>7477985216</v>
      </c>
      <c r="D29" s="119">
        <v>7553397626.46</v>
      </c>
      <c r="E29" s="119">
        <v>5455785.6299999999</v>
      </c>
      <c r="F29" s="119">
        <v>6745851.5700000003</v>
      </c>
      <c r="G29" s="119">
        <v>5858008.5500000007</v>
      </c>
      <c r="H29" s="119">
        <v>5861612.5299999993</v>
      </c>
      <c r="I29" s="119">
        <v>6205292.7299999995</v>
      </c>
      <c r="J29" s="119">
        <v>6055397.6699999999</v>
      </c>
      <c r="K29" s="119">
        <v>343266.79</v>
      </c>
      <c r="L29" s="119">
        <v>11400040.5</v>
      </c>
      <c r="M29" s="119">
        <v>6727880.4299999997</v>
      </c>
      <c r="N29" s="119">
        <v>6904012.3799999999</v>
      </c>
      <c r="O29" s="119">
        <v>1546085575.54</v>
      </c>
      <c r="P29" s="119">
        <v>4089888844.0499997</v>
      </c>
      <c r="Q29" s="147">
        <f t="shared" si="2"/>
        <v>5697531568.3699999</v>
      </c>
      <c r="R29" s="289"/>
      <c r="S29" s="6"/>
      <c r="T29" s="3"/>
      <c r="U29" s="3"/>
      <c r="V29" s="3"/>
      <c r="W29" s="3"/>
      <c r="X29"/>
      <c r="Y29"/>
      <c r="Z29"/>
      <c r="AA29"/>
      <c r="AB29"/>
      <c r="AC29"/>
      <c r="AD29"/>
      <c r="AE29"/>
      <c r="AF29"/>
      <c r="AG29"/>
      <c r="AH29"/>
      <c r="AI29"/>
      <c r="AJ29"/>
      <c r="AK29"/>
    </row>
    <row r="30" spans="1:37" x14ac:dyDescent="0.25">
      <c r="B30" s="50" t="s">
        <v>178</v>
      </c>
      <c r="C30" s="120">
        <v>7477985216</v>
      </c>
      <c r="D30" s="120">
        <v>7553397626.46</v>
      </c>
      <c r="E30" s="120">
        <v>5455785.6299999999</v>
      </c>
      <c r="F30" s="120">
        <v>6745851.5700000003</v>
      </c>
      <c r="G30" s="120">
        <v>5858008.5500000007</v>
      </c>
      <c r="H30" s="120">
        <v>5861612.5299999993</v>
      </c>
      <c r="I30" s="54">
        <v>6205292.7299999995</v>
      </c>
      <c r="J30" s="54">
        <v>6055397.6699999999</v>
      </c>
      <c r="K30" s="54">
        <v>343266.79</v>
      </c>
      <c r="L30" s="54">
        <v>11400040.5</v>
      </c>
      <c r="M30" s="54">
        <v>6727880.4299999997</v>
      </c>
      <c r="N30" s="54">
        <v>6904012.3799999999</v>
      </c>
      <c r="O30" s="54">
        <v>1546085575.54</v>
      </c>
      <c r="P30" s="148">
        <v>4089888844.0499997</v>
      </c>
      <c r="Q30" s="148">
        <f t="shared" si="2"/>
        <v>5697531568.3699999</v>
      </c>
      <c r="R30" s="289"/>
      <c r="S30" s="6"/>
    </row>
    <row r="31" spans="1:37" s="28" customFormat="1" x14ac:dyDescent="0.25">
      <c r="A31"/>
      <c r="B31" s="51" t="s">
        <v>179</v>
      </c>
      <c r="C31" s="119">
        <f t="shared" ref="C31" si="7">SUM(C32:C35)</f>
        <v>564311244</v>
      </c>
      <c r="D31" s="119">
        <v>1136182441.8299999</v>
      </c>
      <c r="E31" s="119">
        <v>5435635.1399999997</v>
      </c>
      <c r="F31" s="119">
        <v>21076139.920000002</v>
      </c>
      <c r="G31" s="119">
        <v>32799306.640000001</v>
      </c>
      <c r="H31" s="119">
        <v>174324544.84</v>
      </c>
      <c r="I31" s="119">
        <v>43912791.189999998</v>
      </c>
      <c r="J31" s="119">
        <v>23449231.07</v>
      </c>
      <c r="K31" s="119">
        <v>58954248.710000008</v>
      </c>
      <c r="L31" s="119">
        <v>61648459.330000006</v>
      </c>
      <c r="M31" s="119">
        <v>44069227.269999996</v>
      </c>
      <c r="N31" s="119">
        <v>70135883.819999993</v>
      </c>
      <c r="O31" s="119">
        <v>39888812.640000001</v>
      </c>
      <c r="P31" s="119">
        <v>163284389.23999998</v>
      </c>
      <c r="Q31" s="147">
        <f t="shared" si="2"/>
        <v>738978669.80999994</v>
      </c>
      <c r="R31" s="289"/>
      <c r="S31" s="6"/>
      <c r="T31" s="3"/>
      <c r="U31" s="3"/>
      <c r="V31" s="3"/>
      <c r="W31" s="3"/>
      <c r="X31"/>
      <c r="Y31"/>
      <c r="Z31"/>
      <c r="AA31"/>
      <c r="AB31"/>
      <c r="AC31"/>
      <c r="AD31"/>
      <c r="AE31"/>
      <c r="AF31"/>
      <c r="AG31"/>
      <c r="AH31"/>
      <c r="AI31"/>
      <c r="AJ31"/>
      <c r="AK31"/>
    </row>
    <row r="32" spans="1:37" x14ac:dyDescent="0.25">
      <c r="B32" s="50" t="s">
        <v>180</v>
      </c>
      <c r="C32" s="120">
        <v>187375812</v>
      </c>
      <c r="D32" s="120">
        <v>257242875.25999999</v>
      </c>
      <c r="E32" s="120">
        <v>440000</v>
      </c>
      <c r="F32" s="120">
        <v>2473073.5699999998</v>
      </c>
      <c r="G32" s="120">
        <v>10757949.619999999</v>
      </c>
      <c r="H32" s="120">
        <v>26040101.829999998</v>
      </c>
      <c r="I32" s="54">
        <v>14412819.789999999</v>
      </c>
      <c r="J32" s="54">
        <v>1752699.34</v>
      </c>
      <c r="K32" s="54">
        <v>15775044.850000001</v>
      </c>
      <c r="L32" s="54">
        <v>8627106.8900000006</v>
      </c>
      <c r="M32" s="54">
        <v>9236364.4299999997</v>
      </c>
      <c r="N32" s="54">
        <v>8243330.4300000006</v>
      </c>
      <c r="O32" s="148">
        <v>10550271.17</v>
      </c>
      <c r="P32" s="148">
        <v>19159050.640000001</v>
      </c>
      <c r="Q32" s="148">
        <f t="shared" si="2"/>
        <v>127467812.56</v>
      </c>
      <c r="R32" s="289"/>
      <c r="S32" s="6"/>
    </row>
    <row r="33" spans="1:37" x14ac:dyDescent="0.25">
      <c r="B33" s="50" t="s">
        <v>181</v>
      </c>
      <c r="C33" s="120">
        <v>300000</v>
      </c>
      <c r="D33" s="120">
        <v>330277.67</v>
      </c>
      <c r="E33" s="120">
        <v>0</v>
      </c>
      <c r="F33" s="120">
        <v>0</v>
      </c>
      <c r="G33" s="120">
        <v>0</v>
      </c>
      <c r="H33" s="120">
        <v>0</v>
      </c>
      <c r="I33" s="54">
        <v>28610.98</v>
      </c>
      <c r="J33" s="54">
        <v>0</v>
      </c>
      <c r="K33" s="54">
        <v>0</v>
      </c>
      <c r="L33" s="54">
        <v>1666.67</v>
      </c>
      <c r="M33" s="54">
        <v>0</v>
      </c>
      <c r="N33" s="54">
        <v>0</v>
      </c>
      <c r="O33" s="148">
        <v>0</v>
      </c>
      <c r="P33" s="148">
        <v>0</v>
      </c>
      <c r="Q33" s="148">
        <f t="shared" si="2"/>
        <v>30277.65</v>
      </c>
      <c r="R33" s="289"/>
      <c r="S33" s="6"/>
    </row>
    <row r="34" spans="1:37" x14ac:dyDescent="0.25">
      <c r="B34" s="50" t="s">
        <v>182</v>
      </c>
      <c r="C34" s="120">
        <v>278858623</v>
      </c>
      <c r="D34" s="120">
        <v>565291867.49000001</v>
      </c>
      <c r="E34" s="120">
        <v>4133333.34</v>
      </c>
      <c r="F34" s="120">
        <v>12663263.560000001</v>
      </c>
      <c r="G34" s="120">
        <v>14091745.210000001</v>
      </c>
      <c r="H34" s="120">
        <v>94456021.49000001</v>
      </c>
      <c r="I34" s="54">
        <v>15602493.32</v>
      </c>
      <c r="J34" s="54">
        <v>14653591.959999999</v>
      </c>
      <c r="K34" s="54">
        <v>18081223.879999999</v>
      </c>
      <c r="L34" s="54">
        <v>34826729.590000004</v>
      </c>
      <c r="M34" s="54">
        <v>26431810.48</v>
      </c>
      <c r="N34" s="54">
        <v>39685082.859999999</v>
      </c>
      <c r="O34" s="148">
        <v>16266449.439999999</v>
      </c>
      <c r="P34" s="148">
        <v>82277927.979999989</v>
      </c>
      <c r="Q34" s="148">
        <f t="shared" si="2"/>
        <v>373169673.11000001</v>
      </c>
      <c r="R34" s="289"/>
      <c r="S34" s="6"/>
    </row>
    <row r="35" spans="1:37" x14ac:dyDescent="0.25">
      <c r="B35" s="50" t="s">
        <v>183</v>
      </c>
      <c r="C35" s="120">
        <v>97776809</v>
      </c>
      <c r="D35" s="120">
        <v>313317421.41000003</v>
      </c>
      <c r="E35" s="120">
        <v>862301.8</v>
      </c>
      <c r="F35" s="120">
        <v>5939802.79</v>
      </c>
      <c r="G35" s="120">
        <v>7949611.8100000024</v>
      </c>
      <c r="H35" s="120">
        <v>53828421.520000003</v>
      </c>
      <c r="I35" s="54">
        <v>13868867.1</v>
      </c>
      <c r="J35" s="54">
        <v>7042939.7699999996</v>
      </c>
      <c r="K35" s="54">
        <v>25097979.98</v>
      </c>
      <c r="L35" s="54">
        <v>18192956.18</v>
      </c>
      <c r="M35" s="54">
        <v>8401052.3599999994</v>
      </c>
      <c r="N35" s="54">
        <v>22207470.530000001</v>
      </c>
      <c r="O35" s="148">
        <v>13072092.029999999</v>
      </c>
      <c r="P35" s="148">
        <v>61847410.619999997</v>
      </c>
      <c r="Q35" s="148">
        <f t="shared" si="2"/>
        <v>238310906.49000001</v>
      </c>
      <c r="R35" s="289"/>
      <c r="S35" s="6"/>
    </row>
    <row r="36" spans="1:37" s="28" customFormat="1" x14ac:dyDescent="0.25">
      <c r="A36"/>
      <c r="B36" s="51" t="s">
        <v>184</v>
      </c>
      <c r="C36" s="119">
        <f t="shared" ref="C36" si="8">C37</f>
        <v>225952165</v>
      </c>
      <c r="D36" s="119">
        <v>241042165</v>
      </c>
      <c r="E36" s="119">
        <v>128815.58</v>
      </c>
      <c r="F36" s="119">
        <v>174937.85</v>
      </c>
      <c r="G36" s="119">
        <v>97741.5</v>
      </c>
      <c r="H36" s="119">
        <v>312048.38</v>
      </c>
      <c r="I36" s="119">
        <v>247423.49</v>
      </c>
      <c r="J36" s="119">
        <v>179856.31</v>
      </c>
      <c r="K36" s="119">
        <v>0</v>
      </c>
      <c r="L36" s="119">
        <v>1770104.5499999998</v>
      </c>
      <c r="M36" s="119">
        <v>6435307.5099999998</v>
      </c>
      <c r="N36" s="119">
        <v>3219527.1</v>
      </c>
      <c r="O36" s="119">
        <v>0</v>
      </c>
      <c r="P36" s="119">
        <v>1012705.78</v>
      </c>
      <c r="Q36" s="147">
        <f t="shared" si="2"/>
        <v>13578468.049999999</v>
      </c>
      <c r="R36" s="289"/>
      <c r="S36" s="6"/>
      <c r="T36" s="3"/>
      <c r="U36" s="3"/>
      <c r="V36" s="3"/>
      <c r="W36" s="3"/>
      <c r="X36"/>
      <c r="Y36"/>
      <c r="Z36"/>
      <c r="AA36"/>
      <c r="AB36"/>
      <c r="AC36"/>
      <c r="AD36"/>
      <c r="AE36"/>
      <c r="AF36"/>
      <c r="AG36"/>
      <c r="AH36"/>
      <c r="AI36"/>
      <c r="AJ36"/>
      <c r="AK36"/>
    </row>
    <row r="37" spans="1:37" x14ac:dyDescent="0.25">
      <c r="B37" s="50" t="s">
        <v>185</v>
      </c>
      <c r="C37" s="120">
        <v>225952165</v>
      </c>
      <c r="D37" s="120">
        <v>241042165</v>
      </c>
      <c r="E37" s="120">
        <v>128815.58</v>
      </c>
      <c r="F37" s="120">
        <v>174937.85</v>
      </c>
      <c r="G37" s="120">
        <v>97741.5</v>
      </c>
      <c r="H37" s="120">
        <v>312048.38</v>
      </c>
      <c r="I37" s="54">
        <v>247423.49</v>
      </c>
      <c r="J37" s="54">
        <v>179856.31</v>
      </c>
      <c r="K37" s="54">
        <v>0</v>
      </c>
      <c r="L37" s="54">
        <v>1770104.5499999998</v>
      </c>
      <c r="M37" s="54">
        <v>6435307.5099999998</v>
      </c>
      <c r="N37" s="54">
        <v>3219527.1</v>
      </c>
      <c r="O37" s="148">
        <v>0</v>
      </c>
      <c r="P37" s="148">
        <v>1012705.78</v>
      </c>
      <c r="Q37" s="148">
        <f t="shared" si="2"/>
        <v>13578468.049999999</v>
      </c>
      <c r="R37" s="289"/>
      <c r="S37" s="6"/>
    </row>
    <row r="38" spans="1:37" s="28" customFormat="1" x14ac:dyDescent="0.25">
      <c r="A38"/>
      <c r="B38" s="52" t="s">
        <v>25</v>
      </c>
      <c r="C38" s="119">
        <f t="shared" ref="C38" si="9">C39+C41</f>
        <v>13778619720</v>
      </c>
      <c r="D38" s="119">
        <v>13869470541.82</v>
      </c>
      <c r="E38" s="119">
        <v>378289254.70000005</v>
      </c>
      <c r="F38" s="119">
        <v>376759724.86000001</v>
      </c>
      <c r="G38" s="119">
        <v>446394382.57999992</v>
      </c>
      <c r="H38" s="119">
        <v>697622312</v>
      </c>
      <c r="I38" s="119">
        <v>1003584934.88</v>
      </c>
      <c r="J38" s="119">
        <v>690127096.22000003</v>
      </c>
      <c r="K38" s="119">
        <v>577950251.93000007</v>
      </c>
      <c r="L38" s="119">
        <v>489399785.99999994</v>
      </c>
      <c r="M38" s="119">
        <v>544309250.67000008</v>
      </c>
      <c r="N38" s="119">
        <v>953501917.49000001</v>
      </c>
      <c r="O38" s="119">
        <v>1109882813.3099999</v>
      </c>
      <c r="P38" s="119">
        <v>1951283215.8499999</v>
      </c>
      <c r="Q38" s="147">
        <f t="shared" si="2"/>
        <v>9219104940.4899998</v>
      </c>
      <c r="R38" s="289"/>
      <c r="S38" s="6"/>
      <c r="T38" s="3"/>
      <c r="U38" s="3"/>
      <c r="V38" s="3"/>
      <c r="W38" s="3"/>
      <c r="X38"/>
      <c r="Y38"/>
      <c r="Z38"/>
      <c r="AA38"/>
      <c r="AB38"/>
      <c r="AC38"/>
      <c r="AD38"/>
      <c r="AE38"/>
      <c r="AF38"/>
      <c r="AG38"/>
      <c r="AH38"/>
      <c r="AI38"/>
      <c r="AJ38"/>
      <c r="AK38"/>
    </row>
    <row r="39" spans="1:37" s="28" customFormat="1" x14ac:dyDescent="0.25">
      <c r="A39"/>
      <c r="B39" s="51" t="s">
        <v>186</v>
      </c>
      <c r="C39" s="119">
        <f t="shared" ref="C39" si="10">C40</f>
        <v>2428777717</v>
      </c>
      <c r="D39" s="119">
        <v>2136660432.5699999</v>
      </c>
      <c r="E39" s="119">
        <v>167984215.53999999</v>
      </c>
      <c r="F39" s="119">
        <v>165268772.25999999</v>
      </c>
      <c r="G39" s="119">
        <v>163444709.21000001</v>
      </c>
      <c r="H39" s="119">
        <v>161724648.37</v>
      </c>
      <c r="I39" s="119">
        <v>160546438.43000001</v>
      </c>
      <c r="J39" s="119">
        <v>160601050.38</v>
      </c>
      <c r="K39" s="119">
        <v>158744163.61000001</v>
      </c>
      <c r="L39" s="119">
        <v>178786869.31999999</v>
      </c>
      <c r="M39" s="119">
        <v>181990654.65000001</v>
      </c>
      <c r="N39" s="119">
        <v>180414298.18000001</v>
      </c>
      <c r="O39" s="119">
        <v>180104500.66999999</v>
      </c>
      <c r="P39" s="119">
        <v>183430281.37</v>
      </c>
      <c r="Q39" s="147">
        <f t="shared" si="2"/>
        <v>2043040601.9900002</v>
      </c>
      <c r="R39" s="289"/>
      <c r="S39" s="6"/>
      <c r="T39" s="3"/>
      <c r="U39" s="3"/>
      <c r="V39" s="3"/>
      <c r="W39" s="3"/>
      <c r="X39"/>
      <c r="Y39"/>
      <c r="Z39"/>
      <c r="AA39"/>
      <c r="AB39"/>
      <c r="AC39"/>
      <c r="AD39"/>
      <c r="AE39"/>
      <c r="AF39"/>
      <c r="AG39"/>
      <c r="AH39"/>
      <c r="AI39"/>
      <c r="AJ39"/>
      <c r="AK39"/>
    </row>
    <row r="40" spans="1:37" x14ac:dyDescent="0.25">
      <c r="B40" s="50" t="s">
        <v>187</v>
      </c>
      <c r="C40" s="120">
        <v>2428777717</v>
      </c>
      <c r="D40" s="120">
        <v>2136660432.5699999</v>
      </c>
      <c r="E40" s="120">
        <v>167984215.53999999</v>
      </c>
      <c r="F40" s="120">
        <v>165268772.25999999</v>
      </c>
      <c r="G40" s="120">
        <v>163444709.21000001</v>
      </c>
      <c r="H40" s="120">
        <v>161724648.37</v>
      </c>
      <c r="I40" s="54">
        <v>160546438.43000001</v>
      </c>
      <c r="J40" s="54">
        <v>160601050.38</v>
      </c>
      <c r="K40" s="54">
        <v>158744163.61000001</v>
      </c>
      <c r="L40" s="54">
        <v>178786869.31999999</v>
      </c>
      <c r="M40" s="54">
        <v>181990654.65000001</v>
      </c>
      <c r="N40" s="54">
        <v>180414298.18000001</v>
      </c>
      <c r="O40" s="148">
        <v>180104500.66999999</v>
      </c>
      <c r="P40" s="148">
        <v>183430281.37</v>
      </c>
      <c r="Q40" s="148">
        <f t="shared" si="2"/>
        <v>2043040601.9900002</v>
      </c>
      <c r="R40" s="289"/>
      <c r="S40" s="6"/>
    </row>
    <row r="41" spans="1:37" s="28" customFormat="1" x14ac:dyDescent="0.25">
      <c r="A41"/>
      <c r="B41" s="51" t="s">
        <v>188</v>
      </c>
      <c r="C41" s="119">
        <f t="shared" ref="C41" si="11">SUM(C42:C55)</f>
        <v>11349842003</v>
      </c>
      <c r="D41" s="119">
        <v>11732810109.25</v>
      </c>
      <c r="E41" s="119">
        <v>210305039.16000003</v>
      </c>
      <c r="F41" s="119">
        <v>211490952.60000002</v>
      </c>
      <c r="G41" s="119">
        <v>282949673.37</v>
      </c>
      <c r="H41" s="119">
        <v>535897663.63000005</v>
      </c>
      <c r="I41" s="119">
        <v>843038496.45000005</v>
      </c>
      <c r="J41" s="119">
        <v>529526045.84000003</v>
      </c>
      <c r="K41" s="119">
        <v>419206088.31999999</v>
      </c>
      <c r="L41" s="119">
        <v>310612916.67999995</v>
      </c>
      <c r="M41" s="119">
        <v>362318596.01999998</v>
      </c>
      <c r="N41" s="119">
        <v>773087619.30999994</v>
      </c>
      <c r="O41" s="119">
        <v>929778312.63999999</v>
      </c>
      <c r="P41" s="119">
        <v>1767852934.48</v>
      </c>
      <c r="Q41" s="147">
        <f t="shared" si="2"/>
        <v>7176064338.5</v>
      </c>
      <c r="R41" s="289"/>
      <c r="S41" s="6"/>
      <c r="T41" s="3"/>
      <c r="U41" s="3"/>
      <c r="V41" s="3"/>
      <c r="W41" s="3"/>
      <c r="X41"/>
      <c r="Y41"/>
      <c r="Z41"/>
      <c r="AA41"/>
      <c r="AB41"/>
      <c r="AC41"/>
      <c r="AD41"/>
      <c r="AE41"/>
      <c r="AF41"/>
      <c r="AG41"/>
      <c r="AH41"/>
      <c r="AI41"/>
      <c r="AJ41"/>
      <c r="AK41"/>
    </row>
    <row r="42" spans="1:37" x14ac:dyDescent="0.25">
      <c r="B42" s="50" t="s">
        <v>189</v>
      </c>
      <c r="C42" s="120">
        <v>315096375</v>
      </c>
      <c r="D42" s="120">
        <v>248109375</v>
      </c>
      <c r="E42" s="120">
        <v>9853549.7799999993</v>
      </c>
      <c r="F42" s="120">
        <v>10274531.539999999</v>
      </c>
      <c r="G42" s="120">
        <v>9909188.5899999999</v>
      </c>
      <c r="H42" s="120">
        <v>10262602.210000001</v>
      </c>
      <c r="I42" s="54">
        <v>10043534.18</v>
      </c>
      <c r="J42" s="54">
        <v>10017306.619999999</v>
      </c>
      <c r="K42" s="54">
        <v>9785113.7899999991</v>
      </c>
      <c r="L42" s="54">
        <v>8882050.8800000008</v>
      </c>
      <c r="M42" s="54">
        <v>8744092.7799999993</v>
      </c>
      <c r="N42" s="54">
        <v>8983853.4100000001</v>
      </c>
      <c r="O42" s="148">
        <v>9110406.5500000007</v>
      </c>
      <c r="P42" s="148">
        <v>8627375.8300000001</v>
      </c>
      <c r="Q42" s="148">
        <f t="shared" si="2"/>
        <v>114493606.16</v>
      </c>
      <c r="R42" s="289"/>
      <c r="S42" s="6"/>
    </row>
    <row r="43" spans="1:37" x14ac:dyDescent="0.25">
      <c r="B43" s="50" t="s">
        <v>191</v>
      </c>
      <c r="C43" s="120">
        <v>177037320</v>
      </c>
      <c r="D43" s="120">
        <v>181814933.62</v>
      </c>
      <c r="E43" s="120">
        <v>933156.94</v>
      </c>
      <c r="F43" s="120">
        <v>847726.37</v>
      </c>
      <c r="G43" s="120">
        <v>2436224.63</v>
      </c>
      <c r="H43" s="120">
        <v>2940782.34</v>
      </c>
      <c r="I43" s="54">
        <v>1669681.03</v>
      </c>
      <c r="J43" s="54">
        <v>1384745.12</v>
      </c>
      <c r="K43" s="54">
        <v>1209232.54</v>
      </c>
      <c r="L43" s="54">
        <v>878820.98</v>
      </c>
      <c r="M43" s="54">
        <v>1788665.29</v>
      </c>
      <c r="N43" s="54">
        <v>2502191.75</v>
      </c>
      <c r="O43" s="148">
        <v>2280495.13</v>
      </c>
      <c r="P43" s="148">
        <v>2699836.4800000004</v>
      </c>
      <c r="Q43" s="148">
        <f t="shared" si="2"/>
        <v>21571558.599999998</v>
      </c>
      <c r="R43" s="289"/>
      <c r="S43" s="6"/>
    </row>
    <row r="44" spans="1:37" x14ac:dyDescent="0.25">
      <c r="B44" s="50" t="s">
        <v>192</v>
      </c>
      <c r="C44" s="120">
        <v>317085735</v>
      </c>
      <c r="D44" s="120">
        <v>307996682.5</v>
      </c>
      <c r="E44" s="120">
        <v>2791266.66</v>
      </c>
      <c r="F44" s="120">
        <v>3038400</v>
      </c>
      <c r="G44" s="120">
        <v>4126333.33</v>
      </c>
      <c r="H44" s="120">
        <v>3129600</v>
      </c>
      <c r="I44" s="54">
        <v>5369150</v>
      </c>
      <c r="J44" s="54">
        <v>4434712.8600000003</v>
      </c>
      <c r="K44" s="54">
        <v>3269600</v>
      </c>
      <c r="L44" s="54">
        <v>3200100</v>
      </c>
      <c r="M44" s="54">
        <v>2259600</v>
      </c>
      <c r="N44" s="54">
        <v>4241100</v>
      </c>
      <c r="O44" s="148">
        <v>7533100</v>
      </c>
      <c r="P44" s="148">
        <v>6718100</v>
      </c>
      <c r="Q44" s="148">
        <f t="shared" si="2"/>
        <v>50111062.850000001</v>
      </c>
      <c r="R44" s="289"/>
      <c r="S44" s="6"/>
    </row>
    <row r="45" spans="1:37" x14ac:dyDescent="0.25">
      <c r="B45" s="50" t="s">
        <v>193</v>
      </c>
      <c r="C45" s="120">
        <v>1108879326</v>
      </c>
      <c r="D45" s="120">
        <v>1213096879.8199999</v>
      </c>
      <c r="E45" s="120">
        <v>80668327.790000007</v>
      </c>
      <c r="F45" s="120">
        <v>81616265.219999999</v>
      </c>
      <c r="G45" s="120">
        <v>82380019.5</v>
      </c>
      <c r="H45" s="120">
        <v>87357716.890000001</v>
      </c>
      <c r="I45" s="54">
        <v>82610510.170000002</v>
      </c>
      <c r="J45" s="54">
        <v>83665550.870000005</v>
      </c>
      <c r="K45" s="54">
        <v>82989415.319999993</v>
      </c>
      <c r="L45" s="54">
        <v>86238182.519999996</v>
      </c>
      <c r="M45" s="54">
        <v>86864550.799999997</v>
      </c>
      <c r="N45" s="54">
        <v>86869676.459999993</v>
      </c>
      <c r="O45" s="148">
        <v>87636385.939999998</v>
      </c>
      <c r="P45" s="148">
        <v>89756787.989999995</v>
      </c>
      <c r="Q45" s="148">
        <f t="shared" si="2"/>
        <v>1018653389.47</v>
      </c>
      <c r="R45" s="289"/>
      <c r="S45" s="6"/>
    </row>
    <row r="46" spans="1:37" x14ac:dyDescent="0.25">
      <c r="B46" s="50" t="s">
        <v>194</v>
      </c>
      <c r="C46" s="120">
        <v>4104404227</v>
      </c>
      <c r="D46" s="120">
        <v>4218604870.6900001</v>
      </c>
      <c r="E46" s="120">
        <v>40967635.189999998</v>
      </c>
      <c r="F46" s="120">
        <v>29593237.449999999</v>
      </c>
      <c r="G46" s="120">
        <v>99139238.920000002</v>
      </c>
      <c r="H46" s="120">
        <v>238812125.31</v>
      </c>
      <c r="I46" s="54">
        <v>644943700.06999993</v>
      </c>
      <c r="J46" s="54">
        <v>293560020.63</v>
      </c>
      <c r="K46" s="54">
        <v>245786962.47999999</v>
      </c>
      <c r="L46" s="54">
        <v>108862876.06</v>
      </c>
      <c r="M46" s="54">
        <v>161281313.03</v>
      </c>
      <c r="N46" s="54">
        <v>119419842.16</v>
      </c>
      <c r="O46" s="148">
        <v>44436370.859999999</v>
      </c>
      <c r="P46" s="148">
        <v>59265519.009999998</v>
      </c>
      <c r="Q46" s="148">
        <f t="shared" si="2"/>
        <v>2086068841.1699998</v>
      </c>
      <c r="R46" s="289"/>
      <c r="S46" s="6"/>
    </row>
    <row r="47" spans="1:37" x14ac:dyDescent="0.25">
      <c r="B47" s="50" t="s">
        <v>195</v>
      </c>
      <c r="C47" s="120">
        <v>321437839</v>
      </c>
      <c r="D47" s="120">
        <v>330887312.12</v>
      </c>
      <c r="E47" s="120">
        <v>25184134.850000001</v>
      </c>
      <c r="F47" s="120">
        <v>26998377.800000001</v>
      </c>
      <c r="G47" s="120">
        <v>26506024.890000001</v>
      </c>
      <c r="H47" s="120">
        <v>27070323.800000001</v>
      </c>
      <c r="I47" s="54">
        <v>26891836.98</v>
      </c>
      <c r="J47" s="54">
        <v>26999640.23</v>
      </c>
      <c r="K47" s="54">
        <v>27040491.510000002</v>
      </c>
      <c r="L47" s="54">
        <v>27632586.100000001</v>
      </c>
      <c r="M47" s="54">
        <v>28261224.550000001</v>
      </c>
      <c r="N47" s="54">
        <v>28846910.43</v>
      </c>
      <c r="O47" s="148">
        <v>27878510.469999999</v>
      </c>
      <c r="P47" s="148">
        <v>27975473.32</v>
      </c>
      <c r="Q47" s="148">
        <f t="shared" si="2"/>
        <v>327285534.93000001</v>
      </c>
      <c r="R47" s="289"/>
      <c r="S47" s="6"/>
    </row>
    <row r="48" spans="1:37" x14ac:dyDescent="0.25">
      <c r="B48" s="50" t="s">
        <v>196</v>
      </c>
      <c r="C48" s="120">
        <v>2778997138</v>
      </c>
      <c r="D48" s="120">
        <v>2700962198.4200001</v>
      </c>
      <c r="E48" s="120">
        <v>39253384.560000002</v>
      </c>
      <c r="F48" s="120">
        <v>54761438.730000004</v>
      </c>
      <c r="G48" s="120">
        <v>52099601.719999999</v>
      </c>
      <c r="H48" s="120">
        <v>132146533.15000001</v>
      </c>
      <c r="I48" s="54">
        <v>56549277.280000001</v>
      </c>
      <c r="J48" s="54">
        <v>103926800.55000001</v>
      </c>
      <c r="K48" s="54">
        <v>39187931.340000004</v>
      </c>
      <c r="L48" s="54">
        <v>69847200.769999996</v>
      </c>
      <c r="M48" s="54">
        <v>66031228.329999998</v>
      </c>
      <c r="N48" s="54">
        <v>44570035.439999998</v>
      </c>
      <c r="O48" s="148">
        <v>47524671.390000001</v>
      </c>
      <c r="P48" s="148">
        <v>552094102.97000003</v>
      </c>
      <c r="Q48" s="148">
        <f t="shared" si="2"/>
        <v>1257992206.23</v>
      </c>
      <c r="R48" s="289"/>
      <c r="S48" s="6"/>
    </row>
    <row r="49" spans="1:37" x14ac:dyDescent="0.25">
      <c r="B49" s="50" t="s">
        <v>197</v>
      </c>
      <c r="C49" s="120">
        <v>139691688</v>
      </c>
      <c r="D49" s="120">
        <v>126119420.19</v>
      </c>
      <c r="E49" s="120">
        <v>5813500</v>
      </c>
      <c r="F49" s="120">
        <v>65000</v>
      </c>
      <c r="G49" s="120">
        <v>2013000</v>
      </c>
      <c r="H49" s="120">
        <v>29318058.739999998</v>
      </c>
      <c r="I49" s="54">
        <v>10667330.35</v>
      </c>
      <c r="J49" s="54">
        <v>1234576.67</v>
      </c>
      <c r="K49" s="54">
        <v>5407125</v>
      </c>
      <c r="L49" s="54">
        <v>1291687.5</v>
      </c>
      <c r="M49" s="54">
        <v>3065250</v>
      </c>
      <c r="N49" s="54">
        <v>10000</v>
      </c>
      <c r="O49" s="148">
        <v>0</v>
      </c>
      <c r="P49" s="148">
        <v>0</v>
      </c>
      <c r="Q49" s="148">
        <f t="shared" si="2"/>
        <v>58885528.259999998</v>
      </c>
      <c r="R49" s="289"/>
      <c r="S49" s="6"/>
    </row>
    <row r="50" spans="1:37" x14ac:dyDescent="0.25">
      <c r="B50" s="50" t="s">
        <v>198</v>
      </c>
      <c r="C50" s="120">
        <v>1325445204</v>
      </c>
      <c r="D50" s="120">
        <v>1272264938.5999999</v>
      </c>
      <c r="E50" s="120">
        <v>0</v>
      </c>
      <c r="F50" s="120">
        <v>0</v>
      </c>
      <c r="G50" s="120">
        <v>0</v>
      </c>
      <c r="H50" s="120">
        <v>0</v>
      </c>
      <c r="I50" s="54">
        <v>0</v>
      </c>
      <c r="J50" s="54">
        <v>0</v>
      </c>
      <c r="K50" s="54">
        <v>0</v>
      </c>
      <c r="L50" s="54">
        <v>26333.33</v>
      </c>
      <c r="M50" s="54">
        <v>0</v>
      </c>
      <c r="N50" s="54">
        <v>473118844.73000002</v>
      </c>
      <c r="O50" s="148">
        <v>515677199.69</v>
      </c>
      <c r="P50" s="148">
        <v>140737051.93000001</v>
      </c>
      <c r="Q50" s="148">
        <f t="shared" si="2"/>
        <v>1129559429.6800001</v>
      </c>
      <c r="R50" s="289"/>
      <c r="S50" s="6"/>
    </row>
    <row r="51" spans="1:37" x14ac:dyDescent="0.25">
      <c r="B51" s="50" t="s">
        <v>199</v>
      </c>
      <c r="C51" s="120">
        <v>0</v>
      </c>
      <c r="D51" s="120">
        <v>21567208.48</v>
      </c>
      <c r="E51" s="120">
        <v>1971570.24</v>
      </c>
      <c r="F51" s="120">
        <v>1963239.84</v>
      </c>
      <c r="G51" s="120">
        <v>1963239.84</v>
      </c>
      <c r="H51" s="120">
        <v>1959074.64</v>
      </c>
      <c r="I51" s="54">
        <v>1963239.84</v>
      </c>
      <c r="J51" s="54">
        <v>1963239.84</v>
      </c>
      <c r="K51" s="54">
        <v>1194921.5900000001</v>
      </c>
      <c r="L51" s="54">
        <v>1382355.59</v>
      </c>
      <c r="M51" s="54">
        <v>1582285.19</v>
      </c>
      <c r="N51" s="54">
        <v>1966887.48</v>
      </c>
      <c r="O51" s="148">
        <v>3245491.26</v>
      </c>
      <c r="P51" s="148">
        <v>1987826.05</v>
      </c>
      <c r="Q51" s="148">
        <f t="shared" si="2"/>
        <v>23143371.400000002</v>
      </c>
      <c r="R51" s="289"/>
      <c r="S51" s="6"/>
    </row>
    <row r="52" spans="1:37" x14ac:dyDescent="0.25">
      <c r="B52" s="50" t="s">
        <v>200</v>
      </c>
      <c r="C52" s="120">
        <v>0</v>
      </c>
      <c r="D52" s="120">
        <v>5686870.3600000003</v>
      </c>
      <c r="E52" s="120">
        <v>442200.18</v>
      </c>
      <c r="F52" s="120">
        <v>442200.18</v>
      </c>
      <c r="G52" s="120">
        <v>452917.58</v>
      </c>
      <c r="H52" s="120">
        <v>474352.38</v>
      </c>
      <c r="I52" s="54">
        <v>463634.98</v>
      </c>
      <c r="J52" s="54">
        <v>474352.38</v>
      </c>
      <c r="K52" s="54">
        <v>485069.78</v>
      </c>
      <c r="L52" s="54">
        <v>485069.78</v>
      </c>
      <c r="M52" s="54">
        <v>490428.48</v>
      </c>
      <c r="N52" s="54">
        <v>495787.18</v>
      </c>
      <c r="O52" s="148">
        <v>506504.58</v>
      </c>
      <c r="P52" s="148">
        <v>511863.28</v>
      </c>
      <c r="Q52" s="148">
        <f t="shared" si="2"/>
        <v>5724380.7600000007</v>
      </c>
      <c r="R52" s="289"/>
      <c r="S52" s="6"/>
    </row>
    <row r="53" spans="1:37" x14ac:dyDescent="0.25">
      <c r="B53" s="50" t="s">
        <v>201</v>
      </c>
      <c r="C53" s="120">
        <v>0</v>
      </c>
      <c r="D53" s="120">
        <v>23381287.640000001</v>
      </c>
      <c r="E53" s="120">
        <v>1773120.47</v>
      </c>
      <c r="F53" s="120">
        <v>1773120.47</v>
      </c>
      <c r="G53" s="120">
        <v>1757044.37</v>
      </c>
      <c r="H53" s="120">
        <v>1778479.17</v>
      </c>
      <c r="I53" s="54">
        <v>1789196.57</v>
      </c>
      <c r="J53" s="54">
        <v>1815990.07</v>
      </c>
      <c r="K53" s="54">
        <v>2842724.97</v>
      </c>
      <c r="L53" s="54">
        <v>1885653.17</v>
      </c>
      <c r="M53" s="54">
        <v>1949957.57</v>
      </c>
      <c r="N53" s="54">
        <v>2062490.27</v>
      </c>
      <c r="O53" s="148">
        <v>2089283.77</v>
      </c>
      <c r="P53" s="148">
        <v>2132153.37</v>
      </c>
      <c r="Q53" s="148">
        <f t="shared" si="2"/>
        <v>23649214.240000002</v>
      </c>
      <c r="R53" s="289"/>
      <c r="S53" s="6"/>
    </row>
    <row r="54" spans="1:37" x14ac:dyDescent="0.25">
      <c r="B54" s="50" t="s">
        <v>705</v>
      </c>
      <c r="C54" s="120">
        <v>6036000</v>
      </c>
      <c r="D54" s="120">
        <v>2036000</v>
      </c>
      <c r="E54" s="120">
        <v>653192.5</v>
      </c>
      <c r="F54" s="120">
        <v>117415</v>
      </c>
      <c r="G54" s="120">
        <v>71840</v>
      </c>
      <c r="H54" s="120">
        <v>648015</v>
      </c>
      <c r="I54" s="120">
        <v>77405</v>
      </c>
      <c r="J54" s="54">
        <v>49110</v>
      </c>
      <c r="K54" s="54">
        <v>7500</v>
      </c>
      <c r="L54" s="54">
        <v>0</v>
      </c>
      <c r="M54" s="54">
        <v>0</v>
      </c>
      <c r="N54" s="54">
        <v>0</v>
      </c>
      <c r="O54" s="148">
        <v>0</v>
      </c>
      <c r="P54" s="148">
        <v>0</v>
      </c>
      <c r="Q54" s="148">
        <f t="shared" si="2"/>
        <v>1624477.5</v>
      </c>
      <c r="R54" s="289"/>
      <c r="S54" s="6"/>
    </row>
    <row r="55" spans="1:37" x14ac:dyDescent="0.25">
      <c r="B55" s="50" t="s">
        <v>202</v>
      </c>
      <c r="C55" s="120">
        <v>755731151</v>
      </c>
      <c r="D55" s="120">
        <v>1080282131.8099999</v>
      </c>
      <c r="E55" s="120">
        <v>0</v>
      </c>
      <c r="F55" s="120">
        <v>0</v>
      </c>
      <c r="G55" s="120">
        <v>95000</v>
      </c>
      <c r="H55" s="120">
        <v>0</v>
      </c>
      <c r="I55" s="54">
        <v>0</v>
      </c>
      <c r="J55" s="54">
        <v>0</v>
      </c>
      <c r="K55" s="54">
        <v>0</v>
      </c>
      <c r="L55" s="54">
        <v>0</v>
      </c>
      <c r="M55" s="54">
        <v>0</v>
      </c>
      <c r="N55" s="54">
        <v>0</v>
      </c>
      <c r="O55" s="148">
        <v>181859893</v>
      </c>
      <c r="P55" s="148">
        <v>875346844.25</v>
      </c>
      <c r="Q55" s="148">
        <f t="shared" si="2"/>
        <v>1057301737.25</v>
      </c>
      <c r="R55" s="289"/>
      <c r="S55" s="6"/>
    </row>
    <row r="56" spans="1:37" s="28" customFormat="1" x14ac:dyDescent="0.25">
      <c r="A56"/>
      <c r="B56" s="52" t="s">
        <v>26</v>
      </c>
      <c r="C56" s="119">
        <f t="shared" ref="C56" si="12">C57+C60</f>
        <v>81846207</v>
      </c>
      <c r="D56" s="119">
        <v>78895104.569999993</v>
      </c>
      <c r="E56" s="119">
        <v>192000.01</v>
      </c>
      <c r="F56" s="119">
        <v>310576.95</v>
      </c>
      <c r="G56" s="119">
        <v>133498.19</v>
      </c>
      <c r="H56" s="119">
        <v>1209238.8</v>
      </c>
      <c r="I56" s="119">
        <v>286565.33</v>
      </c>
      <c r="J56" s="119">
        <v>754512.98</v>
      </c>
      <c r="K56" s="119">
        <v>458789.63</v>
      </c>
      <c r="L56" s="119">
        <v>2071655.41</v>
      </c>
      <c r="M56" s="119">
        <v>1284267.18</v>
      </c>
      <c r="N56" s="119">
        <v>4414223.1100000003</v>
      </c>
      <c r="O56" s="119">
        <v>1779773.18</v>
      </c>
      <c r="P56" s="119">
        <v>745215.31</v>
      </c>
      <c r="Q56" s="147">
        <f t="shared" si="2"/>
        <v>13640316.08</v>
      </c>
      <c r="R56" s="289"/>
      <c r="S56" s="6"/>
      <c r="T56" s="3"/>
      <c r="U56" s="3"/>
      <c r="V56" s="3"/>
      <c r="W56" s="3"/>
      <c r="X56"/>
      <c r="Y56"/>
      <c r="Z56"/>
      <c r="AA56"/>
      <c r="AB56"/>
      <c r="AC56"/>
      <c r="AD56"/>
      <c r="AE56"/>
      <c r="AF56"/>
      <c r="AG56"/>
      <c r="AH56"/>
      <c r="AI56"/>
      <c r="AJ56"/>
      <c r="AK56"/>
    </row>
    <row r="57" spans="1:37" s="28" customFormat="1" x14ac:dyDescent="0.25">
      <c r="A57"/>
      <c r="B57" s="51" t="s">
        <v>204</v>
      </c>
      <c r="C57" s="119">
        <f t="shared" ref="C57" si="13">C58+C59</f>
        <v>46752731</v>
      </c>
      <c r="D57" s="119">
        <v>46651731</v>
      </c>
      <c r="E57" s="119">
        <v>120000</v>
      </c>
      <c r="F57" s="119">
        <v>0</v>
      </c>
      <c r="G57" s="119">
        <v>0</v>
      </c>
      <c r="H57" s="119">
        <v>648000</v>
      </c>
      <c r="I57" s="119">
        <v>0</v>
      </c>
      <c r="J57" s="119">
        <v>311500</v>
      </c>
      <c r="K57" s="119">
        <v>120000</v>
      </c>
      <c r="L57" s="119">
        <v>1680000</v>
      </c>
      <c r="M57" s="119">
        <v>1000000</v>
      </c>
      <c r="N57" s="119">
        <v>4130000</v>
      </c>
      <c r="O57" s="119">
        <v>1500000</v>
      </c>
      <c r="P57" s="119">
        <v>240000</v>
      </c>
      <c r="Q57" s="147">
        <f t="shared" si="2"/>
        <v>9749500</v>
      </c>
      <c r="R57" s="289"/>
      <c r="S57" s="6"/>
      <c r="T57" s="3"/>
      <c r="U57" s="3"/>
      <c r="V57" s="3"/>
      <c r="W57" s="3"/>
      <c r="X57"/>
      <c r="Y57"/>
      <c r="Z57"/>
      <c r="AA57"/>
      <c r="AB57"/>
      <c r="AC57"/>
      <c r="AD57"/>
      <c r="AE57"/>
      <c r="AF57"/>
      <c r="AG57"/>
      <c r="AH57"/>
      <c r="AI57"/>
      <c r="AJ57"/>
      <c r="AK57"/>
    </row>
    <row r="58" spans="1:37" x14ac:dyDescent="0.25">
      <c r="B58" s="50" t="s">
        <v>205</v>
      </c>
      <c r="C58" s="120">
        <v>46051335</v>
      </c>
      <c r="D58" s="120">
        <v>45950335</v>
      </c>
      <c r="E58" s="120">
        <v>120000</v>
      </c>
      <c r="F58" s="120">
        <v>0</v>
      </c>
      <c r="G58" s="120">
        <v>0</v>
      </c>
      <c r="H58" s="120">
        <v>648000</v>
      </c>
      <c r="I58" s="54">
        <v>0</v>
      </c>
      <c r="J58" s="54">
        <v>311500</v>
      </c>
      <c r="K58" s="54">
        <v>120000</v>
      </c>
      <c r="L58" s="54">
        <v>1680000</v>
      </c>
      <c r="M58" s="54">
        <v>1000000</v>
      </c>
      <c r="N58" s="54">
        <v>4130000</v>
      </c>
      <c r="O58" s="148">
        <v>1500000</v>
      </c>
      <c r="P58" s="148">
        <v>240000</v>
      </c>
      <c r="Q58" s="148">
        <f t="shared" si="2"/>
        <v>9749500</v>
      </c>
      <c r="R58" s="289"/>
      <c r="S58" s="6"/>
    </row>
    <row r="59" spans="1:37" x14ac:dyDescent="0.25">
      <c r="B59" s="50" t="s">
        <v>206</v>
      </c>
      <c r="C59" s="120">
        <v>701396</v>
      </c>
      <c r="D59" s="120">
        <v>701396</v>
      </c>
      <c r="E59" s="120">
        <v>0</v>
      </c>
      <c r="F59" s="120">
        <v>0</v>
      </c>
      <c r="G59" s="120">
        <v>0</v>
      </c>
      <c r="H59" s="120">
        <v>0</v>
      </c>
      <c r="I59" s="54">
        <v>0</v>
      </c>
      <c r="J59" s="54">
        <v>0</v>
      </c>
      <c r="K59" s="54">
        <v>0</v>
      </c>
      <c r="L59" s="54">
        <v>0</v>
      </c>
      <c r="M59" s="54">
        <v>0</v>
      </c>
      <c r="N59" s="54">
        <v>0</v>
      </c>
      <c r="O59" s="148">
        <v>0</v>
      </c>
      <c r="P59" s="148">
        <v>0</v>
      </c>
      <c r="Q59" s="148">
        <f t="shared" si="2"/>
        <v>0</v>
      </c>
      <c r="R59" s="289"/>
      <c r="S59" s="6"/>
    </row>
    <row r="60" spans="1:37" s="28" customFormat="1" x14ac:dyDescent="0.25">
      <c r="A60"/>
      <c r="B60" s="51" t="s">
        <v>207</v>
      </c>
      <c r="C60" s="119">
        <f t="shared" ref="C60" si="14">C61+C62</f>
        <v>35093476</v>
      </c>
      <c r="D60" s="119">
        <v>32243373.57</v>
      </c>
      <c r="E60" s="119">
        <v>72000.009999999995</v>
      </c>
      <c r="F60" s="119">
        <v>310576.95</v>
      </c>
      <c r="G60" s="119">
        <v>133498.19</v>
      </c>
      <c r="H60" s="119">
        <v>561238.80000000005</v>
      </c>
      <c r="I60" s="119">
        <v>286565.33</v>
      </c>
      <c r="J60" s="119">
        <v>443012.98000000004</v>
      </c>
      <c r="K60" s="119">
        <v>338789.63</v>
      </c>
      <c r="L60" s="119">
        <v>391655.41</v>
      </c>
      <c r="M60" s="119">
        <v>284267.18</v>
      </c>
      <c r="N60" s="119">
        <v>284223.11</v>
      </c>
      <c r="O60" s="119">
        <v>279773.18</v>
      </c>
      <c r="P60" s="119">
        <v>505215.31</v>
      </c>
      <c r="Q60" s="147">
        <f t="shared" si="2"/>
        <v>3890816.0800000005</v>
      </c>
      <c r="R60" s="289"/>
      <c r="S60" s="6"/>
      <c r="T60" s="3"/>
      <c r="U60" s="3"/>
      <c r="V60" s="3"/>
      <c r="W60" s="3"/>
      <c r="X60"/>
      <c r="Y60"/>
      <c r="Z60"/>
      <c r="AA60"/>
      <c r="AB60"/>
      <c r="AC60"/>
      <c r="AD60"/>
      <c r="AE60"/>
      <c r="AF60"/>
      <c r="AG60"/>
      <c r="AH60"/>
      <c r="AI60"/>
      <c r="AJ60"/>
      <c r="AK60"/>
    </row>
    <row r="61" spans="1:37" x14ac:dyDescent="0.25">
      <c r="B61" s="50" t="s">
        <v>208</v>
      </c>
      <c r="C61" s="120">
        <v>32893476</v>
      </c>
      <c r="D61" s="120">
        <v>30020974.289999999</v>
      </c>
      <c r="E61" s="120">
        <v>72000.009999999995</v>
      </c>
      <c r="F61" s="120">
        <v>310576.95</v>
      </c>
      <c r="G61" s="120">
        <v>133498.19</v>
      </c>
      <c r="H61" s="120">
        <v>561238.80000000005</v>
      </c>
      <c r="I61" s="54">
        <v>286565.33</v>
      </c>
      <c r="J61" s="54">
        <v>443012.98000000004</v>
      </c>
      <c r="K61" s="54">
        <v>338789.63</v>
      </c>
      <c r="L61" s="54">
        <v>391655.41</v>
      </c>
      <c r="M61" s="54">
        <v>284267.18</v>
      </c>
      <c r="N61" s="54">
        <v>261823.83</v>
      </c>
      <c r="O61" s="148">
        <v>268346.43</v>
      </c>
      <c r="P61" s="148">
        <v>505215.31</v>
      </c>
      <c r="Q61" s="148">
        <f t="shared" si="2"/>
        <v>3856990.0500000007</v>
      </c>
      <c r="R61" s="289"/>
      <c r="S61" s="6"/>
    </row>
    <row r="62" spans="1:37" x14ac:dyDescent="0.25">
      <c r="B62" s="50" t="s">
        <v>209</v>
      </c>
      <c r="C62" s="120">
        <v>2200000</v>
      </c>
      <c r="D62" s="120">
        <v>2222399.2799999998</v>
      </c>
      <c r="E62" s="120">
        <v>0</v>
      </c>
      <c r="F62" s="120">
        <v>0</v>
      </c>
      <c r="G62" s="120">
        <v>0</v>
      </c>
      <c r="H62" s="120">
        <v>0</v>
      </c>
      <c r="I62" s="54">
        <v>0</v>
      </c>
      <c r="J62" s="54">
        <v>0</v>
      </c>
      <c r="K62" s="54">
        <v>0</v>
      </c>
      <c r="L62" s="54">
        <v>0</v>
      </c>
      <c r="M62" s="54">
        <v>0</v>
      </c>
      <c r="N62" s="54">
        <v>22399.279999999999</v>
      </c>
      <c r="O62" s="148">
        <v>11426.75</v>
      </c>
      <c r="P62" s="148">
        <v>0</v>
      </c>
      <c r="Q62" s="148">
        <f t="shared" si="2"/>
        <v>33826.03</v>
      </c>
      <c r="R62" s="289"/>
      <c r="S62" s="6"/>
    </row>
    <row r="63" spans="1:37" s="28" customFormat="1" x14ac:dyDescent="0.25">
      <c r="A63"/>
      <c r="B63" s="52" t="s">
        <v>27</v>
      </c>
      <c r="C63" s="119">
        <f t="shared" ref="C63" si="15">C64+C66</f>
        <v>0</v>
      </c>
      <c r="D63" s="119">
        <v>50832451.43</v>
      </c>
      <c r="E63" s="119">
        <v>0</v>
      </c>
      <c r="F63" s="119">
        <v>0</v>
      </c>
      <c r="G63" s="119">
        <v>20000</v>
      </c>
      <c r="H63" s="119">
        <v>0</v>
      </c>
      <c r="I63" s="119">
        <v>70000</v>
      </c>
      <c r="J63" s="119">
        <v>0</v>
      </c>
      <c r="K63" s="119">
        <v>5000</v>
      </c>
      <c r="L63" s="119">
        <v>14660598</v>
      </c>
      <c r="M63" s="119">
        <v>0</v>
      </c>
      <c r="N63" s="119">
        <v>0</v>
      </c>
      <c r="O63" s="119">
        <v>490768.43</v>
      </c>
      <c r="P63" s="119">
        <v>2176400</v>
      </c>
      <c r="Q63" s="147">
        <f t="shared" si="2"/>
        <v>17422766.43</v>
      </c>
      <c r="R63" s="289"/>
      <c r="S63" s="6"/>
      <c r="T63" s="3"/>
      <c r="U63" s="3"/>
      <c r="V63" s="3"/>
      <c r="W63" s="3"/>
      <c r="X63"/>
      <c r="Y63"/>
      <c r="Z63"/>
      <c r="AA63"/>
      <c r="AB63"/>
      <c r="AC63"/>
      <c r="AD63"/>
      <c r="AE63"/>
      <c r="AF63"/>
      <c r="AG63"/>
      <c r="AH63"/>
      <c r="AI63"/>
      <c r="AJ63"/>
      <c r="AK63"/>
    </row>
    <row r="64" spans="1:37" s="28" customFormat="1" x14ac:dyDescent="0.25">
      <c r="A64"/>
      <c r="B64" s="51" t="s">
        <v>210</v>
      </c>
      <c r="C64" s="119">
        <f t="shared" ref="C64" si="16">C65</f>
        <v>0</v>
      </c>
      <c r="D64" s="119">
        <v>0</v>
      </c>
      <c r="E64" s="119">
        <v>0</v>
      </c>
      <c r="F64" s="119">
        <v>0</v>
      </c>
      <c r="G64" s="119">
        <v>0</v>
      </c>
      <c r="H64" s="119">
        <v>0</v>
      </c>
      <c r="I64" s="119">
        <v>0</v>
      </c>
      <c r="J64" s="119">
        <v>0</v>
      </c>
      <c r="K64" s="119">
        <v>0</v>
      </c>
      <c r="L64" s="119">
        <v>0</v>
      </c>
      <c r="M64" s="119">
        <v>0</v>
      </c>
      <c r="N64" s="119">
        <v>0</v>
      </c>
      <c r="O64" s="119">
        <v>0</v>
      </c>
      <c r="P64" s="119">
        <v>0</v>
      </c>
      <c r="Q64" s="147">
        <f t="shared" si="2"/>
        <v>0</v>
      </c>
      <c r="R64" s="289"/>
      <c r="S64" s="6"/>
      <c r="T64" s="3"/>
      <c r="U64" s="3"/>
      <c r="V64" s="3"/>
      <c r="W64" s="3"/>
      <c r="X64"/>
      <c r="Y64"/>
      <c r="Z64"/>
      <c r="AA64"/>
      <c r="AB64"/>
      <c r="AC64"/>
      <c r="AD64"/>
      <c r="AE64"/>
      <c r="AF64"/>
      <c r="AG64"/>
      <c r="AH64"/>
      <c r="AI64"/>
      <c r="AJ64"/>
      <c r="AK64"/>
    </row>
    <row r="65" spans="1:37" x14ac:dyDescent="0.25">
      <c r="B65" s="50" t="s">
        <v>211</v>
      </c>
      <c r="C65" s="120">
        <v>0</v>
      </c>
      <c r="D65" s="120">
        <v>0</v>
      </c>
      <c r="E65" s="120">
        <v>0</v>
      </c>
      <c r="F65" s="120">
        <v>0</v>
      </c>
      <c r="G65" s="120">
        <v>0</v>
      </c>
      <c r="H65" s="120">
        <v>0</v>
      </c>
      <c r="I65" s="54">
        <v>0</v>
      </c>
      <c r="J65" s="54">
        <v>0</v>
      </c>
      <c r="K65" s="54">
        <v>0</v>
      </c>
      <c r="L65" s="54">
        <v>0</v>
      </c>
      <c r="M65" s="54">
        <v>0</v>
      </c>
      <c r="N65" s="54">
        <v>0</v>
      </c>
      <c r="O65" s="148">
        <v>0</v>
      </c>
      <c r="P65" s="148">
        <v>0</v>
      </c>
      <c r="Q65" s="148">
        <f t="shared" si="2"/>
        <v>0</v>
      </c>
      <c r="R65" s="289"/>
      <c r="S65" s="6"/>
    </row>
    <row r="66" spans="1:37" s="28" customFormat="1" x14ac:dyDescent="0.25">
      <c r="A66"/>
      <c r="B66" s="51" t="s">
        <v>212</v>
      </c>
      <c r="C66" s="119">
        <f t="shared" ref="C66" si="17">C67+C68+C69+C70</f>
        <v>0</v>
      </c>
      <c r="D66" s="119">
        <v>50832451.43</v>
      </c>
      <c r="E66" s="119">
        <v>0</v>
      </c>
      <c r="F66" s="119">
        <v>0</v>
      </c>
      <c r="G66" s="119">
        <v>20000</v>
      </c>
      <c r="H66" s="119">
        <v>0</v>
      </c>
      <c r="I66" s="119">
        <v>70000</v>
      </c>
      <c r="J66" s="119">
        <v>0</v>
      </c>
      <c r="K66" s="119">
        <v>5000</v>
      </c>
      <c r="L66" s="119">
        <v>14660598</v>
      </c>
      <c r="M66" s="119">
        <v>0</v>
      </c>
      <c r="N66" s="119">
        <v>0</v>
      </c>
      <c r="O66" s="119">
        <v>490768.43</v>
      </c>
      <c r="P66" s="119">
        <v>2176400</v>
      </c>
      <c r="Q66" s="147">
        <f t="shared" si="2"/>
        <v>17422766.43</v>
      </c>
      <c r="R66" s="289"/>
      <c r="S66" s="6"/>
      <c r="T66" s="3"/>
      <c r="U66" s="3"/>
      <c r="V66" s="3"/>
      <c r="W66" s="3"/>
      <c r="X66"/>
      <c r="Y66"/>
      <c r="Z66"/>
      <c r="AA66"/>
      <c r="AB66"/>
      <c r="AC66"/>
      <c r="AD66"/>
      <c r="AE66"/>
      <c r="AF66"/>
      <c r="AG66"/>
      <c r="AH66"/>
      <c r="AI66"/>
      <c r="AJ66"/>
      <c r="AK66"/>
    </row>
    <row r="67" spans="1:37" x14ac:dyDescent="0.25">
      <c r="B67" s="50" t="s">
        <v>213</v>
      </c>
      <c r="C67" s="120">
        <v>0</v>
      </c>
      <c r="D67" s="120">
        <v>19656783</v>
      </c>
      <c r="E67" s="120">
        <v>0</v>
      </c>
      <c r="F67" s="120">
        <v>0</v>
      </c>
      <c r="G67" s="120">
        <v>0</v>
      </c>
      <c r="H67" s="120">
        <v>0</v>
      </c>
      <c r="I67" s="54">
        <v>0</v>
      </c>
      <c r="J67" s="54">
        <v>0</v>
      </c>
      <c r="K67" s="54">
        <v>0</v>
      </c>
      <c r="L67" s="54">
        <v>14620598</v>
      </c>
      <c r="M67" s="54">
        <v>0</v>
      </c>
      <c r="N67" s="54">
        <v>0</v>
      </c>
      <c r="O67" s="148">
        <v>0</v>
      </c>
      <c r="P67" s="148">
        <v>0</v>
      </c>
      <c r="Q67" s="148">
        <f t="shared" si="2"/>
        <v>14620598</v>
      </c>
      <c r="R67" s="289"/>
      <c r="S67" s="6"/>
    </row>
    <row r="68" spans="1:37" x14ac:dyDescent="0.25">
      <c r="B68" s="50" t="s">
        <v>214</v>
      </c>
      <c r="C68" s="120">
        <v>0</v>
      </c>
      <c r="D68" s="120">
        <v>950768.43</v>
      </c>
      <c r="E68" s="120">
        <v>0</v>
      </c>
      <c r="F68" s="120">
        <v>0</v>
      </c>
      <c r="G68" s="120">
        <v>20000</v>
      </c>
      <c r="H68" s="120">
        <v>0</v>
      </c>
      <c r="I68" s="54">
        <v>70000</v>
      </c>
      <c r="J68" s="54">
        <v>0</v>
      </c>
      <c r="K68" s="54">
        <v>5000</v>
      </c>
      <c r="L68" s="54">
        <v>40000</v>
      </c>
      <c r="M68" s="54">
        <v>0</v>
      </c>
      <c r="N68" s="54">
        <v>0</v>
      </c>
      <c r="O68" s="148">
        <v>490768.43</v>
      </c>
      <c r="P68" s="148">
        <v>102400</v>
      </c>
      <c r="Q68" s="148">
        <f t="shared" si="2"/>
        <v>728168.42999999993</v>
      </c>
      <c r="R68" s="289"/>
      <c r="S68" s="6"/>
    </row>
    <row r="69" spans="1:37" x14ac:dyDescent="0.25">
      <c r="B69" s="50" t="s">
        <v>215</v>
      </c>
      <c r="C69" s="120">
        <v>0</v>
      </c>
      <c r="D69" s="120">
        <v>0</v>
      </c>
      <c r="E69" s="120" t="s">
        <v>722</v>
      </c>
      <c r="F69" s="120" t="s">
        <v>722</v>
      </c>
      <c r="G69" s="120" t="s">
        <v>722</v>
      </c>
      <c r="H69" s="120" t="s">
        <v>722</v>
      </c>
      <c r="I69" s="54" t="s">
        <v>722</v>
      </c>
      <c r="J69" s="54" t="s">
        <v>722</v>
      </c>
      <c r="K69" s="54" t="s">
        <v>722</v>
      </c>
      <c r="L69" s="54" t="s">
        <v>722</v>
      </c>
      <c r="M69" s="54" t="s">
        <v>722</v>
      </c>
      <c r="N69" s="54" t="s">
        <v>722</v>
      </c>
      <c r="O69" s="148" t="s">
        <v>722</v>
      </c>
      <c r="P69" s="148" t="s">
        <v>722</v>
      </c>
      <c r="Q69" s="148">
        <f t="shared" si="2"/>
        <v>0</v>
      </c>
      <c r="R69" s="289"/>
      <c r="S69" s="6"/>
    </row>
    <row r="70" spans="1:37" x14ac:dyDescent="0.25">
      <c r="B70" s="50" t="s">
        <v>216</v>
      </c>
      <c r="C70" s="120">
        <v>0</v>
      </c>
      <c r="D70" s="120">
        <v>30224900</v>
      </c>
      <c r="E70" s="120">
        <v>0</v>
      </c>
      <c r="F70" s="120">
        <v>0</v>
      </c>
      <c r="G70" s="120">
        <v>0</v>
      </c>
      <c r="H70" s="120">
        <v>0</v>
      </c>
      <c r="I70" s="54">
        <v>0</v>
      </c>
      <c r="J70" s="54">
        <v>0</v>
      </c>
      <c r="K70" s="54">
        <v>0</v>
      </c>
      <c r="L70" s="54">
        <v>0</v>
      </c>
      <c r="M70" s="54">
        <v>0</v>
      </c>
      <c r="N70" s="54">
        <v>0</v>
      </c>
      <c r="O70" s="148">
        <v>0</v>
      </c>
      <c r="P70" s="148">
        <v>2074000</v>
      </c>
      <c r="Q70" s="148">
        <f t="shared" si="2"/>
        <v>2074000</v>
      </c>
      <c r="R70" s="289"/>
      <c r="S70" s="6"/>
    </row>
    <row r="71" spans="1:37" s="28" customFormat="1" x14ac:dyDescent="0.25">
      <c r="A71"/>
      <c r="B71" s="52" t="s">
        <v>28</v>
      </c>
      <c r="C71" s="119">
        <f t="shared" ref="C71" si="18">C72+C74+C76</f>
        <v>12212249122</v>
      </c>
      <c r="D71" s="119">
        <v>11266718964.559999</v>
      </c>
      <c r="E71" s="119">
        <v>820730354.85000002</v>
      </c>
      <c r="F71" s="119">
        <v>815034274.99000001</v>
      </c>
      <c r="G71" s="119">
        <v>812548553.7299999</v>
      </c>
      <c r="H71" s="119">
        <v>822490755.27999997</v>
      </c>
      <c r="I71" s="119">
        <v>834621181.20000005</v>
      </c>
      <c r="J71" s="119">
        <v>820199295.73000002</v>
      </c>
      <c r="K71" s="119">
        <v>814521875.92999995</v>
      </c>
      <c r="L71" s="119">
        <v>847879491.86000013</v>
      </c>
      <c r="M71" s="119">
        <v>841638942.21000004</v>
      </c>
      <c r="N71" s="119">
        <v>845935989.78999996</v>
      </c>
      <c r="O71" s="119">
        <v>845748804.96999991</v>
      </c>
      <c r="P71" s="119">
        <v>856538817.49000001</v>
      </c>
      <c r="Q71" s="147">
        <f t="shared" si="2"/>
        <v>9977888338.0300007</v>
      </c>
      <c r="R71" s="289"/>
      <c r="S71" s="6"/>
      <c r="T71" s="3"/>
      <c r="U71" s="3"/>
      <c r="V71" s="3"/>
      <c r="W71" s="3"/>
      <c r="X71"/>
      <c r="Y71"/>
      <c r="Z71"/>
      <c r="AA71"/>
      <c r="AB71"/>
      <c r="AC71"/>
      <c r="AD71"/>
      <c r="AE71"/>
      <c r="AF71"/>
      <c r="AG71"/>
      <c r="AH71"/>
      <c r="AI71"/>
      <c r="AJ71"/>
      <c r="AK71"/>
    </row>
    <row r="72" spans="1:37" s="28" customFormat="1" x14ac:dyDescent="0.25">
      <c r="A72"/>
      <c r="B72" s="51" t="s">
        <v>217</v>
      </c>
      <c r="C72" s="119">
        <f t="shared" ref="C72" si="19">C73</f>
        <v>5633293571</v>
      </c>
      <c r="D72" s="119">
        <v>5177843775.0500002</v>
      </c>
      <c r="E72" s="119">
        <v>378072426.15000004</v>
      </c>
      <c r="F72" s="119">
        <v>374702233.77999997</v>
      </c>
      <c r="G72" s="119">
        <v>373852344.02999997</v>
      </c>
      <c r="H72" s="119">
        <v>378873331.99000001</v>
      </c>
      <c r="I72" s="119">
        <v>384614493.93000001</v>
      </c>
      <c r="J72" s="119">
        <v>377980168.72999996</v>
      </c>
      <c r="K72" s="119">
        <v>375378909.81</v>
      </c>
      <c r="L72" s="119">
        <v>388251038.13</v>
      </c>
      <c r="M72" s="119">
        <v>387880826.26999998</v>
      </c>
      <c r="N72" s="119">
        <v>394620719.82999998</v>
      </c>
      <c r="O72" s="119">
        <v>389755718.53999996</v>
      </c>
      <c r="P72" s="119">
        <v>394111990.67999995</v>
      </c>
      <c r="Q72" s="147">
        <f t="shared" si="2"/>
        <v>4598094201.8699999</v>
      </c>
      <c r="R72" s="289"/>
      <c r="S72" s="6"/>
      <c r="T72" s="3"/>
      <c r="U72" s="3"/>
      <c r="V72" s="3"/>
      <c r="W72" s="3"/>
      <c r="X72"/>
      <c r="Y72"/>
      <c r="Z72"/>
      <c r="AA72"/>
      <c r="AB72"/>
      <c r="AC72"/>
      <c r="AD72"/>
      <c r="AE72"/>
      <c r="AF72"/>
      <c r="AG72"/>
      <c r="AH72"/>
      <c r="AI72"/>
      <c r="AJ72"/>
      <c r="AK72"/>
    </row>
    <row r="73" spans="1:37" x14ac:dyDescent="0.25">
      <c r="B73" s="50" t="s">
        <v>218</v>
      </c>
      <c r="C73" s="120">
        <v>5633293571</v>
      </c>
      <c r="D73" s="120">
        <v>5177843775.0500002</v>
      </c>
      <c r="E73" s="120">
        <v>378072426.15000004</v>
      </c>
      <c r="F73" s="120">
        <v>374702233.77999997</v>
      </c>
      <c r="G73" s="120">
        <v>373852344.02999997</v>
      </c>
      <c r="H73" s="120">
        <v>378873331.99000001</v>
      </c>
      <c r="I73" s="54">
        <v>384614493.93000001</v>
      </c>
      <c r="J73" s="54">
        <v>377980168.72999996</v>
      </c>
      <c r="K73" s="54">
        <v>375378909.81</v>
      </c>
      <c r="L73" s="54">
        <v>388251038.13</v>
      </c>
      <c r="M73" s="54">
        <v>387880826.26999998</v>
      </c>
      <c r="N73" s="54">
        <v>394620719.82999998</v>
      </c>
      <c r="O73" s="148">
        <v>389755718.53999996</v>
      </c>
      <c r="P73" s="148">
        <v>394111990.67999995</v>
      </c>
      <c r="Q73" s="148">
        <f t="shared" si="2"/>
        <v>4598094201.8699999</v>
      </c>
      <c r="R73" s="289"/>
      <c r="S73" s="6"/>
    </row>
    <row r="74" spans="1:37" s="28" customFormat="1" x14ac:dyDescent="0.25">
      <c r="A74"/>
      <c r="B74" s="51" t="s">
        <v>219</v>
      </c>
      <c r="C74" s="119">
        <f t="shared" ref="C74" si="20">C75</f>
        <v>5655136168</v>
      </c>
      <c r="D74" s="119">
        <v>5227535763.96</v>
      </c>
      <c r="E74" s="119">
        <v>381511743.93000001</v>
      </c>
      <c r="F74" s="119">
        <v>379551632.42000002</v>
      </c>
      <c r="G74" s="119">
        <v>377976810.29000002</v>
      </c>
      <c r="H74" s="119">
        <v>382175395.05000001</v>
      </c>
      <c r="I74" s="119">
        <v>387816017.70999998</v>
      </c>
      <c r="J74" s="119">
        <v>380834375</v>
      </c>
      <c r="K74" s="119">
        <v>378235727.5</v>
      </c>
      <c r="L74" s="119">
        <v>396746120.55000001</v>
      </c>
      <c r="M74" s="119">
        <v>390865526.59000003</v>
      </c>
      <c r="N74" s="119">
        <v>388670992.16999996</v>
      </c>
      <c r="O74" s="119">
        <v>392724121.28999996</v>
      </c>
      <c r="P74" s="119">
        <v>398671711.11000001</v>
      </c>
      <c r="Q74" s="147">
        <f t="shared" si="2"/>
        <v>4635780173.6100006</v>
      </c>
      <c r="R74" s="289"/>
      <c r="S74" s="6"/>
      <c r="T74" s="3"/>
      <c r="U74" s="3"/>
      <c r="V74" s="3"/>
      <c r="W74" s="3"/>
      <c r="X74"/>
      <c r="Y74"/>
      <c r="Z74"/>
      <c r="AA74"/>
      <c r="AB74"/>
      <c r="AC74"/>
      <c r="AD74"/>
      <c r="AE74"/>
      <c r="AF74"/>
      <c r="AG74"/>
      <c r="AH74"/>
      <c r="AI74"/>
      <c r="AJ74"/>
      <c r="AK74"/>
    </row>
    <row r="75" spans="1:37" x14ac:dyDescent="0.25">
      <c r="B75" s="50" t="s">
        <v>220</v>
      </c>
      <c r="C75" s="120">
        <v>5655136168</v>
      </c>
      <c r="D75" s="120">
        <v>5227535763.96</v>
      </c>
      <c r="E75" s="120">
        <v>381511743.93000001</v>
      </c>
      <c r="F75" s="120">
        <v>379551632.42000002</v>
      </c>
      <c r="G75" s="120">
        <v>377976810.29000002</v>
      </c>
      <c r="H75" s="120">
        <v>382175395.05000001</v>
      </c>
      <c r="I75" s="54">
        <v>387816017.70999998</v>
      </c>
      <c r="J75" s="54">
        <v>380834375</v>
      </c>
      <c r="K75" s="54">
        <v>378235727.5</v>
      </c>
      <c r="L75" s="54">
        <v>396746120.55000001</v>
      </c>
      <c r="M75" s="54">
        <v>390865526.59000003</v>
      </c>
      <c r="N75" s="54">
        <v>388670992.16999996</v>
      </c>
      <c r="O75" s="148">
        <v>392724121.28999996</v>
      </c>
      <c r="P75" s="148">
        <v>398671711.11000001</v>
      </c>
      <c r="Q75" s="148">
        <f t="shared" ref="Q75:Q138" si="21">SUM(E75:P75)</f>
        <v>4635780173.6100006</v>
      </c>
      <c r="R75" s="289"/>
      <c r="S75" s="6"/>
    </row>
    <row r="76" spans="1:37" s="28" customFormat="1" x14ac:dyDescent="0.25">
      <c r="A76"/>
      <c r="B76" s="51" t="s">
        <v>221</v>
      </c>
      <c r="C76" s="119">
        <f t="shared" ref="C76" si="22">C77</f>
        <v>923819383</v>
      </c>
      <c r="D76" s="119">
        <v>861339425.54999995</v>
      </c>
      <c r="E76" s="119">
        <v>61146184.769999996</v>
      </c>
      <c r="F76" s="119">
        <v>60780408.789999999</v>
      </c>
      <c r="G76" s="119">
        <v>60719399.409999996</v>
      </c>
      <c r="H76" s="119">
        <v>61442028.240000002</v>
      </c>
      <c r="I76" s="119">
        <v>62190669.560000002</v>
      </c>
      <c r="J76" s="119">
        <v>61384752</v>
      </c>
      <c r="K76" s="119">
        <v>60907238.619999997</v>
      </c>
      <c r="L76" s="119">
        <v>62882333.180000007</v>
      </c>
      <c r="M76" s="119">
        <v>62892589.350000001</v>
      </c>
      <c r="N76" s="119">
        <v>62644277.789999999</v>
      </c>
      <c r="O76" s="119">
        <v>63268965.140000001</v>
      </c>
      <c r="P76" s="119">
        <v>63755115.699999996</v>
      </c>
      <c r="Q76" s="147">
        <f t="shared" si="21"/>
        <v>744013962.54999995</v>
      </c>
      <c r="R76" s="289"/>
      <c r="S76" s="6"/>
      <c r="T76" s="3"/>
      <c r="U76" s="3"/>
      <c r="V76" s="3"/>
      <c r="W76" s="3"/>
      <c r="X76"/>
      <c r="Y76"/>
      <c r="Z76"/>
      <c r="AA76"/>
      <c r="AB76"/>
      <c r="AC76"/>
      <c r="AD76"/>
      <c r="AE76"/>
      <c r="AF76"/>
      <c r="AG76"/>
      <c r="AH76"/>
      <c r="AI76"/>
      <c r="AJ76"/>
      <c r="AK76"/>
    </row>
    <row r="77" spans="1:37" x14ac:dyDescent="0.25">
      <c r="B77" s="50" t="s">
        <v>222</v>
      </c>
      <c r="C77" s="120">
        <v>923819383</v>
      </c>
      <c r="D77" s="120">
        <v>861339425.54999995</v>
      </c>
      <c r="E77" s="120">
        <v>61146184.769999996</v>
      </c>
      <c r="F77" s="120">
        <v>60780408.789999999</v>
      </c>
      <c r="G77" s="120">
        <v>60719399.409999996</v>
      </c>
      <c r="H77" s="120">
        <v>61442028.240000002</v>
      </c>
      <c r="I77" s="54">
        <v>62190669.560000002</v>
      </c>
      <c r="J77" s="54">
        <v>61384752</v>
      </c>
      <c r="K77" s="54">
        <v>60907238.619999997</v>
      </c>
      <c r="L77" s="54">
        <v>62882333.180000007</v>
      </c>
      <c r="M77" s="54">
        <v>62892589.350000001</v>
      </c>
      <c r="N77" s="54">
        <v>62644277.789999999</v>
      </c>
      <c r="O77" s="148">
        <v>63268965.140000001</v>
      </c>
      <c r="P77" s="148">
        <v>63755115.699999996</v>
      </c>
      <c r="Q77" s="148">
        <f t="shared" si="21"/>
        <v>744013962.54999995</v>
      </c>
      <c r="R77" s="289"/>
      <c r="S77" s="6"/>
    </row>
    <row r="78" spans="1:37" x14ac:dyDescent="0.25">
      <c r="B78" s="26" t="s">
        <v>29</v>
      </c>
      <c r="C78" s="122">
        <f t="shared" ref="C78" si="23">C79+C97+C104+C111+C121+C146+C163+C185+C221</f>
        <v>27032998527</v>
      </c>
      <c r="D78" s="122">
        <v>31765448847.960003</v>
      </c>
      <c r="E78" s="149">
        <v>390402028.65999985</v>
      </c>
      <c r="F78" s="149">
        <v>1016058892.84</v>
      </c>
      <c r="G78" s="149">
        <v>1157092624.2500002</v>
      </c>
      <c r="H78" s="149">
        <v>2148347923.6200004</v>
      </c>
      <c r="I78" s="149">
        <v>1190657263.6800003</v>
      </c>
      <c r="J78" s="149">
        <v>1115883461.8900001</v>
      </c>
      <c r="K78" s="149">
        <v>1373309336.8000002</v>
      </c>
      <c r="L78" s="149">
        <v>1365791624.21</v>
      </c>
      <c r="M78" s="149">
        <v>1726460224.8700004</v>
      </c>
      <c r="N78" s="149">
        <v>1327952017.9599993</v>
      </c>
      <c r="O78" s="149">
        <v>1603385870.6700003</v>
      </c>
      <c r="P78" s="149">
        <v>2106247483.9100001</v>
      </c>
      <c r="Q78" s="150">
        <f t="shared" si="21"/>
        <v>16521588753.360001</v>
      </c>
      <c r="R78" s="289"/>
      <c r="S78" s="6"/>
    </row>
    <row r="79" spans="1:37" s="28" customFormat="1" x14ac:dyDescent="0.25">
      <c r="B79" s="52" t="s">
        <v>30</v>
      </c>
      <c r="C79" s="124">
        <f t="shared" ref="C79" si="24">C80+C82+C84+C86+C88+C90+C93+C95</f>
        <v>5019403981</v>
      </c>
      <c r="D79" s="124">
        <v>5184536991.2099991</v>
      </c>
      <c r="E79" s="130">
        <v>252430394.76999998</v>
      </c>
      <c r="F79" s="130">
        <v>266826512.85000002</v>
      </c>
      <c r="G79" s="130">
        <v>255588125.05000001</v>
      </c>
      <c r="H79" s="130">
        <v>306702840.29000008</v>
      </c>
      <c r="I79" s="130">
        <v>343097183.24000001</v>
      </c>
      <c r="J79" s="130">
        <v>176417781.73999998</v>
      </c>
      <c r="K79" s="130">
        <v>376939335.6500001</v>
      </c>
      <c r="L79" s="130">
        <v>489974533.31999993</v>
      </c>
      <c r="M79" s="130">
        <v>365335952.25999999</v>
      </c>
      <c r="N79" s="130">
        <v>384971358.86999995</v>
      </c>
      <c r="O79" s="130">
        <v>392462898.40000004</v>
      </c>
      <c r="P79" s="130">
        <v>352080142.55000001</v>
      </c>
      <c r="Q79" s="147">
        <f t="shared" si="21"/>
        <v>3962827058.9900002</v>
      </c>
      <c r="R79" s="289"/>
      <c r="S79" s="6"/>
      <c r="T79" s="3"/>
      <c r="U79" s="3"/>
      <c r="V79" s="3"/>
      <c r="W79" s="3"/>
      <c r="X79"/>
      <c r="Y79"/>
      <c r="Z79"/>
      <c r="AA79"/>
      <c r="AB79"/>
      <c r="AC79"/>
      <c r="AD79"/>
      <c r="AE79"/>
      <c r="AF79"/>
      <c r="AG79"/>
      <c r="AH79"/>
      <c r="AI79"/>
      <c r="AJ79"/>
      <c r="AK79"/>
    </row>
    <row r="80" spans="1:37" s="28" customFormat="1" x14ac:dyDescent="0.25">
      <c r="B80" s="51" t="s">
        <v>223</v>
      </c>
      <c r="C80" s="124">
        <f>C81</f>
        <v>1593005</v>
      </c>
      <c r="D80" s="124">
        <v>3893005.01</v>
      </c>
      <c r="E80" s="130">
        <v>0</v>
      </c>
      <c r="F80" s="130">
        <v>0</v>
      </c>
      <c r="G80" s="130">
        <v>0</v>
      </c>
      <c r="H80" s="130">
        <v>30402.02</v>
      </c>
      <c r="I80" s="130">
        <v>56844.4</v>
      </c>
      <c r="J80" s="130">
        <v>0</v>
      </c>
      <c r="K80" s="130">
        <v>531815.06000000006</v>
      </c>
      <c r="L80" s="130">
        <v>525463.57999999996</v>
      </c>
      <c r="M80" s="130">
        <v>0</v>
      </c>
      <c r="N80" s="130">
        <v>0</v>
      </c>
      <c r="O80" s="130">
        <v>2753735.51</v>
      </c>
      <c r="P80" s="130">
        <v>41155.449999999997</v>
      </c>
      <c r="Q80" s="147">
        <f t="shared" si="21"/>
        <v>3939416.02</v>
      </c>
      <c r="R80" s="289"/>
      <c r="S80" s="6"/>
      <c r="T80" s="3"/>
      <c r="U80" s="3"/>
      <c r="V80" s="3"/>
      <c r="W80" s="3"/>
      <c r="X80"/>
      <c r="Y80"/>
      <c r="Z80"/>
      <c r="AA80"/>
      <c r="AB80"/>
      <c r="AC80"/>
      <c r="AD80"/>
      <c r="AE80"/>
      <c r="AF80"/>
      <c r="AG80"/>
      <c r="AH80"/>
      <c r="AI80"/>
      <c r="AJ80"/>
      <c r="AK80"/>
    </row>
    <row r="81" spans="2:37" x14ac:dyDescent="0.25">
      <c r="B81" s="50" t="s">
        <v>224</v>
      </c>
      <c r="C81" s="120">
        <v>1593005</v>
      </c>
      <c r="D81" s="120">
        <v>3893005.01</v>
      </c>
      <c r="E81" s="120">
        <v>0</v>
      </c>
      <c r="F81" s="126">
        <v>0</v>
      </c>
      <c r="G81" s="126">
        <v>0</v>
      </c>
      <c r="H81" s="126">
        <v>30402.02</v>
      </c>
      <c r="I81" s="54">
        <v>56844.4</v>
      </c>
      <c r="J81" s="54">
        <v>0</v>
      </c>
      <c r="K81" s="54">
        <v>531815.06000000006</v>
      </c>
      <c r="L81" s="54">
        <v>525463.57999999996</v>
      </c>
      <c r="M81" s="54">
        <v>0</v>
      </c>
      <c r="N81" s="54">
        <v>0</v>
      </c>
      <c r="O81" s="148">
        <v>2753735.51</v>
      </c>
      <c r="P81" s="148">
        <v>41155.449999999997</v>
      </c>
      <c r="Q81" s="148">
        <f t="shared" si="21"/>
        <v>3939416.02</v>
      </c>
      <c r="R81" s="289"/>
      <c r="S81" s="6"/>
    </row>
    <row r="82" spans="2:37" s="28" customFormat="1" x14ac:dyDescent="0.25">
      <c r="B82" s="51" t="s">
        <v>225</v>
      </c>
      <c r="C82" s="124">
        <f t="shared" ref="C82" si="25">C83</f>
        <v>72898944</v>
      </c>
      <c r="D82" s="124">
        <v>71833803.730000004</v>
      </c>
      <c r="E82" s="130">
        <v>2388101.2799999998</v>
      </c>
      <c r="F82" s="130">
        <v>3168560.39</v>
      </c>
      <c r="G82" s="130">
        <v>3333772.17</v>
      </c>
      <c r="H82" s="130">
        <v>2954475.85</v>
      </c>
      <c r="I82" s="130">
        <v>3644343.73</v>
      </c>
      <c r="J82" s="130">
        <v>2926733.45</v>
      </c>
      <c r="K82" s="130">
        <v>2122311.73</v>
      </c>
      <c r="L82" s="130">
        <v>4673228.21</v>
      </c>
      <c r="M82" s="130">
        <v>3268769</v>
      </c>
      <c r="N82" s="130">
        <v>5427457.7400000002</v>
      </c>
      <c r="O82" s="130">
        <v>3998504.29</v>
      </c>
      <c r="P82" s="130">
        <v>5253256.8600000003</v>
      </c>
      <c r="Q82" s="147">
        <f t="shared" si="21"/>
        <v>43159514.700000003</v>
      </c>
      <c r="R82" s="289"/>
      <c r="S82" s="6"/>
      <c r="T82" s="3"/>
      <c r="U82" s="3"/>
      <c r="V82" s="3"/>
      <c r="W82" s="3"/>
      <c r="X82"/>
      <c r="Y82"/>
      <c r="Z82"/>
      <c r="AA82"/>
      <c r="AB82"/>
      <c r="AC82"/>
      <c r="AD82"/>
      <c r="AE82"/>
      <c r="AF82"/>
      <c r="AG82"/>
      <c r="AH82"/>
      <c r="AI82"/>
      <c r="AJ82"/>
      <c r="AK82"/>
    </row>
    <row r="83" spans="2:37" x14ac:dyDescent="0.25">
      <c r="B83" s="50" t="s">
        <v>226</v>
      </c>
      <c r="C83" s="121">
        <v>72898944</v>
      </c>
      <c r="D83" s="121">
        <v>71833803.730000004</v>
      </c>
      <c r="E83" s="120">
        <v>2388101.2799999998</v>
      </c>
      <c r="F83" s="126">
        <v>3168560.39</v>
      </c>
      <c r="G83" s="126">
        <v>3333772.17</v>
      </c>
      <c r="H83" s="126">
        <v>2954475.85</v>
      </c>
      <c r="I83" s="54">
        <v>3644343.73</v>
      </c>
      <c r="J83" s="54">
        <v>2926733.45</v>
      </c>
      <c r="K83" s="54">
        <v>2122311.73</v>
      </c>
      <c r="L83" s="54">
        <v>4673228.21</v>
      </c>
      <c r="M83" s="54">
        <v>3268769</v>
      </c>
      <c r="N83" s="54">
        <v>5427457.7400000002</v>
      </c>
      <c r="O83" s="148">
        <v>3998504.29</v>
      </c>
      <c r="P83" s="148">
        <v>5253256.8600000003</v>
      </c>
      <c r="Q83" s="148">
        <f t="shared" si="21"/>
        <v>43159514.700000003</v>
      </c>
      <c r="R83" s="289"/>
      <c r="S83" s="6"/>
    </row>
    <row r="84" spans="2:37" s="28" customFormat="1" x14ac:dyDescent="0.25">
      <c r="B84" s="51" t="s">
        <v>227</v>
      </c>
      <c r="C84" s="124">
        <f t="shared" ref="C84" si="26">C85</f>
        <v>554119575</v>
      </c>
      <c r="D84" s="124">
        <v>857997175.08999991</v>
      </c>
      <c r="E84" s="130">
        <v>21363428.369999997</v>
      </c>
      <c r="F84" s="130">
        <v>21331744.859999999</v>
      </c>
      <c r="G84" s="130">
        <v>27084341.699999999</v>
      </c>
      <c r="H84" s="130">
        <v>36324146.409999996</v>
      </c>
      <c r="I84" s="130">
        <v>45617937.119999997</v>
      </c>
      <c r="J84" s="130">
        <v>25189436.5</v>
      </c>
      <c r="K84" s="130">
        <v>53141997.020000003</v>
      </c>
      <c r="L84" s="130">
        <v>149744531.91</v>
      </c>
      <c r="M84" s="130">
        <v>70778691.649999991</v>
      </c>
      <c r="N84" s="130">
        <v>91791113.609999999</v>
      </c>
      <c r="O84" s="130">
        <v>74295069.25</v>
      </c>
      <c r="P84" s="130">
        <v>51245691.93</v>
      </c>
      <c r="Q84" s="147">
        <f t="shared" si="21"/>
        <v>667908130.32999992</v>
      </c>
      <c r="R84" s="289"/>
      <c r="S84" s="6"/>
      <c r="T84" s="3"/>
      <c r="U84" s="3"/>
      <c r="V84" s="3"/>
      <c r="W84" s="3"/>
      <c r="X84"/>
      <c r="Y84"/>
      <c r="Z84"/>
      <c r="AA84"/>
      <c r="AB84"/>
      <c r="AC84"/>
      <c r="AD84"/>
      <c r="AE84"/>
      <c r="AF84"/>
      <c r="AG84"/>
      <c r="AH84"/>
      <c r="AI84"/>
      <c r="AJ84"/>
      <c r="AK84"/>
    </row>
    <row r="85" spans="2:37" x14ac:dyDescent="0.25">
      <c r="B85" s="50" t="s">
        <v>228</v>
      </c>
      <c r="C85" s="121">
        <v>554119575</v>
      </c>
      <c r="D85" s="121">
        <v>857997175.08999991</v>
      </c>
      <c r="E85" s="120">
        <v>21363428.369999997</v>
      </c>
      <c r="F85" s="126">
        <v>21331744.859999999</v>
      </c>
      <c r="G85" s="126">
        <v>27084341.699999999</v>
      </c>
      <c r="H85" s="126">
        <v>36324146.409999996</v>
      </c>
      <c r="I85" s="54">
        <v>45617937.119999997</v>
      </c>
      <c r="J85" s="54">
        <v>25189436.5</v>
      </c>
      <c r="K85" s="54">
        <v>53141997.020000003</v>
      </c>
      <c r="L85" s="54">
        <v>149744531.91</v>
      </c>
      <c r="M85" s="54">
        <v>70778691.649999991</v>
      </c>
      <c r="N85" s="54">
        <v>91791113.609999999</v>
      </c>
      <c r="O85" s="148">
        <v>74295069.25</v>
      </c>
      <c r="P85" s="148">
        <v>51245691.93</v>
      </c>
      <c r="Q85" s="148">
        <f t="shared" si="21"/>
        <v>667908130.32999992</v>
      </c>
      <c r="R85" s="289"/>
      <c r="S85" s="6"/>
    </row>
    <row r="86" spans="2:37" s="28" customFormat="1" x14ac:dyDescent="0.25">
      <c r="B86" s="51" t="s">
        <v>229</v>
      </c>
      <c r="C86" s="124">
        <f t="shared" ref="C86" si="27">C87</f>
        <v>11350462</v>
      </c>
      <c r="D86" s="124">
        <v>11674051.35</v>
      </c>
      <c r="E86" s="130">
        <v>0</v>
      </c>
      <c r="F86" s="130">
        <v>2983.5</v>
      </c>
      <c r="G86" s="130">
        <v>5553.5</v>
      </c>
      <c r="H86" s="130">
        <v>11619.2</v>
      </c>
      <c r="I86" s="130">
        <v>28437.5</v>
      </c>
      <c r="J86" s="130">
        <v>25081.74</v>
      </c>
      <c r="K86" s="130">
        <v>9117.85</v>
      </c>
      <c r="L86" s="130">
        <v>4745.5</v>
      </c>
      <c r="M86" s="130">
        <v>16542.599999999999</v>
      </c>
      <c r="N86" s="130">
        <v>28378.75</v>
      </c>
      <c r="O86" s="130">
        <v>19357.8</v>
      </c>
      <c r="P86" s="130">
        <v>153073.92000000001</v>
      </c>
      <c r="Q86" s="147">
        <f t="shared" si="21"/>
        <v>304891.86</v>
      </c>
      <c r="R86" s="289"/>
      <c r="S86" s="6"/>
      <c r="T86" s="3"/>
      <c r="U86" s="3"/>
      <c r="V86" s="3"/>
      <c r="W86" s="3"/>
      <c r="X86"/>
      <c r="Y86"/>
      <c r="Z86"/>
      <c r="AA86"/>
      <c r="AB86"/>
      <c r="AC86"/>
      <c r="AD86"/>
      <c r="AE86"/>
      <c r="AF86"/>
      <c r="AG86"/>
      <c r="AH86"/>
      <c r="AI86"/>
      <c r="AJ86"/>
      <c r="AK86"/>
    </row>
    <row r="87" spans="2:37" x14ac:dyDescent="0.25">
      <c r="B87" s="50" t="s">
        <v>230</v>
      </c>
      <c r="C87" s="120">
        <v>11350462</v>
      </c>
      <c r="D87" s="120">
        <v>11674051.35</v>
      </c>
      <c r="E87" s="120">
        <v>0</v>
      </c>
      <c r="F87" s="126">
        <v>2983.5</v>
      </c>
      <c r="G87" s="126">
        <v>5553.5</v>
      </c>
      <c r="H87" s="126">
        <v>11619.2</v>
      </c>
      <c r="I87" s="54">
        <v>28437.5</v>
      </c>
      <c r="J87" s="54">
        <v>25081.74</v>
      </c>
      <c r="K87" s="54">
        <v>9117.85</v>
      </c>
      <c r="L87" s="54">
        <v>4745.5</v>
      </c>
      <c r="M87" s="54">
        <v>16542.599999999999</v>
      </c>
      <c r="N87" s="54">
        <v>28378.75</v>
      </c>
      <c r="O87" s="148">
        <v>19357.8</v>
      </c>
      <c r="P87" s="148">
        <v>153073.92000000001</v>
      </c>
      <c r="Q87" s="148">
        <f t="shared" si="21"/>
        <v>304891.86</v>
      </c>
      <c r="R87" s="289"/>
      <c r="S87" s="6"/>
    </row>
    <row r="88" spans="2:37" s="28" customFormat="1" x14ac:dyDescent="0.25">
      <c r="B88" s="51" t="s">
        <v>231</v>
      </c>
      <c r="C88" s="124">
        <f t="shared" ref="C88" si="28">C89</f>
        <v>572718666</v>
      </c>
      <c r="D88" s="124">
        <v>616766533.46000004</v>
      </c>
      <c r="E88" s="130">
        <v>9498649.8599999994</v>
      </c>
      <c r="F88" s="130">
        <v>16527675.310000001</v>
      </c>
      <c r="G88" s="130">
        <v>11573207.32</v>
      </c>
      <c r="H88" s="130">
        <v>23644233.920000002</v>
      </c>
      <c r="I88" s="130">
        <v>27017506.559999999</v>
      </c>
      <c r="J88" s="130">
        <v>10180053.640000001</v>
      </c>
      <c r="K88" s="130">
        <v>16184988.050000001</v>
      </c>
      <c r="L88" s="130">
        <v>19525834.780000001</v>
      </c>
      <c r="M88" s="130">
        <v>20256075.329999998</v>
      </c>
      <c r="N88" s="130">
        <v>23698989.890000001</v>
      </c>
      <c r="O88" s="130">
        <v>37987723.420000002</v>
      </c>
      <c r="P88" s="130">
        <v>18735603.199999999</v>
      </c>
      <c r="Q88" s="147">
        <f t="shared" si="21"/>
        <v>234830541.27999997</v>
      </c>
      <c r="R88" s="289"/>
      <c r="S88" s="6"/>
      <c r="T88" s="3"/>
      <c r="U88" s="3"/>
      <c r="V88" s="3"/>
      <c r="W88" s="3"/>
      <c r="X88"/>
      <c r="Y88"/>
      <c r="Z88"/>
      <c r="AA88"/>
      <c r="AB88"/>
      <c r="AC88"/>
      <c r="AD88"/>
      <c r="AE88"/>
      <c r="AF88"/>
      <c r="AG88"/>
      <c r="AH88"/>
      <c r="AI88"/>
      <c r="AJ88"/>
      <c r="AK88"/>
    </row>
    <row r="89" spans="2:37" x14ac:dyDescent="0.25">
      <c r="B89" s="50" t="s">
        <v>232</v>
      </c>
      <c r="C89" s="121">
        <v>572718666</v>
      </c>
      <c r="D89" s="121">
        <v>616766533.46000004</v>
      </c>
      <c r="E89" s="120">
        <v>9498649.8599999994</v>
      </c>
      <c r="F89" s="126">
        <v>16527675.310000001</v>
      </c>
      <c r="G89" s="126">
        <v>11573207.32</v>
      </c>
      <c r="H89" s="126">
        <v>23644233.920000002</v>
      </c>
      <c r="I89" s="54">
        <v>27017506.559999999</v>
      </c>
      <c r="J89" s="54">
        <v>10180053.640000001</v>
      </c>
      <c r="K89" s="54">
        <v>16184988.050000001</v>
      </c>
      <c r="L89" s="54">
        <v>19525834.780000001</v>
      </c>
      <c r="M89" s="54">
        <v>20256075.329999998</v>
      </c>
      <c r="N89" s="54">
        <v>23698989.890000001</v>
      </c>
      <c r="O89" s="148">
        <v>37987723.420000002</v>
      </c>
      <c r="P89" s="148">
        <v>18735603.199999999</v>
      </c>
      <c r="Q89" s="148">
        <f t="shared" si="21"/>
        <v>234830541.27999997</v>
      </c>
      <c r="R89" s="289"/>
      <c r="S89" s="6"/>
    </row>
    <row r="90" spans="2:37" s="28" customFormat="1" x14ac:dyDescent="0.25">
      <c r="B90" s="51" t="s">
        <v>233</v>
      </c>
      <c r="C90" s="124">
        <f t="shared" ref="C90" si="29">C91+C92</f>
        <v>3502985024</v>
      </c>
      <c r="D90" s="124">
        <v>3459408671.4200001</v>
      </c>
      <c r="E90" s="130">
        <v>217387734.94</v>
      </c>
      <c r="F90" s="130">
        <v>221019825.67000002</v>
      </c>
      <c r="G90" s="130">
        <v>210690020.84</v>
      </c>
      <c r="H90" s="130">
        <v>233297133.93000001</v>
      </c>
      <c r="I90" s="130">
        <v>257223663.47000003</v>
      </c>
      <c r="J90" s="130">
        <v>135020392.49000001</v>
      </c>
      <c r="K90" s="130">
        <v>287581504.60000002</v>
      </c>
      <c r="L90" s="130">
        <v>296588562.31</v>
      </c>
      <c r="M90" s="130">
        <v>261367394.45999998</v>
      </c>
      <c r="N90" s="130">
        <v>254627251.90999997</v>
      </c>
      <c r="O90" s="130">
        <v>258339840.28000003</v>
      </c>
      <c r="P90" s="130">
        <v>257663082.75999999</v>
      </c>
      <c r="Q90" s="147">
        <f t="shared" si="21"/>
        <v>2890806407.6599998</v>
      </c>
      <c r="R90" s="289"/>
      <c r="S90" s="6"/>
      <c r="T90" s="3"/>
      <c r="U90" s="3"/>
      <c r="V90" s="3"/>
      <c r="W90" s="3"/>
      <c r="X90"/>
      <c r="Y90"/>
      <c r="Z90"/>
      <c r="AA90"/>
      <c r="AB90"/>
      <c r="AC90"/>
      <c r="AD90"/>
      <c r="AE90"/>
      <c r="AF90"/>
      <c r="AG90"/>
      <c r="AH90"/>
      <c r="AI90"/>
      <c r="AJ90"/>
      <c r="AK90"/>
    </row>
    <row r="91" spans="2:37" x14ac:dyDescent="0.25">
      <c r="B91" s="50" t="s">
        <v>234</v>
      </c>
      <c r="C91" s="121">
        <v>1598743764</v>
      </c>
      <c r="D91" s="121">
        <v>1482424609.3600001</v>
      </c>
      <c r="E91" s="120">
        <v>65600182.82</v>
      </c>
      <c r="F91" s="126">
        <v>71090663.710000008</v>
      </c>
      <c r="G91" s="126">
        <v>71428787.599999994</v>
      </c>
      <c r="H91" s="126">
        <v>81181934.24000001</v>
      </c>
      <c r="I91" s="54">
        <v>96985851.390000001</v>
      </c>
      <c r="J91" s="54">
        <v>69119468.129999995</v>
      </c>
      <c r="K91" s="54">
        <v>67166420.760000005</v>
      </c>
      <c r="L91" s="54">
        <v>67323244.870000005</v>
      </c>
      <c r="M91" s="54">
        <v>75397509.760000005</v>
      </c>
      <c r="N91" s="54">
        <v>85544161.640000001</v>
      </c>
      <c r="O91" s="148">
        <v>81378919.600000009</v>
      </c>
      <c r="P91" s="148">
        <v>81605201.079999998</v>
      </c>
      <c r="Q91" s="148">
        <f t="shared" si="21"/>
        <v>913822345.60000002</v>
      </c>
      <c r="R91" s="289"/>
      <c r="S91" s="6"/>
    </row>
    <row r="92" spans="2:37" x14ac:dyDescent="0.25">
      <c r="B92" s="50" t="s">
        <v>235</v>
      </c>
      <c r="C92" s="121">
        <v>1904241260</v>
      </c>
      <c r="D92" s="121">
        <v>1976984062.0599999</v>
      </c>
      <c r="E92" s="120">
        <v>151787552.12</v>
      </c>
      <c r="F92" s="126">
        <v>149929161.96000001</v>
      </c>
      <c r="G92" s="126">
        <v>139261233.24000001</v>
      </c>
      <c r="H92" s="126">
        <v>152115199.69</v>
      </c>
      <c r="I92" s="54">
        <v>160237812.08000001</v>
      </c>
      <c r="J92" s="54">
        <v>65900924.359999999</v>
      </c>
      <c r="K92" s="54">
        <v>220415083.84</v>
      </c>
      <c r="L92" s="54">
        <v>229265317.44</v>
      </c>
      <c r="M92" s="54">
        <v>185969884.69999999</v>
      </c>
      <c r="N92" s="54">
        <v>169083090.26999998</v>
      </c>
      <c r="O92" s="148">
        <v>176960920.68000001</v>
      </c>
      <c r="P92" s="148">
        <v>176057881.68000001</v>
      </c>
      <c r="Q92" s="148">
        <f t="shared" si="21"/>
        <v>1976984062.0600002</v>
      </c>
      <c r="R92" s="289"/>
      <c r="S92" s="6"/>
    </row>
    <row r="93" spans="2:37" s="28" customFormat="1" x14ac:dyDescent="0.25">
      <c r="B93" s="51" t="s">
        <v>236</v>
      </c>
      <c r="C93" s="130">
        <f t="shared" ref="C93" si="30">C94</f>
        <v>236174507</v>
      </c>
      <c r="D93" s="130">
        <v>89240934.979999989</v>
      </c>
      <c r="E93" s="130">
        <v>1088589.32</v>
      </c>
      <c r="F93" s="130">
        <v>981886.12</v>
      </c>
      <c r="G93" s="130">
        <v>1486067.52</v>
      </c>
      <c r="H93" s="130">
        <v>3710423.36</v>
      </c>
      <c r="I93" s="130">
        <v>2648729.73</v>
      </c>
      <c r="J93" s="130">
        <v>1814487.9200000002</v>
      </c>
      <c r="K93" s="130">
        <v>6203356.1000000006</v>
      </c>
      <c r="L93" s="130">
        <v>10425515.83</v>
      </c>
      <c r="M93" s="130">
        <v>6421052.3099999996</v>
      </c>
      <c r="N93" s="130">
        <v>6869120.2800000003</v>
      </c>
      <c r="O93" s="130">
        <v>8387271.3500000006</v>
      </c>
      <c r="P93" s="130">
        <v>13396842.58</v>
      </c>
      <c r="Q93" s="147">
        <f t="shared" si="21"/>
        <v>63433342.420000002</v>
      </c>
      <c r="R93" s="289"/>
      <c r="S93" s="6"/>
      <c r="T93" s="3"/>
      <c r="U93" s="3"/>
      <c r="V93" s="3"/>
      <c r="W93" s="3"/>
      <c r="X93"/>
      <c r="Y93"/>
      <c r="Z93"/>
      <c r="AA93"/>
      <c r="AB93"/>
      <c r="AC93"/>
      <c r="AD93"/>
      <c r="AE93"/>
      <c r="AF93"/>
      <c r="AG93"/>
      <c r="AH93"/>
      <c r="AI93"/>
      <c r="AJ93"/>
      <c r="AK93"/>
    </row>
    <row r="94" spans="2:37" x14ac:dyDescent="0.25">
      <c r="B94" s="50" t="s">
        <v>237</v>
      </c>
      <c r="C94" s="121">
        <v>236174507</v>
      </c>
      <c r="D94" s="121">
        <v>89240934.979999989</v>
      </c>
      <c r="E94" s="120">
        <v>1088589.32</v>
      </c>
      <c r="F94" s="126">
        <v>981886.12</v>
      </c>
      <c r="G94" s="126">
        <v>1486067.52</v>
      </c>
      <c r="H94" s="126">
        <v>3710423.36</v>
      </c>
      <c r="I94" s="54">
        <v>2648729.73</v>
      </c>
      <c r="J94" s="54">
        <v>1814487.9200000002</v>
      </c>
      <c r="K94" s="54">
        <v>6203356.1000000006</v>
      </c>
      <c r="L94" s="54">
        <v>10425515.83</v>
      </c>
      <c r="M94" s="54">
        <v>6421052.3099999996</v>
      </c>
      <c r="N94" s="54">
        <v>6869120.2800000003</v>
      </c>
      <c r="O94" s="148">
        <v>8387271.3500000006</v>
      </c>
      <c r="P94" s="148">
        <v>13396842.58</v>
      </c>
      <c r="Q94" s="148">
        <f t="shared" si="21"/>
        <v>63433342.420000002</v>
      </c>
      <c r="R94" s="289"/>
      <c r="S94" s="6"/>
    </row>
    <row r="95" spans="2:37" s="28" customFormat="1" x14ac:dyDescent="0.25">
      <c r="B95" s="51" t="s">
        <v>238</v>
      </c>
      <c r="C95" s="130">
        <f t="shared" ref="C95" si="31">C96</f>
        <v>67563798</v>
      </c>
      <c r="D95" s="130">
        <v>73722816.170000002</v>
      </c>
      <c r="E95" s="130">
        <v>703891</v>
      </c>
      <c r="F95" s="130">
        <v>3793837</v>
      </c>
      <c r="G95" s="130">
        <v>1415162</v>
      </c>
      <c r="H95" s="130">
        <v>6730405.5999999996</v>
      </c>
      <c r="I95" s="130">
        <v>6859720.7300000004</v>
      </c>
      <c r="J95" s="130">
        <v>1261596</v>
      </c>
      <c r="K95" s="130">
        <v>11164245.24</v>
      </c>
      <c r="L95" s="130">
        <v>8486651.1999999993</v>
      </c>
      <c r="M95" s="130">
        <v>3227426.91</v>
      </c>
      <c r="N95" s="130">
        <v>2529046.69</v>
      </c>
      <c r="O95" s="130">
        <v>6681396.5</v>
      </c>
      <c r="P95" s="130">
        <v>5591435.8500000006</v>
      </c>
      <c r="Q95" s="147">
        <f t="shared" si="21"/>
        <v>58444814.719999991</v>
      </c>
      <c r="R95" s="289"/>
      <c r="S95" s="6"/>
      <c r="T95" s="3"/>
      <c r="U95" s="3"/>
      <c r="V95" s="3"/>
      <c r="W95" s="3"/>
      <c r="X95"/>
      <c r="Y95"/>
      <c r="Z95"/>
      <c r="AA95"/>
      <c r="AB95"/>
      <c r="AC95"/>
      <c r="AD95"/>
      <c r="AE95"/>
      <c r="AF95"/>
      <c r="AG95"/>
      <c r="AH95"/>
      <c r="AI95"/>
      <c r="AJ95"/>
      <c r="AK95"/>
    </row>
    <row r="96" spans="2:37" x14ac:dyDescent="0.25">
      <c r="B96" s="50" t="s">
        <v>239</v>
      </c>
      <c r="C96" s="121">
        <v>67563798</v>
      </c>
      <c r="D96" s="121">
        <v>73722816.170000002</v>
      </c>
      <c r="E96" s="120">
        <v>703891</v>
      </c>
      <c r="F96" s="126">
        <v>3793837</v>
      </c>
      <c r="G96" s="126">
        <v>1415162</v>
      </c>
      <c r="H96" s="126">
        <v>6730405.5999999996</v>
      </c>
      <c r="I96" s="54">
        <v>6859720.7300000004</v>
      </c>
      <c r="J96" s="54">
        <v>1261596</v>
      </c>
      <c r="K96" s="54">
        <v>11164245.24</v>
      </c>
      <c r="L96" s="54">
        <v>8486651.1999999993</v>
      </c>
      <c r="M96" s="54">
        <v>3227426.91</v>
      </c>
      <c r="N96" s="54">
        <v>2529046.69</v>
      </c>
      <c r="O96" s="148">
        <v>6681396.5</v>
      </c>
      <c r="P96" s="148">
        <v>5591435.8500000006</v>
      </c>
      <c r="Q96" s="148">
        <f t="shared" si="21"/>
        <v>58444814.719999991</v>
      </c>
      <c r="R96" s="289"/>
      <c r="S96" s="6"/>
    </row>
    <row r="97" spans="2:37" s="28" customFormat="1" x14ac:dyDescent="0.25">
      <c r="B97" s="52" t="s">
        <v>31</v>
      </c>
      <c r="C97" s="130">
        <f t="shared" ref="C97" si="32">C98+C102</f>
        <v>1095844410</v>
      </c>
      <c r="D97" s="130">
        <v>1144443807.6999998</v>
      </c>
      <c r="E97" s="130">
        <v>4944564.2</v>
      </c>
      <c r="F97" s="130">
        <v>12365711.75</v>
      </c>
      <c r="G97" s="130">
        <v>19554413.100000001</v>
      </c>
      <c r="H97" s="130">
        <v>21212671.170000002</v>
      </c>
      <c r="I97" s="130">
        <v>24808013.789999999</v>
      </c>
      <c r="J97" s="130">
        <v>23873517.800000001</v>
      </c>
      <c r="K97" s="130">
        <v>23720047.699999999</v>
      </c>
      <c r="L97" s="130">
        <v>20628502.07</v>
      </c>
      <c r="M97" s="130">
        <v>34348204.590000004</v>
      </c>
      <c r="N97" s="130">
        <v>22145533.490000002</v>
      </c>
      <c r="O97" s="130">
        <v>26594639.589999996</v>
      </c>
      <c r="P97" s="130">
        <v>54626996.810000002</v>
      </c>
      <c r="Q97" s="147">
        <f t="shared" si="21"/>
        <v>288822816.06</v>
      </c>
      <c r="R97" s="289"/>
      <c r="S97" s="6"/>
      <c r="T97" s="3"/>
      <c r="U97" s="3"/>
      <c r="V97" s="3"/>
      <c r="W97" s="3"/>
      <c r="X97"/>
      <c r="Y97"/>
      <c r="Z97"/>
      <c r="AA97"/>
      <c r="AB97"/>
      <c r="AC97"/>
      <c r="AD97"/>
      <c r="AE97"/>
      <c r="AF97"/>
      <c r="AG97"/>
      <c r="AH97"/>
      <c r="AI97"/>
      <c r="AJ97"/>
      <c r="AK97"/>
    </row>
    <row r="98" spans="2:37" x14ac:dyDescent="0.25">
      <c r="B98" s="27" t="s">
        <v>240</v>
      </c>
      <c r="C98" s="126">
        <f t="shared" ref="C98" si="33">C99+C100+C101</f>
        <v>840786415</v>
      </c>
      <c r="D98" s="126">
        <v>841850831.83999991</v>
      </c>
      <c r="E98" s="126">
        <v>3711849.12</v>
      </c>
      <c r="F98" s="126">
        <v>7278608.9900000002</v>
      </c>
      <c r="G98" s="126">
        <v>14304680.5</v>
      </c>
      <c r="H98" s="126">
        <v>16074429.57</v>
      </c>
      <c r="I98" s="126">
        <v>9728661.5500000007</v>
      </c>
      <c r="J98" s="126">
        <v>14489082.65</v>
      </c>
      <c r="K98" s="126">
        <v>13794336.969999999</v>
      </c>
      <c r="L98" s="126">
        <v>15358591.449999999</v>
      </c>
      <c r="M98" s="126">
        <v>25513676.650000002</v>
      </c>
      <c r="N98" s="126">
        <v>10159724.880000001</v>
      </c>
      <c r="O98" s="126">
        <v>12008765.239999998</v>
      </c>
      <c r="P98" s="126">
        <v>33470561.77</v>
      </c>
      <c r="Q98" s="148">
        <f t="shared" si="21"/>
        <v>175892969.34</v>
      </c>
      <c r="R98" s="289"/>
      <c r="S98" s="6"/>
    </row>
    <row r="99" spans="2:37" x14ac:dyDescent="0.25">
      <c r="B99" s="50" t="s">
        <v>241</v>
      </c>
      <c r="C99" s="121">
        <v>765257729</v>
      </c>
      <c r="D99" s="121">
        <v>712334293.92999995</v>
      </c>
      <c r="E99" s="120">
        <v>3538989.12</v>
      </c>
      <c r="F99" s="120">
        <v>6630700.9900000002</v>
      </c>
      <c r="G99" s="120">
        <v>8352331.6999999993</v>
      </c>
      <c r="H99" s="120">
        <v>13015432.369999999</v>
      </c>
      <c r="I99" s="54">
        <v>9474470.6600000001</v>
      </c>
      <c r="J99" s="54">
        <v>13252267.34</v>
      </c>
      <c r="K99" s="54">
        <v>9861741.6199999992</v>
      </c>
      <c r="L99" s="54">
        <v>12904694.25</v>
      </c>
      <c r="M99" s="54">
        <v>11752040.4</v>
      </c>
      <c r="N99" s="54">
        <v>9118922.3200000003</v>
      </c>
      <c r="O99" s="148">
        <v>9994261.4399999995</v>
      </c>
      <c r="P99" s="148">
        <v>7393545.4400000004</v>
      </c>
      <c r="Q99" s="148">
        <f t="shared" si="21"/>
        <v>115289397.65000001</v>
      </c>
      <c r="R99" s="289"/>
      <c r="S99" s="6"/>
    </row>
    <row r="100" spans="2:37" x14ac:dyDescent="0.25">
      <c r="B100" s="50" t="s">
        <v>662</v>
      </c>
      <c r="C100" s="121">
        <v>34413500</v>
      </c>
      <c r="D100" s="121">
        <v>73268318.599999994</v>
      </c>
      <c r="E100" s="120">
        <v>172860</v>
      </c>
      <c r="F100" s="120">
        <v>600000</v>
      </c>
      <c r="G100" s="120">
        <v>4842271.75</v>
      </c>
      <c r="H100" s="120">
        <v>461763.97</v>
      </c>
      <c r="I100" s="54">
        <v>0</v>
      </c>
      <c r="J100" s="54">
        <v>0</v>
      </c>
      <c r="K100" s="54">
        <v>487505.2</v>
      </c>
      <c r="L100" s="54">
        <v>1180000</v>
      </c>
      <c r="M100" s="54">
        <v>12897521.220000001</v>
      </c>
      <c r="N100" s="54">
        <v>253464</v>
      </c>
      <c r="O100" s="148">
        <v>1183078.2</v>
      </c>
      <c r="P100" s="148">
        <v>25181201.43</v>
      </c>
      <c r="Q100" s="148">
        <f t="shared" si="21"/>
        <v>47259665.769999996</v>
      </c>
      <c r="R100" s="289"/>
      <c r="S100" s="6"/>
    </row>
    <row r="101" spans="2:37" x14ac:dyDescent="0.25">
      <c r="B101" s="50" t="s">
        <v>663</v>
      </c>
      <c r="C101" s="121">
        <v>41115186</v>
      </c>
      <c r="D101" s="121">
        <v>56248219.310000002</v>
      </c>
      <c r="E101" s="120">
        <v>0</v>
      </c>
      <c r="F101" s="120">
        <v>47908</v>
      </c>
      <c r="G101" s="120">
        <v>1110077.05</v>
      </c>
      <c r="H101" s="120">
        <v>2597233.23</v>
      </c>
      <c r="I101" s="54">
        <v>254190.89</v>
      </c>
      <c r="J101" s="54">
        <v>1236815.31</v>
      </c>
      <c r="K101" s="54">
        <v>3445090.15</v>
      </c>
      <c r="L101" s="54">
        <v>1273897.2</v>
      </c>
      <c r="M101" s="54">
        <v>864115.03</v>
      </c>
      <c r="N101" s="54">
        <v>787338.55999999994</v>
      </c>
      <c r="O101" s="148">
        <v>831425.6</v>
      </c>
      <c r="P101" s="148">
        <v>895814.9</v>
      </c>
      <c r="Q101" s="148">
        <f t="shared" si="21"/>
        <v>13343905.92</v>
      </c>
      <c r="R101" s="289"/>
      <c r="S101" s="6"/>
    </row>
    <row r="102" spans="2:37" s="28" customFormat="1" x14ac:dyDescent="0.25">
      <c r="B102" s="51" t="s">
        <v>242</v>
      </c>
      <c r="C102" s="119">
        <f t="shared" ref="C102" si="34">C103</f>
        <v>255057995</v>
      </c>
      <c r="D102" s="119">
        <v>302592975.86000001</v>
      </c>
      <c r="E102" s="119">
        <v>1232715.08</v>
      </c>
      <c r="F102" s="119">
        <v>5087102.76</v>
      </c>
      <c r="G102" s="119">
        <v>5249732.5999999996</v>
      </c>
      <c r="H102" s="119">
        <v>5138241.5999999996</v>
      </c>
      <c r="I102" s="119">
        <v>15079352.24</v>
      </c>
      <c r="J102" s="119">
        <v>9384435.1500000004</v>
      </c>
      <c r="K102" s="119">
        <v>9925710.7300000004</v>
      </c>
      <c r="L102" s="119">
        <v>5269910.62</v>
      </c>
      <c r="M102" s="119">
        <v>8834527.9399999995</v>
      </c>
      <c r="N102" s="119">
        <v>11985808.609999999</v>
      </c>
      <c r="O102" s="119">
        <v>14585874.35</v>
      </c>
      <c r="P102" s="119">
        <v>21156435.039999999</v>
      </c>
      <c r="Q102" s="147">
        <f t="shared" si="21"/>
        <v>112929846.71999997</v>
      </c>
      <c r="R102" s="289"/>
      <c r="S102" s="6"/>
      <c r="T102" s="3"/>
      <c r="U102" s="3"/>
      <c r="V102" s="3"/>
      <c r="W102" s="3"/>
      <c r="X102"/>
      <c r="Y102"/>
      <c r="Z102"/>
      <c r="AA102"/>
      <c r="AB102"/>
      <c r="AC102"/>
      <c r="AD102"/>
      <c r="AE102"/>
      <c r="AF102"/>
      <c r="AG102"/>
      <c r="AH102"/>
      <c r="AI102"/>
      <c r="AJ102"/>
      <c r="AK102"/>
    </row>
    <row r="103" spans="2:37" x14ac:dyDescent="0.25">
      <c r="B103" s="50" t="s">
        <v>243</v>
      </c>
      <c r="C103" s="121">
        <v>255057995</v>
      </c>
      <c r="D103" s="121">
        <v>302592975.86000001</v>
      </c>
      <c r="E103" s="120">
        <v>1232715.08</v>
      </c>
      <c r="F103" s="120">
        <v>5087102.76</v>
      </c>
      <c r="G103" s="120">
        <v>5249732.5999999996</v>
      </c>
      <c r="H103" s="120">
        <v>5138241.5999999996</v>
      </c>
      <c r="I103" s="54">
        <v>15079352.24</v>
      </c>
      <c r="J103" s="54">
        <v>9384435.1500000004</v>
      </c>
      <c r="K103" s="54">
        <v>9925710.7300000004</v>
      </c>
      <c r="L103" s="54">
        <v>5269910.62</v>
      </c>
      <c r="M103" s="54">
        <v>8834527.9399999995</v>
      </c>
      <c r="N103" s="54">
        <v>11985808.609999999</v>
      </c>
      <c r="O103" s="148">
        <v>14585874.35</v>
      </c>
      <c r="P103" s="148">
        <v>21156435.039999999</v>
      </c>
      <c r="Q103" s="148">
        <f t="shared" si="21"/>
        <v>112929846.71999997</v>
      </c>
      <c r="R103" s="289"/>
      <c r="S103" s="6"/>
    </row>
    <row r="104" spans="2:37" s="28" customFormat="1" x14ac:dyDescent="0.25">
      <c r="B104" s="52" t="s">
        <v>32</v>
      </c>
      <c r="C104" s="119">
        <f t="shared" ref="C104" si="35">C105+C107+C109</f>
        <v>1159899712</v>
      </c>
      <c r="D104" s="119">
        <v>1119329263.73</v>
      </c>
      <c r="E104" s="119">
        <v>10239603.960000001</v>
      </c>
      <c r="F104" s="119">
        <v>26537197.23</v>
      </c>
      <c r="G104" s="119">
        <v>30868243.469999999</v>
      </c>
      <c r="H104" s="119">
        <v>37272936.090000004</v>
      </c>
      <c r="I104" s="119">
        <v>33135670.560000002</v>
      </c>
      <c r="J104" s="119">
        <v>30554997.359999999</v>
      </c>
      <c r="K104" s="119">
        <v>32142234.159999996</v>
      </c>
      <c r="L104" s="119">
        <v>35220762.189999998</v>
      </c>
      <c r="M104" s="119">
        <v>33353786.339999996</v>
      </c>
      <c r="N104" s="119">
        <v>43711257.810000002</v>
      </c>
      <c r="O104" s="119">
        <v>33736759.629999995</v>
      </c>
      <c r="P104" s="119">
        <v>46133897.779999994</v>
      </c>
      <c r="Q104" s="147">
        <f t="shared" si="21"/>
        <v>392907346.57999998</v>
      </c>
      <c r="R104" s="289"/>
      <c r="S104" s="6"/>
      <c r="T104" s="3"/>
      <c r="U104" s="3"/>
      <c r="V104" s="3"/>
      <c r="W104" s="3"/>
      <c r="X104"/>
      <c r="Y104"/>
      <c r="Z104"/>
      <c r="AA104"/>
      <c r="AB104"/>
      <c r="AC104"/>
      <c r="AD104"/>
      <c r="AE104"/>
      <c r="AF104"/>
      <c r="AG104"/>
      <c r="AH104"/>
      <c r="AI104"/>
      <c r="AJ104"/>
      <c r="AK104"/>
    </row>
    <row r="105" spans="2:37" s="28" customFormat="1" x14ac:dyDescent="0.25">
      <c r="B105" s="51" t="s">
        <v>244</v>
      </c>
      <c r="C105" s="119">
        <f t="shared" ref="C105" si="36">C106</f>
        <v>995479981</v>
      </c>
      <c r="D105" s="119">
        <v>922201650.46000004</v>
      </c>
      <c r="E105" s="119">
        <v>3916917.5</v>
      </c>
      <c r="F105" s="119">
        <v>15410809.220000001</v>
      </c>
      <c r="G105" s="119">
        <v>21230299.829999998</v>
      </c>
      <c r="H105" s="119">
        <v>27234044.870000001</v>
      </c>
      <c r="I105" s="119">
        <v>16055287.35</v>
      </c>
      <c r="J105" s="119">
        <v>17941578.240000002</v>
      </c>
      <c r="K105" s="119">
        <v>21086023.149999999</v>
      </c>
      <c r="L105" s="119">
        <v>24792037.18</v>
      </c>
      <c r="M105" s="119">
        <v>22867931.149999999</v>
      </c>
      <c r="N105" s="119">
        <v>30376622.240000002</v>
      </c>
      <c r="O105" s="119">
        <v>23473769.289999999</v>
      </c>
      <c r="P105" s="119">
        <v>36692362.489999995</v>
      </c>
      <c r="Q105" s="147">
        <f t="shared" si="21"/>
        <v>261077682.50999999</v>
      </c>
      <c r="R105" s="289"/>
      <c r="S105" s="6"/>
      <c r="T105" s="3"/>
      <c r="U105" s="3"/>
      <c r="V105" s="3"/>
      <c r="W105" s="3"/>
      <c r="X105"/>
      <c r="Y105"/>
      <c r="Z105"/>
      <c r="AA105"/>
      <c r="AB105"/>
      <c r="AC105"/>
      <c r="AD105"/>
      <c r="AE105"/>
      <c r="AF105"/>
      <c r="AG105"/>
      <c r="AH105"/>
      <c r="AI105"/>
      <c r="AJ105"/>
      <c r="AK105"/>
    </row>
    <row r="106" spans="2:37" x14ac:dyDescent="0.25">
      <c r="B106" s="50" t="s">
        <v>245</v>
      </c>
      <c r="C106" s="121">
        <v>995479981</v>
      </c>
      <c r="D106" s="121">
        <v>922201650.46000004</v>
      </c>
      <c r="E106" s="120">
        <v>3916917.5</v>
      </c>
      <c r="F106" s="120">
        <v>15410809.220000001</v>
      </c>
      <c r="G106" s="120">
        <v>21230299.829999998</v>
      </c>
      <c r="H106" s="120">
        <v>27234044.870000001</v>
      </c>
      <c r="I106" s="54">
        <v>16055287.35</v>
      </c>
      <c r="J106" s="54">
        <v>17941578.240000002</v>
      </c>
      <c r="K106" s="54">
        <v>21086023.149999999</v>
      </c>
      <c r="L106" s="54">
        <v>24792037.18</v>
      </c>
      <c r="M106" s="54">
        <v>22867931.149999999</v>
      </c>
      <c r="N106" s="54">
        <v>30376622.240000002</v>
      </c>
      <c r="O106" s="148">
        <v>23473769.289999999</v>
      </c>
      <c r="P106" s="148">
        <v>36692362.489999995</v>
      </c>
      <c r="Q106" s="148">
        <f t="shared" si="21"/>
        <v>261077682.50999999</v>
      </c>
      <c r="R106" s="289"/>
      <c r="S106" s="6"/>
    </row>
    <row r="107" spans="2:37" s="28" customFormat="1" x14ac:dyDescent="0.25">
      <c r="B107" s="51" t="s">
        <v>246</v>
      </c>
      <c r="C107" s="119">
        <f t="shared" ref="C107" si="37">C108</f>
        <v>160772730</v>
      </c>
      <c r="D107" s="119">
        <v>193627612.26999998</v>
      </c>
      <c r="E107" s="119">
        <v>6322686.46</v>
      </c>
      <c r="F107" s="119">
        <v>11126388.01</v>
      </c>
      <c r="G107" s="119">
        <v>9637943.6400000006</v>
      </c>
      <c r="H107" s="119">
        <v>10038891.220000001</v>
      </c>
      <c r="I107" s="119">
        <v>17080383.210000001</v>
      </c>
      <c r="J107" s="119">
        <v>12613419.119999999</v>
      </c>
      <c r="K107" s="119">
        <v>11056211.01</v>
      </c>
      <c r="L107" s="119">
        <v>10428725.01</v>
      </c>
      <c r="M107" s="119">
        <v>10485855.189999999</v>
      </c>
      <c r="N107" s="119">
        <v>13334635.57</v>
      </c>
      <c r="O107" s="119">
        <v>10262990.34</v>
      </c>
      <c r="P107" s="119">
        <v>9441535.290000001</v>
      </c>
      <c r="Q107" s="147">
        <f t="shared" si="21"/>
        <v>131829664.07000001</v>
      </c>
      <c r="R107" s="289"/>
      <c r="S107" s="6"/>
      <c r="T107" s="3"/>
      <c r="U107" s="3"/>
      <c r="V107" s="3"/>
      <c r="W107" s="3"/>
      <c r="X107"/>
      <c r="Y107"/>
      <c r="Z107"/>
      <c r="AA107"/>
      <c r="AB107"/>
      <c r="AC107"/>
      <c r="AD107"/>
      <c r="AE107"/>
      <c r="AF107"/>
      <c r="AG107"/>
      <c r="AH107"/>
      <c r="AI107"/>
      <c r="AJ107"/>
      <c r="AK107"/>
    </row>
    <row r="108" spans="2:37" x14ac:dyDescent="0.25">
      <c r="B108" s="50" t="s">
        <v>247</v>
      </c>
      <c r="C108" s="121">
        <v>160772730</v>
      </c>
      <c r="D108" s="121">
        <v>193627612.26999998</v>
      </c>
      <c r="E108" s="120">
        <v>6322686.46</v>
      </c>
      <c r="F108" s="120">
        <v>11126388.01</v>
      </c>
      <c r="G108" s="120">
        <v>9637943.6400000006</v>
      </c>
      <c r="H108" s="120">
        <v>10038891.220000001</v>
      </c>
      <c r="I108" s="54">
        <v>17080383.210000001</v>
      </c>
      <c r="J108" s="54">
        <v>12613419.119999999</v>
      </c>
      <c r="K108" s="54">
        <v>11056211.01</v>
      </c>
      <c r="L108" s="54">
        <v>10428725.01</v>
      </c>
      <c r="M108" s="54">
        <v>10485855.189999999</v>
      </c>
      <c r="N108" s="54">
        <v>13334635.57</v>
      </c>
      <c r="O108" s="148">
        <v>10262990.34</v>
      </c>
      <c r="P108" s="148">
        <v>9441535.290000001</v>
      </c>
      <c r="Q108" s="148">
        <f t="shared" si="21"/>
        <v>131829664.07000001</v>
      </c>
      <c r="R108" s="289"/>
      <c r="S108" s="6"/>
    </row>
    <row r="109" spans="2:37" s="28" customFormat="1" x14ac:dyDescent="0.25">
      <c r="B109" s="51" t="s">
        <v>664</v>
      </c>
      <c r="C109" s="134">
        <f>+C110</f>
        <v>3647001</v>
      </c>
      <c r="D109" s="134">
        <v>3500001</v>
      </c>
      <c r="E109" s="119">
        <v>0</v>
      </c>
      <c r="F109" s="119">
        <v>0</v>
      </c>
      <c r="G109" s="119">
        <v>0</v>
      </c>
      <c r="H109" s="119">
        <v>0</v>
      </c>
      <c r="I109" s="119">
        <v>0</v>
      </c>
      <c r="J109" s="119">
        <v>0</v>
      </c>
      <c r="K109" s="119">
        <v>0</v>
      </c>
      <c r="L109" s="119">
        <v>0</v>
      </c>
      <c r="M109" s="119">
        <v>0</v>
      </c>
      <c r="N109" s="119">
        <v>0</v>
      </c>
      <c r="O109" s="119">
        <v>0</v>
      </c>
      <c r="P109" s="147">
        <v>0</v>
      </c>
      <c r="Q109" s="147">
        <f t="shared" si="21"/>
        <v>0</v>
      </c>
      <c r="R109" s="289"/>
      <c r="S109" s="6"/>
      <c r="T109" s="3"/>
      <c r="U109" s="3"/>
      <c r="V109" s="3"/>
      <c r="W109" s="3"/>
      <c r="X109"/>
      <c r="Y109"/>
      <c r="Z109"/>
      <c r="AA109"/>
      <c r="AB109"/>
      <c r="AC109"/>
      <c r="AD109"/>
      <c r="AE109"/>
      <c r="AF109"/>
      <c r="AG109"/>
      <c r="AH109"/>
      <c r="AI109"/>
      <c r="AJ109"/>
      <c r="AK109"/>
    </row>
    <row r="110" spans="2:37" x14ac:dyDescent="0.25">
      <c r="B110" s="50" t="s">
        <v>665</v>
      </c>
      <c r="C110" s="121">
        <v>3647001</v>
      </c>
      <c r="D110" s="121">
        <v>3500001</v>
      </c>
      <c r="E110" s="120">
        <v>0</v>
      </c>
      <c r="F110" s="120">
        <v>0</v>
      </c>
      <c r="G110" s="120">
        <v>0</v>
      </c>
      <c r="H110" s="120">
        <v>0</v>
      </c>
      <c r="I110" s="54">
        <v>0</v>
      </c>
      <c r="J110" s="54">
        <v>0</v>
      </c>
      <c r="K110" s="54">
        <v>0</v>
      </c>
      <c r="L110" s="54">
        <v>0</v>
      </c>
      <c r="M110" s="54">
        <v>0</v>
      </c>
      <c r="N110" s="54">
        <v>0</v>
      </c>
      <c r="O110" s="148">
        <v>0</v>
      </c>
      <c r="P110" s="148">
        <v>0</v>
      </c>
      <c r="Q110" s="148">
        <f t="shared" si="21"/>
        <v>0</v>
      </c>
      <c r="R110" s="289"/>
      <c r="S110" s="6"/>
    </row>
    <row r="111" spans="2:37" s="28" customFormat="1" x14ac:dyDescent="0.25">
      <c r="B111" s="52" t="s">
        <v>33</v>
      </c>
      <c r="C111" s="119">
        <f t="shared" ref="C111" si="38">C112+C114+C116+C119</f>
        <v>286392848</v>
      </c>
      <c r="D111" s="119">
        <v>379363853.30000001</v>
      </c>
      <c r="E111" s="119">
        <v>1234955.05</v>
      </c>
      <c r="F111" s="119">
        <v>3953582.94</v>
      </c>
      <c r="G111" s="119">
        <v>9318213.4900000002</v>
      </c>
      <c r="H111" s="119">
        <v>17793782.360000003</v>
      </c>
      <c r="I111" s="119">
        <v>12315028.310000001</v>
      </c>
      <c r="J111" s="119">
        <v>18236583.140000004</v>
      </c>
      <c r="K111" s="119">
        <v>41332558.059999995</v>
      </c>
      <c r="L111" s="119">
        <v>20039059.379999999</v>
      </c>
      <c r="M111" s="119">
        <v>18320494.529999997</v>
      </c>
      <c r="N111" s="119">
        <v>22243389.32</v>
      </c>
      <c r="O111" s="119">
        <v>15107292.120000001</v>
      </c>
      <c r="P111" s="119">
        <v>21775014.520000003</v>
      </c>
      <c r="Q111" s="147">
        <f t="shared" si="21"/>
        <v>201669953.22</v>
      </c>
      <c r="R111" s="289"/>
      <c r="S111" s="6"/>
      <c r="T111" s="3"/>
      <c r="U111" s="3"/>
      <c r="V111" s="3"/>
      <c r="W111" s="3"/>
      <c r="X111"/>
      <c r="Y111"/>
      <c r="Z111"/>
      <c r="AA111"/>
      <c r="AB111"/>
      <c r="AC111"/>
      <c r="AD111"/>
      <c r="AE111"/>
      <c r="AF111"/>
      <c r="AG111"/>
      <c r="AH111"/>
      <c r="AI111"/>
      <c r="AJ111"/>
      <c r="AK111"/>
    </row>
    <row r="112" spans="2:37" s="28" customFormat="1" x14ac:dyDescent="0.25">
      <c r="B112" s="51" t="s">
        <v>249</v>
      </c>
      <c r="C112" s="119">
        <f t="shared" ref="C112" si="39">C113</f>
        <v>213863186</v>
      </c>
      <c r="D112" s="119">
        <v>317731851.35000002</v>
      </c>
      <c r="E112" s="119">
        <v>886050.48</v>
      </c>
      <c r="F112" s="119">
        <v>2357769.63</v>
      </c>
      <c r="G112" s="119">
        <v>6455184.8900000006</v>
      </c>
      <c r="H112" s="119">
        <v>16999736.810000002</v>
      </c>
      <c r="I112" s="119">
        <v>9518698.5199999996</v>
      </c>
      <c r="J112" s="119">
        <v>17077535.470000003</v>
      </c>
      <c r="K112" s="119">
        <v>35846057.409999996</v>
      </c>
      <c r="L112" s="119">
        <v>10510136.17</v>
      </c>
      <c r="M112" s="119">
        <v>15785622.039999999</v>
      </c>
      <c r="N112" s="119">
        <v>20848653.329999998</v>
      </c>
      <c r="O112" s="119">
        <v>11976236.49</v>
      </c>
      <c r="P112" s="119">
        <v>17527534.109999999</v>
      </c>
      <c r="Q112" s="147">
        <f t="shared" si="21"/>
        <v>165789215.35000002</v>
      </c>
      <c r="R112" s="289"/>
      <c r="S112" s="6"/>
      <c r="T112" s="3"/>
      <c r="U112" s="3"/>
      <c r="V112" s="3"/>
      <c r="W112" s="3"/>
      <c r="X112"/>
      <c r="Y112"/>
      <c r="Z112"/>
      <c r="AA112"/>
      <c r="AB112"/>
      <c r="AC112"/>
      <c r="AD112"/>
      <c r="AE112"/>
      <c r="AF112"/>
      <c r="AG112"/>
      <c r="AH112"/>
      <c r="AI112"/>
      <c r="AJ112"/>
      <c r="AK112"/>
    </row>
    <row r="113" spans="2:37" x14ac:dyDescent="0.25">
      <c r="B113" s="50" t="s">
        <v>250</v>
      </c>
      <c r="C113" s="121">
        <v>213863186</v>
      </c>
      <c r="D113" s="121">
        <v>317731851.35000002</v>
      </c>
      <c r="E113" s="120">
        <v>886050.48</v>
      </c>
      <c r="F113" s="120">
        <v>2357769.63</v>
      </c>
      <c r="G113" s="120">
        <v>6455184.8900000006</v>
      </c>
      <c r="H113" s="120">
        <v>16999736.810000002</v>
      </c>
      <c r="I113" s="54">
        <v>9518698.5199999996</v>
      </c>
      <c r="J113" s="54">
        <v>17077535.470000003</v>
      </c>
      <c r="K113" s="54">
        <v>35846057.409999996</v>
      </c>
      <c r="L113" s="54">
        <v>10510136.17</v>
      </c>
      <c r="M113" s="54">
        <v>15785622.039999999</v>
      </c>
      <c r="N113" s="54">
        <v>20848653.329999998</v>
      </c>
      <c r="O113" s="148">
        <v>11976236.49</v>
      </c>
      <c r="P113" s="148">
        <v>17527534.109999999</v>
      </c>
      <c r="Q113" s="148">
        <f t="shared" si="21"/>
        <v>165789215.35000002</v>
      </c>
      <c r="R113" s="289"/>
      <c r="S113" s="6"/>
    </row>
    <row r="114" spans="2:37" s="28" customFormat="1" x14ac:dyDescent="0.25">
      <c r="B114" s="51" t="s">
        <v>251</v>
      </c>
      <c r="C114" s="119">
        <f t="shared" ref="C114" si="40">C115</f>
        <v>34514625</v>
      </c>
      <c r="D114" s="119">
        <v>33177362.140000001</v>
      </c>
      <c r="E114" s="119">
        <v>130334.84</v>
      </c>
      <c r="F114" s="119">
        <v>770613.30999999994</v>
      </c>
      <c r="G114" s="119">
        <v>1003038.6</v>
      </c>
      <c r="H114" s="119">
        <v>527472.53</v>
      </c>
      <c r="I114" s="119">
        <v>977417.39</v>
      </c>
      <c r="J114" s="119">
        <v>777997.67</v>
      </c>
      <c r="K114" s="119">
        <v>3859325.37</v>
      </c>
      <c r="L114" s="119">
        <v>8214993.21</v>
      </c>
      <c r="M114" s="119">
        <v>1467502.49</v>
      </c>
      <c r="N114" s="119">
        <v>1062897.0699999998</v>
      </c>
      <c r="O114" s="119">
        <v>1153616.56</v>
      </c>
      <c r="P114" s="119">
        <v>1017202.51</v>
      </c>
      <c r="Q114" s="147">
        <f t="shared" si="21"/>
        <v>20962411.550000001</v>
      </c>
      <c r="R114" s="289"/>
      <c r="S114" s="6"/>
      <c r="T114" s="3"/>
      <c r="U114" s="3"/>
      <c r="V114" s="3"/>
      <c r="W114" s="3"/>
      <c r="X114"/>
      <c r="Y114"/>
      <c r="Z114"/>
      <c r="AA114"/>
      <c r="AB114"/>
      <c r="AC114"/>
      <c r="AD114"/>
      <c r="AE114"/>
      <c r="AF114"/>
      <c r="AG114"/>
      <c r="AH114"/>
      <c r="AI114"/>
      <c r="AJ114"/>
      <c r="AK114"/>
    </row>
    <row r="115" spans="2:37" x14ac:dyDescent="0.25">
      <c r="B115" s="50" t="s">
        <v>252</v>
      </c>
      <c r="C115" s="121">
        <v>34514625</v>
      </c>
      <c r="D115" s="121">
        <v>33177362.140000001</v>
      </c>
      <c r="E115" s="120">
        <v>130334.84</v>
      </c>
      <c r="F115" s="120">
        <v>770613.30999999994</v>
      </c>
      <c r="G115" s="120">
        <v>1003038.6</v>
      </c>
      <c r="H115" s="120">
        <v>527472.53</v>
      </c>
      <c r="I115" s="54">
        <v>977417.39</v>
      </c>
      <c r="J115" s="54">
        <v>777997.67</v>
      </c>
      <c r="K115" s="54">
        <v>3859325.37</v>
      </c>
      <c r="L115" s="54">
        <v>8214993.21</v>
      </c>
      <c r="M115" s="54">
        <v>1467502.49</v>
      </c>
      <c r="N115" s="54">
        <v>1062897.0699999998</v>
      </c>
      <c r="O115" s="148">
        <v>1153616.56</v>
      </c>
      <c r="P115" s="148">
        <v>1017202.51</v>
      </c>
      <c r="Q115" s="148">
        <f t="shared" si="21"/>
        <v>20962411.550000001</v>
      </c>
      <c r="R115" s="289"/>
      <c r="S115" s="6"/>
    </row>
    <row r="116" spans="2:37" s="28" customFormat="1" x14ac:dyDescent="0.25">
      <c r="B116" s="51" t="s">
        <v>253</v>
      </c>
      <c r="C116" s="119">
        <f t="shared" ref="C116" si="41">C117+C118</f>
        <v>22524686</v>
      </c>
      <c r="D116" s="119">
        <v>7673801.8599999994</v>
      </c>
      <c r="E116" s="119">
        <v>0</v>
      </c>
      <c r="F116" s="119">
        <v>0</v>
      </c>
      <c r="G116" s="119">
        <v>35400</v>
      </c>
      <c r="H116" s="119">
        <v>0</v>
      </c>
      <c r="I116" s="119">
        <v>0</v>
      </c>
      <c r="J116" s="119">
        <v>14160</v>
      </c>
      <c r="K116" s="119">
        <v>0</v>
      </c>
      <c r="L116" s="119">
        <v>0</v>
      </c>
      <c r="M116" s="119">
        <v>0</v>
      </c>
      <c r="N116" s="119">
        <v>0</v>
      </c>
      <c r="O116" s="119">
        <v>35400</v>
      </c>
      <c r="P116" s="119">
        <v>98686.66</v>
      </c>
      <c r="Q116" s="147">
        <f t="shared" si="21"/>
        <v>183646.66</v>
      </c>
      <c r="R116" s="289"/>
      <c r="S116" s="6"/>
      <c r="T116" s="3"/>
      <c r="U116" s="3"/>
      <c r="V116" s="3"/>
      <c r="W116" s="3"/>
      <c r="X116"/>
      <c r="Y116"/>
      <c r="Z116"/>
      <c r="AA116"/>
      <c r="AB116"/>
      <c r="AC116"/>
      <c r="AD116"/>
      <c r="AE116"/>
      <c r="AF116"/>
      <c r="AG116"/>
      <c r="AH116"/>
      <c r="AI116"/>
      <c r="AJ116"/>
      <c r="AK116"/>
    </row>
    <row r="117" spans="2:37" x14ac:dyDescent="0.25">
      <c r="B117" s="50" t="s">
        <v>254</v>
      </c>
      <c r="C117" s="121">
        <v>20896786</v>
      </c>
      <c r="D117" s="121">
        <v>6050351.8599999994</v>
      </c>
      <c r="E117" s="120">
        <v>0</v>
      </c>
      <c r="F117" s="120">
        <v>0</v>
      </c>
      <c r="G117" s="120">
        <v>35400</v>
      </c>
      <c r="H117" s="120">
        <v>0</v>
      </c>
      <c r="I117" s="54">
        <v>0</v>
      </c>
      <c r="J117" s="54">
        <v>14160</v>
      </c>
      <c r="K117" s="54">
        <v>0</v>
      </c>
      <c r="L117" s="54">
        <v>0</v>
      </c>
      <c r="M117" s="54">
        <v>0</v>
      </c>
      <c r="N117" s="54">
        <v>0</v>
      </c>
      <c r="O117" s="148">
        <v>35400</v>
      </c>
      <c r="P117" s="148">
        <v>71240</v>
      </c>
      <c r="Q117" s="148">
        <f t="shared" si="21"/>
        <v>156200</v>
      </c>
      <c r="R117" s="289"/>
      <c r="S117" s="6"/>
    </row>
    <row r="118" spans="2:37" x14ac:dyDescent="0.25">
      <c r="B118" s="50" t="s">
        <v>255</v>
      </c>
      <c r="C118" s="121">
        <v>1627900</v>
      </c>
      <c r="D118" s="121">
        <v>1623450</v>
      </c>
      <c r="E118" s="120">
        <v>0</v>
      </c>
      <c r="F118" s="120">
        <v>0</v>
      </c>
      <c r="G118" s="120">
        <v>0</v>
      </c>
      <c r="H118" s="120">
        <v>0</v>
      </c>
      <c r="I118" s="54">
        <v>0</v>
      </c>
      <c r="J118" s="54">
        <v>0</v>
      </c>
      <c r="K118" s="54">
        <v>0</v>
      </c>
      <c r="L118" s="54">
        <v>0</v>
      </c>
      <c r="M118" s="54">
        <v>0</v>
      </c>
      <c r="N118" s="54">
        <v>0</v>
      </c>
      <c r="O118" s="148">
        <v>0</v>
      </c>
      <c r="P118" s="148">
        <v>27446.66</v>
      </c>
      <c r="Q118" s="148">
        <f t="shared" si="21"/>
        <v>27446.66</v>
      </c>
      <c r="R118" s="289"/>
      <c r="S118" s="6"/>
    </row>
    <row r="119" spans="2:37" s="28" customFormat="1" x14ac:dyDescent="0.25">
      <c r="B119" s="51" t="s">
        <v>256</v>
      </c>
      <c r="C119" s="119">
        <f t="shared" ref="C119" si="42">C120</f>
        <v>15490351</v>
      </c>
      <c r="D119" s="119">
        <v>20780837.949999999</v>
      </c>
      <c r="E119" s="119">
        <v>218569.73</v>
      </c>
      <c r="F119" s="119">
        <v>825200</v>
      </c>
      <c r="G119" s="119">
        <v>1824590</v>
      </c>
      <c r="H119" s="119">
        <v>266573.02</v>
      </c>
      <c r="I119" s="119">
        <v>1818912.4</v>
      </c>
      <c r="J119" s="119">
        <v>366890</v>
      </c>
      <c r="K119" s="119">
        <v>1627175.28</v>
      </c>
      <c r="L119" s="119">
        <v>1313930</v>
      </c>
      <c r="M119" s="119">
        <v>1067370</v>
      </c>
      <c r="N119" s="119">
        <v>331838.92</v>
      </c>
      <c r="O119" s="119">
        <v>1942039.07</v>
      </c>
      <c r="P119" s="119">
        <v>3131591.24</v>
      </c>
      <c r="Q119" s="147">
        <f t="shared" si="21"/>
        <v>14734679.66</v>
      </c>
      <c r="R119" s="289"/>
      <c r="S119" s="6"/>
      <c r="T119" s="3"/>
      <c r="U119" s="3"/>
      <c r="V119" s="3"/>
      <c r="W119" s="3"/>
      <c r="X119"/>
      <c r="Y119"/>
      <c r="Z119"/>
      <c r="AA119"/>
      <c r="AB119"/>
      <c r="AC119"/>
      <c r="AD119"/>
      <c r="AE119"/>
      <c r="AF119"/>
      <c r="AG119"/>
      <c r="AH119"/>
      <c r="AI119"/>
      <c r="AJ119"/>
      <c r="AK119"/>
    </row>
    <row r="120" spans="2:37" x14ac:dyDescent="0.25">
      <c r="B120" s="50" t="s">
        <v>257</v>
      </c>
      <c r="C120" s="121">
        <v>15490351</v>
      </c>
      <c r="D120" s="121">
        <v>20780837.949999999</v>
      </c>
      <c r="E120" s="120">
        <v>218569.73</v>
      </c>
      <c r="F120" s="120">
        <v>825200</v>
      </c>
      <c r="G120" s="120">
        <v>1824590</v>
      </c>
      <c r="H120" s="120">
        <v>266573.02</v>
      </c>
      <c r="I120" s="54">
        <v>1818912.4</v>
      </c>
      <c r="J120" s="54">
        <v>366890</v>
      </c>
      <c r="K120" s="54">
        <v>1627175.28</v>
      </c>
      <c r="L120" s="54">
        <v>1313930</v>
      </c>
      <c r="M120" s="54">
        <v>1067370</v>
      </c>
      <c r="N120" s="54">
        <v>331838.92</v>
      </c>
      <c r="O120" s="148">
        <v>1942039.07</v>
      </c>
      <c r="P120" s="148">
        <v>3131591.24</v>
      </c>
      <c r="Q120" s="148">
        <f t="shared" si="21"/>
        <v>14734679.66</v>
      </c>
      <c r="R120" s="289"/>
      <c r="S120" s="6"/>
    </row>
    <row r="121" spans="2:37" s="28" customFormat="1" x14ac:dyDescent="0.25">
      <c r="B121" s="52" t="s">
        <v>34</v>
      </c>
      <c r="C121" s="119">
        <f t="shared" ref="C121" si="43">C122+C128+C125+C134+C136+C138+C140+C142+C144</f>
        <v>2644804079</v>
      </c>
      <c r="D121" s="119">
        <v>2768389618.98</v>
      </c>
      <c r="E121" s="119">
        <v>38644474.659999989</v>
      </c>
      <c r="F121" s="119">
        <v>204940171.74000001</v>
      </c>
      <c r="G121" s="119">
        <v>128508898.62</v>
      </c>
      <c r="H121" s="119">
        <v>89595049.039999992</v>
      </c>
      <c r="I121" s="119">
        <v>82825675.590000004</v>
      </c>
      <c r="J121" s="119">
        <v>174424440.31</v>
      </c>
      <c r="K121" s="119">
        <v>78757392.879999995</v>
      </c>
      <c r="L121" s="119">
        <v>75811088.760000005</v>
      </c>
      <c r="M121" s="119">
        <v>97981353.620000005</v>
      </c>
      <c r="N121" s="119">
        <v>121546233.17999999</v>
      </c>
      <c r="O121" s="119">
        <v>113476546.14999999</v>
      </c>
      <c r="P121" s="119">
        <v>170240215.54000002</v>
      </c>
      <c r="Q121" s="147">
        <f t="shared" si="21"/>
        <v>1376751540.0900002</v>
      </c>
      <c r="R121" s="289"/>
      <c r="S121" s="6"/>
      <c r="T121" s="3"/>
      <c r="U121" s="3"/>
      <c r="V121" s="3"/>
      <c r="W121" s="3"/>
      <c r="X121"/>
      <c r="Y121"/>
      <c r="Z121"/>
      <c r="AA121"/>
      <c r="AB121"/>
      <c r="AC121"/>
      <c r="AD121"/>
      <c r="AE121"/>
      <c r="AF121"/>
      <c r="AG121"/>
      <c r="AH121"/>
      <c r="AI121"/>
      <c r="AJ121"/>
      <c r="AK121"/>
    </row>
    <row r="122" spans="2:37" s="28" customFormat="1" x14ac:dyDescent="0.25">
      <c r="B122" s="51" t="s">
        <v>258</v>
      </c>
      <c r="C122" s="119">
        <f t="shared" ref="C122" si="44">C123+C124</f>
        <v>832837670</v>
      </c>
      <c r="D122" s="119">
        <v>989343389.25000012</v>
      </c>
      <c r="E122" s="119">
        <v>22253876.899999999</v>
      </c>
      <c r="F122" s="119">
        <v>47509313.850000001</v>
      </c>
      <c r="G122" s="119">
        <v>55650204.019999996</v>
      </c>
      <c r="H122" s="119">
        <v>60774703.819999993</v>
      </c>
      <c r="I122" s="119">
        <v>45877994.219999999</v>
      </c>
      <c r="J122" s="119">
        <v>38370255.700000003</v>
      </c>
      <c r="K122" s="119">
        <v>49666693.460000001</v>
      </c>
      <c r="L122" s="119">
        <v>44841570.310000002</v>
      </c>
      <c r="M122" s="119">
        <v>43692156.840000004</v>
      </c>
      <c r="N122" s="119">
        <v>49963702.030000001</v>
      </c>
      <c r="O122" s="119">
        <v>52039671.099999994</v>
      </c>
      <c r="P122" s="119">
        <v>84283535.830000013</v>
      </c>
      <c r="Q122" s="147">
        <f t="shared" si="21"/>
        <v>594923678.08000004</v>
      </c>
      <c r="R122" s="289"/>
      <c r="S122" s="6"/>
      <c r="T122" s="3"/>
      <c r="U122" s="3"/>
      <c r="V122" s="3"/>
      <c r="W122" s="3"/>
      <c r="X122"/>
      <c r="Y122"/>
      <c r="Z122"/>
      <c r="AA122"/>
      <c r="AB122"/>
      <c r="AC122"/>
      <c r="AD122"/>
      <c r="AE122"/>
      <c r="AF122"/>
      <c r="AG122"/>
      <c r="AH122"/>
      <c r="AI122"/>
      <c r="AJ122"/>
      <c r="AK122"/>
    </row>
    <row r="123" spans="2:37" x14ac:dyDescent="0.25">
      <c r="B123" s="50" t="s">
        <v>259</v>
      </c>
      <c r="C123" s="121">
        <v>781068134</v>
      </c>
      <c r="D123" s="121">
        <v>942010198.43000007</v>
      </c>
      <c r="E123" s="120">
        <v>22253876.899999999</v>
      </c>
      <c r="F123" s="120">
        <v>46851092.670000002</v>
      </c>
      <c r="G123" s="120">
        <v>48177181.689999998</v>
      </c>
      <c r="H123" s="120">
        <v>59390313.129999995</v>
      </c>
      <c r="I123" s="54">
        <v>41881440.159999996</v>
      </c>
      <c r="J123" s="54">
        <v>37250303.990000002</v>
      </c>
      <c r="K123" s="54">
        <v>48355578.390000001</v>
      </c>
      <c r="L123" s="54">
        <v>43595651.740000002</v>
      </c>
      <c r="M123" s="54">
        <v>42321656.32</v>
      </c>
      <c r="N123" s="54">
        <v>45511012.579999998</v>
      </c>
      <c r="O123" s="148">
        <v>50999023.299999997</v>
      </c>
      <c r="P123" s="148">
        <v>77606712.850000009</v>
      </c>
      <c r="Q123" s="148">
        <f t="shared" si="21"/>
        <v>564193843.72000003</v>
      </c>
      <c r="R123" s="289"/>
      <c r="S123" s="6"/>
    </row>
    <row r="124" spans="2:37" x14ac:dyDescent="0.25">
      <c r="B124" s="50" t="s">
        <v>666</v>
      </c>
      <c r="C124" s="121">
        <v>51769536</v>
      </c>
      <c r="D124" s="121">
        <v>47333190.82</v>
      </c>
      <c r="E124" s="120">
        <v>0</v>
      </c>
      <c r="F124" s="120">
        <v>658221.18000000005</v>
      </c>
      <c r="G124" s="120">
        <v>7473022.3300000001</v>
      </c>
      <c r="H124" s="120">
        <v>1384390.69</v>
      </c>
      <c r="I124" s="54">
        <v>3996554.06</v>
      </c>
      <c r="J124" s="54">
        <v>1119951.71</v>
      </c>
      <c r="K124" s="54">
        <v>1311115.07</v>
      </c>
      <c r="L124" s="54">
        <v>1245918.57</v>
      </c>
      <c r="M124" s="54">
        <v>1370500.52</v>
      </c>
      <c r="N124" s="54">
        <v>4452689.45</v>
      </c>
      <c r="O124" s="148">
        <v>1040647.8</v>
      </c>
      <c r="P124" s="148">
        <v>6676822.9800000004</v>
      </c>
      <c r="Q124" s="148">
        <f t="shared" si="21"/>
        <v>30729834.359999999</v>
      </c>
      <c r="R124" s="289"/>
      <c r="S124" s="6"/>
    </row>
    <row r="125" spans="2:37" s="28" customFormat="1" x14ac:dyDescent="0.25">
      <c r="B125" s="51" t="s">
        <v>260</v>
      </c>
      <c r="C125" s="119">
        <f t="shared" ref="C125" si="45">C126+C127</f>
        <v>17260000</v>
      </c>
      <c r="D125" s="119">
        <v>42983718.659999996</v>
      </c>
      <c r="E125" s="119">
        <v>5151546.5199999996</v>
      </c>
      <c r="F125" s="119">
        <v>130390</v>
      </c>
      <c r="G125" s="119">
        <v>0</v>
      </c>
      <c r="H125" s="119">
        <v>260000</v>
      </c>
      <c r="I125" s="119">
        <v>0</v>
      </c>
      <c r="J125" s="119">
        <v>0</v>
      </c>
      <c r="K125" s="119">
        <v>0</v>
      </c>
      <c r="L125" s="119">
        <v>0</v>
      </c>
      <c r="M125" s="119">
        <v>746161.2</v>
      </c>
      <c r="N125" s="119">
        <v>6120694.8700000001</v>
      </c>
      <c r="O125" s="119">
        <v>4703435.8600000003</v>
      </c>
      <c r="P125" s="119">
        <v>4304532.04</v>
      </c>
      <c r="Q125" s="147">
        <f t="shared" si="21"/>
        <v>21416760.489999998</v>
      </c>
      <c r="R125" s="289"/>
      <c r="S125" s="6"/>
      <c r="T125" s="3"/>
      <c r="U125" s="3"/>
      <c r="V125" s="3"/>
      <c r="W125" s="3"/>
      <c r="X125"/>
      <c r="Y125"/>
      <c r="Z125"/>
      <c r="AA125"/>
      <c r="AB125"/>
      <c r="AC125"/>
      <c r="AD125"/>
      <c r="AE125"/>
      <c r="AF125"/>
      <c r="AG125"/>
      <c r="AH125"/>
      <c r="AI125"/>
      <c r="AJ125"/>
      <c r="AK125"/>
    </row>
    <row r="126" spans="2:37" x14ac:dyDescent="0.25">
      <c r="B126" s="50" t="s">
        <v>261</v>
      </c>
      <c r="C126" s="121">
        <v>1125000</v>
      </c>
      <c r="D126" s="121">
        <v>1125000</v>
      </c>
      <c r="E126" s="120">
        <v>0</v>
      </c>
      <c r="F126" s="120">
        <v>0</v>
      </c>
      <c r="G126" s="120">
        <v>0</v>
      </c>
      <c r="H126" s="120">
        <v>0</v>
      </c>
      <c r="I126" s="54">
        <v>0</v>
      </c>
      <c r="J126" s="54">
        <v>0</v>
      </c>
      <c r="K126" s="54">
        <v>0</v>
      </c>
      <c r="L126" s="54">
        <v>0</v>
      </c>
      <c r="M126" s="54">
        <v>0</v>
      </c>
      <c r="N126" s="54">
        <v>0</v>
      </c>
      <c r="O126" s="148">
        <v>0</v>
      </c>
      <c r="P126" s="148">
        <v>0</v>
      </c>
      <c r="Q126" s="148">
        <f t="shared" si="21"/>
        <v>0</v>
      </c>
      <c r="R126" s="289"/>
      <c r="S126" s="6"/>
    </row>
    <row r="127" spans="2:37" x14ac:dyDescent="0.25">
      <c r="B127" s="50" t="s">
        <v>262</v>
      </c>
      <c r="C127" s="121">
        <v>16135000</v>
      </c>
      <c r="D127" s="121">
        <v>41858718.659999996</v>
      </c>
      <c r="E127" s="120">
        <v>5151546.5199999996</v>
      </c>
      <c r="F127" s="120">
        <v>130390</v>
      </c>
      <c r="G127" s="120">
        <v>0</v>
      </c>
      <c r="H127" s="120">
        <v>260000</v>
      </c>
      <c r="I127" s="54">
        <v>0</v>
      </c>
      <c r="J127" s="54">
        <v>0</v>
      </c>
      <c r="K127" s="54">
        <v>0</v>
      </c>
      <c r="L127" s="54">
        <v>0</v>
      </c>
      <c r="M127" s="54">
        <v>746161.2</v>
      </c>
      <c r="N127" s="54">
        <v>6120694.8700000001</v>
      </c>
      <c r="O127" s="148">
        <v>4703435.8600000003</v>
      </c>
      <c r="P127" s="148">
        <v>4304532.04</v>
      </c>
      <c r="Q127" s="148">
        <f t="shared" si="21"/>
        <v>21416760.489999998</v>
      </c>
      <c r="R127" s="289"/>
      <c r="S127" s="6"/>
    </row>
    <row r="128" spans="2:37" s="28" customFormat="1" x14ac:dyDescent="0.25">
      <c r="B128" s="51" t="s">
        <v>263</v>
      </c>
      <c r="C128" s="119">
        <f t="shared" ref="C128" si="46">SUM(C129:C133)</f>
        <v>80655722</v>
      </c>
      <c r="D128" s="119">
        <v>136113482.00999999</v>
      </c>
      <c r="E128" s="119">
        <v>1252884.99</v>
      </c>
      <c r="F128" s="119">
        <v>1808002.86</v>
      </c>
      <c r="G128" s="119">
        <v>7077933.209999999</v>
      </c>
      <c r="H128" s="119">
        <v>3755041.58</v>
      </c>
      <c r="I128" s="119">
        <v>6913426.9100000011</v>
      </c>
      <c r="J128" s="119">
        <v>6459780.4900000002</v>
      </c>
      <c r="K128" s="119">
        <v>4331110.13</v>
      </c>
      <c r="L128" s="119">
        <v>5902492.9299999997</v>
      </c>
      <c r="M128" s="119">
        <v>2889252.5300000003</v>
      </c>
      <c r="N128" s="119">
        <v>9075908.0800000001</v>
      </c>
      <c r="O128" s="119">
        <v>4921020.8900000006</v>
      </c>
      <c r="P128" s="119">
        <v>6499476.5399999991</v>
      </c>
      <c r="Q128" s="147">
        <f t="shared" si="21"/>
        <v>60886331.139999993</v>
      </c>
      <c r="R128" s="289"/>
      <c r="S128" s="6"/>
      <c r="T128" s="3"/>
      <c r="U128" s="3"/>
      <c r="V128" s="3"/>
      <c r="W128" s="3"/>
      <c r="X128"/>
      <c r="Y128"/>
      <c r="Z128"/>
      <c r="AA128"/>
      <c r="AB128"/>
      <c r="AC128"/>
      <c r="AD128"/>
      <c r="AE128"/>
      <c r="AF128"/>
      <c r="AG128"/>
      <c r="AH128"/>
      <c r="AI128"/>
      <c r="AJ128"/>
      <c r="AK128"/>
    </row>
    <row r="129" spans="2:37" x14ac:dyDescent="0.25">
      <c r="B129" s="50" t="s">
        <v>264</v>
      </c>
      <c r="C129" s="121">
        <v>1389144</v>
      </c>
      <c r="D129" s="121">
        <v>1329144</v>
      </c>
      <c r="E129" s="120">
        <v>0</v>
      </c>
      <c r="F129" s="120">
        <v>0</v>
      </c>
      <c r="G129" s="120">
        <v>0</v>
      </c>
      <c r="H129" s="120">
        <v>0</v>
      </c>
      <c r="I129" s="54">
        <v>1200</v>
      </c>
      <c r="J129" s="54">
        <v>0</v>
      </c>
      <c r="K129" s="54">
        <v>0</v>
      </c>
      <c r="L129" s="54">
        <v>0</v>
      </c>
      <c r="M129" s="54">
        <v>0</v>
      </c>
      <c r="N129" s="54">
        <v>0</v>
      </c>
      <c r="O129" s="148">
        <v>0</v>
      </c>
      <c r="P129" s="148">
        <v>0</v>
      </c>
      <c r="Q129" s="148">
        <f t="shared" si="21"/>
        <v>1200</v>
      </c>
      <c r="R129" s="289"/>
      <c r="S129" s="6"/>
    </row>
    <row r="130" spans="2:37" x14ac:dyDescent="0.25">
      <c r="B130" s="50" t="s">
        <v>265</v>
      </c>
      <c r="C130" s="121">
        <v>29996037</v>
      </c>
      <c r="D130" s="121">
        <v>59439726.469999999</v>
      </c>
      <c r="E130" s="120">
        <v>344043.32</v>
      </c>
      <c r="F130" s="120">
        <v>43240.160000000003</v>
      </c>
      <c r="G130" s="120">
        <v>4064034.67</v>
      </c>
      <c r="H130" s="120">
        <v>1139234.33</v>
      </c>
      <c r="I130" s="54">
        <v>1856485.36</v>
      </c>
      <c r="J130" s="54">
        <v>1194606.99</v>
      </c>
      <c r="K130" s="54">
        <v>1311208.6200000001</v>
      </c>
      <c r="L130" s="54">
        <v>1519001.56</v>
      </c>
      <c r="M130" s="54">
        <v>750079.73</v>
      </c>
      <c r="N130" s="54">
        <v>3526504.69</v>
      </c>
      <c r="O130" s="148">
        <v>1892097.12</v>
      </c>
      <c r="P130" s="148">
        <v>1848004.69</v>
      </c>
      <c r="Q130" s="148">
        <f t="shared" si="21"/>
        <v>19488541.240000002</v>
      </c>
      <c r="R130" s="289"/>
      <c r="S130" s="6"/>
    </row>
    <row r="131" spans="2:37" x14ac:dyDescent="0.25">
      <c r="B131" s="50" t="s">
        <v>266</v>
      </c>
      <c r="C131" s="121">
        <v>4031600</v>
      </c>
      <c r="D131" s="121">
        <v>3981700</v>
      </c>
      <c r="E131" s="120">
        <v>0</v>
      </c>
      <c r="F131" s="120">
        <v>0</v>
      </c>
      <c r="G131" s="120">
        <v>0</v>
      </c>
      <c r="H131" s="120">
        <v>0</v>
      </c>
      <c r="I131" s="54">
        <v>0</v>
      </c>
      <c r="J131" s="54">
        <v>0</v>
      </c>
      <c r="K131" s="54">
        <v>0</v>
      </c>
      <c r="L131" s="54">
        <v>0</v>
      </c>
      <c r="M131" s="54">
        <v>0</v>
      </c>
      <c r="N131" s="54">
        <v>0</v>
      </c>
      <c r="O131" s="148">
        <v>0</v>
      </c>
      <c r="P131" s="148">
        <v>0</v>
      </c>
      <c r="Q131" s="148">
        <f t="shared" si="21"/>
        <v>0</v>
      </c>
      <c r="R131" s="289"/>
      <c r="S131" s="6"/>
    </row>
    <row r="132" spans="2:37" x14ac:dyDescent="0.25">
      <c r="B132" s="50" t="s">
        <v>267</v>
      </c>
      <c r="C132" s="121">
        <v>41048637</v>
      </c>
      <c r="D132" s="121">
        <v>67379154.859999999</v>
      </c>
      <c r="E132" s="120">
        <v>894958.97</v>
      </c>
      <c r="F132" s="120">
        <v>1764762.7000000002</v>
      </c>
      <c r="G132" s="120">
        <v>2913803.86</v>
      </c>
      <c r="H132" s="120">
        <v>2615807.25</v>
      </c>
      <c r="I132" s="54">
        <v>5055741.5500000007</v>
      </c>
      <c r="J132" s="54">
        <v>5265173.5</v>
      </c>
      <c r="K132" s="54">
        <v>2749643.75</v>
      </c>
      <c r="L132" s="54">
        <v>4383491.37</v>
      </c>
      <c r="M132" s="54">
        <v>2089612.8</v>
      </c>
      <c r="N132" s="54">
        <v>5444303.1499999994</v>
      </c>
      <c r="O132" s="148">
        <v>3028923.77</v>
      </c>
      <c r="P132" s="148">
        <v>4651471.8499999996</v>
      </c>
      <c r="Q132" s="148">
        <f t="shared" si="21"/>
        <v>40857694.520000003</v>
      </c>
      <c r="R132" s="289"/>
      <c r="S132" s="6"/>
    </row>
    <row r="133" spans="2:37" x14ac:dyDescent="0.25">
      <c r="B133" s="50" t="s">
        <v>268</v>
      </c>
      <c r="C133" s="121">
        <v>4190304</v>
      </c>
      <c r="D133" s="121">
        <v>3983756.68</v>
      </c>
      <c r="E133" s="120">
        <v>13882.7</v>
      </c>
      <c r="F133" s="120">
        <v>0</v>
      </c>
      <c r="G133" s="120">
        <v>100094.68</v>
      </c>
      <c r="H133" s="120">
        <v>0</v>
      </c>
      <c r="I133" s="54">
        <v>0</v>
      </c>
      <c r="J133" s="54">
        <v>0</v>
      </c>
      <c r="K133" s="54">
        <v>270257.76</v>
      </c>
      <c r="L133" s="54">
        <v>0</v>
      </c>
      <c r="M133" s="54">
        <v>49560</v>
      </c>
      <c r="N133" s="54">
        <v>105100.24</v>
      </c>
      <c r="O133" s="148">
        <v>0</v>
      </c>
      <c r="P133" s="148">
        <v>0</v>
      </c>
      <c r="Q133" s="148">
        <f t="shared" si="21"/>
        <v>538895.38</v>
      </c>
      <c r="R133" s="289"/>
      <c r="S133" s="6"/>
    </row>
    <row r="134" spans="2:37" s="28" customFormat="1" x14ac:dyDescent="0.25">
      <c r="B134" s="51" t="s">
        <v>269</v>
      </c>
      <c r="C134" s="119">
        <f t="shared" ref="C134" si="47">C135</f>
        <v>881573732</v>
      </c>
      <c r="D134" s="119">
        <v>384842021.94</v>
      </c>
      <c r="E134" s="119">
        <v>209000</v>
      </c>
      <c r="F134" s="119">
        <v>142531948.88</v>
      </c>
      <c r="G134" s="119">
        <v>11873529.27</v>
      </c>
      <c r="H134" s="119">
        <v>7417457.0599999996</v>
      </c>
      <c r="I134" s="119">
        <v>12034683.869999999</v>
      </c>
      <c r="J134" s="119">
        <v>96158854.469999999</v>
      </c>
      <c r="K134" s="119">
        <v>7349786.6200000001</v>
      </c>
      <c r="L134" s="119">
        <v>9135423.0999999996</v>
      </c>
      <c r="M134" s="119">
        <v>5876946.9800000004</v>
      </c>
      <c r="N134" s="119">
        <v>6204401.7400000002</v>
      </c>
      <c r="O134" s="119">
        <v>3078727.2</v>
      </c>
      <c r="P134" s="119">
        <v>19619707.82</v>
      </c>
      <c r="Q134" s="147">
        <f t="shared" si="21"/>
        <v>321490467.01000005</v>
      </c>
      <c r="R134" s="289"/>
      <c r="S134" s="6"/>
      <c r="T134" s="3"/>
      <c r="U134" s="3"/>
      <c r="V134" s="3"/>
      <c r="W134" s="3"/>
      <c r="X134"/>
      <c r="Y134"/>
      <c r="Z134"/>
      <c r="AA134"/>
      <c r="AB134"/>
      <c r="AC134"/>
      <c r="AD134"/>
      <c r="AE134"/>
      <c r="AF134"/>
      <c r="AG134"/>
      <c r="AH134"/>
      <c r="AI134"/>
      <c r="AJ134"/>
      <c r="AK134"/>
    </row>
    <row r="135" spans="2:37" x14ac:dyDescent="0.25">
      <c r="B135" s="50" t="s">
        <v>270</v>
      </c>
      <c r="C135" s="121">
        <v>881573732</v>
      </c>
      <c r="D135" s="121">
        <v>384842021.94</v>
      </c>
      <c r="E135" s="120">
        <v>209000</v>
      </c>
      <c r="F135" s="120">
        <v>142531948.88</v>
      </c>
      <c r="G135" s="120">
        <v>11873529.27</v>
      </c>
      <c r="H135" s="120">
        <v>7417457.0599999996</v>
      </c>
      <c r="I135" s="54">
        <v>12034683.869999999</v>
      </c>
      <c r="J135" s="54">
        <v>96158854.469999999</v>
      </c>
      <c r="K135" s="54">
        <v>7349786.6200000001</v>
      </c>
      <c r="L135" s="54">
        <v>9135423.0999999996</v>
      </c>
      <c r="M135" s="54">
        <v>5876946.9800000004</v>
      </c>
      <c r="N135" s="54">
        <v>6204401.7400000002</v>
      </c>
      <c r="O135" s="148">
        <v>3078727.2</v>
      </c>
      <c r="P135" s="148">
        <v>19619707.82</v>
      </c>
      <c r="Q135" s="148">
        <f t="shared" si="21"/>
        <v>321490467.01000005</v>
      </c>
      <c r="R135" s="289"/>
      <c r="S135" s="6"/>
    </row>
    <row r="136" spans="2:37" x14ac:dyDescent="0.25">
      <c r="B136" s="51" t="s">
        <v>271</v>
      </c>
      <c r="C136" s="119">
        <f t="shared" ref="C136" si="48">C137</f>
        <v>5000000</v>
      </c>
      <c r="D136" s="119">
        <v>0</v>
      </c>
      <c r="E136" s="119">
        <v>0</v>
      </c>
      <c r="F136" s="119">
        <v>0</v>
      </c>
      <c r="G136" s="119">
        <v>0</v>
      </c>
      <c r="H136" s="119">
        <v>0</v>
      </c>
      <c r="I136" s="119">
        <v>0</v>
      </c>
      <c r="J136" s="119">
        <v>0</v>
      </c>
      <c r="K136" s="119">
        <v>0</v>
      </c>
      <c r="L136" s="119">
        <v>0</v>
      </c>
      <c r="M136" s="54">
        <v>0</v>
      </c>
      <c r="N136" s="54">
        <v>0</v>
      </c>
      <c r="O136" s="148">
        <v>0</v>
      </c>
      <c r="P136" s="148">
        <v>0</v>
      </c>
      <c r="Q136" s="148">
        <f t="shared" si="21"/>
        <v>0</v>
      </c>
      <c r="R136" s="289"/>
      <c r="S136" s="6"/>
    </row>
    <row r="137" spans="2:37" x14ac:dyDescent="0.25">
      <c r="B137" s="50" t="s">
        <v>272</v>
      </c>
      <c r="C137" s="121">
        <v>5000000</v>
      </c>
      <c r="D137" s="121">
        <v>0</v>
      </c>
      <c r="E137" s="120">
        <v>0</v>
      </c>
      <c r="F137" s="120">
        <v>0</v>
      </c>
      <c r="G137" s="120">
        <v>0</v>
      </c>
      <c r="H137" s="120">
        <v>0</v>
      </c>
      <c r="I137" s="54">
        <v>0</v>
      </c>
      <c r="J137" s="54">
        <v>0</v>
      </c>
      <c r="K137" s="54">
        <v>0</v>
      </c>
      <c r="L137" s="54">
        <v>0</v>
      </c>
      <c r="M137" s="54">
        <v>0</v>
      </c>
      <c r="N137" s="54">
        <v>0</v>
      </c>
      <c r="O137" s="148">
        <v>0</v>
      </c>
      <c r="P137" s="148">
        <v>0</v>
      </c>
      <c r="Q137" s="148">
        <f t="shared" si="21"/>
        <v>0</v>
      </c>
      <c r="R137" s="289"/>
      <c r="S137" s="6"/>
    </row>
    <row r="138" spans="2:37" s="28" customFormat="1" x14ac:dyDescent="0.25">
      <c r="B138" s="51" t="s">
        <v>273</v>
      </c>
      <c r="C138" s="119">
        <f t="shared" ref="C138" si="49">C139</f>
        <v>15917892</v>
      </c>
      <c r="D138" s="119">
        <v>14962892</v>
      </c>
      <c r="E138" s="119">
        <v>0</v>
      </c>
      <c r="F138" s="119">
        <v>0</v>
      </c>
      <c r="G138" s="119">
        <v>0</v>
      </c>
      <c r="H138" s="119">
        <v>0</v>
      </c>
      <c r="I138" s="119">
        <v>0</v>
      </c>
      <c r="J138" s="119">
        <v>0</v>
      </c>
      <c r="K138" s="119">
        <v>0</v>
      </c>
      <c r="L138" s="119">
        <v>0</v>
      </c>
      <c r="M138" s="68">
        <v>0</v>
      </c>
      <c r="N138" s="68">
        <v>0</v>
      </c>
      <c r="O138" s="68">
        <v>0</v>
      </c>
      <c r="P138" s="147">
        <v>0</v>
      </c>
      <c r="Q138" s="147">
        <f t="shared" si="21"/>
        <v>0</v>
      </c>
      <c r="R138" s="289"/>
      <c r="S138" s="6"/>
      <c r="T138" s="3"/>
      <c r="U138" s="3"/>
      <c r="V138" s="3"/>
      <c r="W138" s="3"/>
      <c r="X138"/>
      <c r="Y138"/>
      <c r="Z138"/>
      <c r="AA138"/>
      <c r="AB138"/>
      <c r="AC138"/>
      <c r="AD138"/>
      <c r="AE138"/>
      <c r="AF138"/>
      <c r="AG138"/>
      <c r="AH138"/>
      <c r="AI138"/>
      <c r="AJ138"/>
      <c r="AK138"/>
    </row>
    <row r="139" spans="2:37" x14ac:dyDescent="0.25">
      <c r="B139" s="50" t="s">
        <v>274</v>
      </c>
      <c r="C139" s="121">
        <v>15917892</v>
      </c>
      <c r="D139" s="121">
        <v>14962892</v>
      </c>
      <c r="E139" s="120">
        <v>0</v>
      </c>
      <c r="F139" s="120">
        <v>0</v>
      </c>
      <c r="G139" s="120">
        <v>0</v>
      </c>
      <c r="H139" s="120">
        <v>0</v>
      </c>
      <c r="I139" s="54">
        <v>0</v>
      </c>
      <c r="J139" s="54">
        <v>0</v>
      </c>
      <c r="K139" s="54">
        <v>0</v>
      </c>
      <c r="L139" s="54">
        <v>0</v>
      </c>
      <c r="M139" s="54">
        <v>0</v>
      </c>
      <c r="N139" s="54">
        <v>0</v>
      </c>
      <c r="O139" s="148">
        <v>0</v>
      </c>
      <c r="P139" s="148">
        <v>0</v>
      </c>
      <c r="Q139" s="148">
        <f t="shared" ref="Q139:Q202" si="50">SUM(E139:P139)</f>
        <v>0</v>
      </c>
      <c r="R139" s="289"/>
      <c r="S139" s="6"/>
    </row>
    <row r="140" spans="2:37" s="28" customFormat="1" x14ac:dyDescent="0.25">
      <c r="B140" s="51" t="s">
        <v>275</v>
      </c>
      <c r="C140" s="119">
        <f t="shared" ref="C140" si="51">C141</f>
        <v>15705308</v>
      </c>
      <c r="D140" s="119">
        <v>247823943.31999999</v>
      </c>
      <c r="E140" s="119">
        <v>0</v>
      </c>
      <c r="F140" s="119">
        <v>0</v>
      </c>
      <c r="G140" s="119">
        <v>6150937.8099999996</v>
      </c>
      <c r="H140" s="119">
        <v>2396548</v>
      </c>
      <c r="I140" s="119">
        <v>5449104</v>
      </c>
      <c r="J140" s="119">
        <v>8927953.9000000004</v>
      </c>
      <c r="K140" s="119">
        <v>3785200</v>
      </c>
      <c r="L140" s="119">
        <v>5697658.0300000003</v>
      </c>
      <c r="M140" s="119">
        <v>7442515.6399999997</v>
      </c>
      <c r="N140" s="119">
        <v>16254656.57</v>
      </c>
      <c r="O140" s="119">
        <v>39155593.310000002</v>
      </c>
      <c r="P140" s="147">
        <v>28763725.210000001</v>
      </c>
      <c r="Q140" s="147">
        <f t="shared" si="50"/>
        <v>124023892.47</v>
      </c>
      <c r="R140" s="289"/>
      <c r="S140" s="6"/>
      <c r="T140" s="3"/>
      <c r="U140" s="3"/>
      <c r="V140" s="3"/>
      <c r="W140" s="3"/>
      <c r="X140"/>
      <c r="Y140"/>
      <c r="Z140"/>
      <c r="AA140"/>
      <c r="AB140"/>
      <c r="AC140"/>
      <c r="AD140"/>
      <c r="AE140"/>
      <c r="AF140"/>
      <c r="AG140"/>
      <c r="AH140"/>
      <c r="AI140"/>
      <c r="AJ140"/>
      <c r="AK140"/>
    </row>
    <row r="141" spans="2:37" x14ac:dyDescent="0.25">
      <c r="B141" s="50" t="s">
        <v>276</v>
      </c>
      <c r="C141" s="121">
        <v>15705308</v>
      </c>
      <c r="D141" s="121">
        <v>247823943.31999999</v>
      </c>
      <c r="E141" s="120">
        <v>0</v>
      </c>
      <c r="F141" s="120">
        <v>0</v>
      </c>
      <c r="G141" s="120">
        <v>6150937.8099999996</v>
      </c>
      <c r="H141" s="120">
        <v>2396548</v>
      </c>
      <c r="I141" s="54">
        <v>5449104</v>
      </c>
      <c r="J141" s="54">
        <v>8927953.9000000004</v>
      </c>
      <c r="K141" s="54">
        <v>3785200</v>
      </c>
      <c r="L141" s="54">
        <v>5697658.0300000003</v>
      </c>
      <c r="M141" s="54">
        <v>7442515.6399999997</v>
      </c>
      <c r="N141" s="54">
        <v>16254656.57</v>
      </c>
      <c r="O141" s="148">
        <v>39155593.310000002</v>
      </c>
      <c r="P141" s="148">
        <v>28763725.210000001</v>
      </c>
      <c r="Q141" s="148">
        <f t="shared" si="50"/>
        <v>124023892.47</v>
      </c>
      <c r="R141" s="289"/>
      <c r="S141" s="6"/>
    </row>
    <row r="142" spans="2:37" s="28" customFormat="1" x14ac:dyDescent="0.25">
      <c r="B142" s="51" t="s">
        <v>277</v>
      </c>
      <c r="C142" s="119">
        <f>C143</f>
        <v>110942707</v>
      </c>
      <c r="D142" s="119">
        <v>127971514.87</v>
      </c>
      <c r="E142" s="119">
        <v>5439501.7699999996</v>
      </c>
      <c r="F142" s="119">
        <v>8740146.9299999997</v>
      </c>
      <c r="G142" s="119">
        <v>8154845.0499999998</v>
      </c>
      <c r="H142" s="119">
        <v>5844944.6900000004</v>
      </c>
      <c r="I142" s="119">
        <v>5256070.25</v>
      </c>
      <c r="J142" s="119">
        <v>6705740.8499999996</v>
      </c>
      <c r="K142" s="119">
        <v>4662152.25</v>
      </c>
      <c r="L142" s="119">
        <v>4540013.91</v>
      </c>
      <c r="M142" s="119">
        <v>12326852.68</v>
      </c>
      <c r="N142" s="119">
        <v>13655715.969999999</v>
      </c>
      <c r="O142" s="119">
        <v>2040494.46</v>
      </c>
      <c r="P142" s="119">
        <v>11225986.960000001</v>
      </c>
      <c r="Q142" s="147">
        <f t="shared" si="50"/>
        <v>88592465.769999981</v>
      </c>
      <c r="R142" s="289"/>
      <c r="S142" s="6"/>
      <c r="T142" s="3"/>
      <c r="U142" s="3"/>
      <c r="V142" s="3"/>
      <c r="W142" s="3"/>
      <c r="X142"/>
      <c r="Y142"/>
      <c r="Z142"/>
      <c r="AA142"/>
      <c r="AB142"/>
      <c r="AC142"/>
      <c r="AD142"/>
      <c r="AE142"/>
      <c r="AF142"/>
      <c r="AG142"/>
      <c r="AH142"/>
      <c r="AI142"/>
      <c r="AJ142"/>
      <c r="AK142"/>
    </row>
    <row r="143" spans="2:37" x14ac:dyDescent="0.25">
      <c r="B143" s="50" t="s">
        <v>278</v>
      </c>
      <c r="C143" s="121">
        <v>110942707</v>
      </c>
      <c r="D143" s="121">
        <v>127971514.87</v>
      </c>
      <c r="E143" s="120">
        <v>5439501.7699999996</v>
      </c>
      <c r="F143" s="120">
        <v>8740146.9299999997</v>
      </c>
      <c r="G143" s="120">
        <v>8154845.0499999998</v>
      </c>
      <c r="H143" s="120">
        <v>5844944.6900000004</v>
      </c>
      <c r="I143" s="54">
        <v>5256070.25</v>
      </c>
      <c r="J143" s="54">
        <v>6705740.8499999996</v>
      </c>
      <c r="K143" s="54">
        <v>4662152.25</v>
      </c>
      <c r="L143" s="54">
        <v>4540013.91</v>
      </c>
      <c r="M143" s="54">
        <v>12326852.68</v>
      </c>
      <c r="N143" s="54">
        <v>13655715.969999999</v>
      </c>
      <c r="O143" s="148">
        <v>2040494.46</v>
      </c>
      <c r="P143" s="148">
        <v>11225986.960000001</v>
      </c>
      <c r="Q143" s="148">
        <f t="shared" si="50"/>
        <v>88592465.769999981</v>
      </c>
      <c r="R143" s="289"/>
      <c r="S143" s="6"/>
    </row>
    <row r="144" spans="2:37" s="28" customFormat="1" x14ac:dyDescent="0.25">
      <c r="B144" s="51" t="s">
        <v>279</v>
      </c>
      <c r="C144" s="119">
        <f>C145</f>
        <v>684911048</v>
      </c>
      <c r="D144" s="119">
        <v>824348656.92999995</v>
      </c>
      <c r="E144" s="119">
        <v>4337664.4799999995</v>
      </c>
      <c r="F144" s="119">
        <v>4220369.22</v>
      </c>
      <c r="G144" s="119">
        <v>39601449.259999998</v>
      </c>
      <c r="H144" s="119">
        <v>9146353.8900000006</v>
      </c>
      <c r="I144" s="119">
        <v>7294396.3399999999</v>
      </c>
      <c r="J144" s="119">
        <v>17801854.899999999</v>
      </c>
      <c r="K144" s="119">
        <v>8962450.4199999999</v>
      </c>
      <c r="L144" s="119">
        <v>5693930.4800000004</v>
      </c>
      <c r="M144" s="119">
        <v>25007467.75</v>
      </c>
      <c r="N144" s="119">
        <v>20271153.919999998</v>
      </c>
      <c r="O144" s="119">
        <v>7537603.3300000001</v>
      </c>
      <c r="P144" s="119">
        <v>15543251.140000001</v>
      </c>
      <c r="Q144" s="147">
        <f t="shared" si="50"/>
        <v>165417945.13</v>
      </c>
      <c r="R144" s="289"/>
      <c r="S144" s="6"/>
      <c r="T144" s="3"/>
      <c r="U144" s="3"/>
      <c r="V144" s="3"/>
      <c r="W144" s="3"/>
      <c r="X144"/>
      <c r="Y144"/>
      <c r="Z144"/>
      <c r="AA144"/>
      <c r="AB144"/>
      <c r="AC144"/>
      <c r="AD144"/>
      <c r="AE144"/>
      <c r="AF144"/>
      <c r="AG144"/>
      <c r="AH144"/>
      <c r="AI144"/>
      <c r="AJ144"/>
      <c r="AK144"/>
    </row>
    <row r="145" spans="2:37" x14ac:dyDescent="0.25">
      <c r="B145" s="50" t="s">
        <v>280</v>
      </c>
      <c r="C145" s="121">
        <v>684911048</v>
      </c>
      <c r="D145" s="121">
        <v>824348656.92999995</v>
      </c>
      <c r="E145" s="120">
        <v>4337664.4799999995</v>
      </c>
      <c r="F145" s="120">
        <v>4220369.22</v>
      </c>
      <c r="G145" s="120">
        <v>39601449.259999998</v>
      </c>
      <c r="H145" s="120">
        <v>9146353.8900000006</v>
      </c>
      <c r="I145" s="54">
        <v>7294396.3399999999</v>
      </c>
      <c r="J145" s="54">
        <v>17801854.899999999</v>
      </c>
      <c r="K145" s="54">
        <v>8962450.4199999999</v>
      </c>
      <c r="L145" s="54">
        <v>5693930.4800000004</v>
      </c>
      <c r="M145" s="54">
        <v>25007467.75</v>
      </c>
      <c r="N145" s="54">
        <v>20271153.919999998</v>
      </c>
      <c r="O145" s="148">
        <v>7537603.3300000001</v>
      </c>
      <c r="P145" s="148">
        <v>15543251.140000001</v>
      </c>
      <c r="Q145" s="148">
        <f t="shared" si="50"/>
        <v>165417945.13</v>
      </c>
      <c r="R145" s="289"/>
      <c r="S145" s="6"/>
    </row>
    <row r="146" spans="2:37" s="28" customFormat="1" x14ac:dyDescent="0.25">
      <c r="B146" s="52" t="s">
        <v>35</v>
      </c>
      <c r="C146" s="119">
        <f>C147+C149+C151+C153+C155+C157+C159+C161</f>
        <v>1420418587</v>
      </c>
      <c r="D146" s="119">
        <v>1660190639.77</v>
      </c>
      <c r="E146" s="119">
        <v>46459733.980000004</v>
      </c>
      <c r="F146" s="119">
        <v>51411002.810000002</v>
      </c>
      <c r="G146" s="119">
        <v>58372788.620000005</v>
      </c>
      <c r="H146" s="119">
        <v>64531019.300000004</v>
      </c>
      <c r="I146" s="119">
        <v>62928228.810000002</v>
      </c>
      <c r="J146" s="119">
        <v>57497654.030000001</v>
      </c>
      <c r="K146" s="119">
        <v>59467659.68</v>
      </c>
      <c r="L146" s="119">
        <v>63329968.809999995</v>
      </c>
      <c r="M146" s="119">
        <v>258856710.97999996</v>
      </c>
      <c r="N146" s="119">
        <v>113834111.81999999</v>
      </c>
      <c r="O146" s="119">
        <v>131101037.13999999</v>
      </c>
      <c r="P146" s="119">
        <v>87676646.549999997</v>
      </c>
      <c r="Q146" s="147">
        <f t="shared" si="50"/>
        <v>1055466562.5299999</v>
      </c>
      <c r="R146" s="289"/>
      <c r="S146" s="6"/>
      <c r="T146" s="3"/>
      <c r="U146" s="3"/>
      <c r="V146" s="3"/>
      <c r="W146" s="3"/>
      <c r="X146"/>
      <c r="Y146"/>
      <c r="Z146"/>
      <c r="AA146"/>
      <c r="AB146"/>
      <c r="AC146"/>
      <c r="AD146"/>
      <c r="AE146"/>
      <c r="AF146"/>
      <c r="AG146"/>
      <c r="AH146"/>
      <c r="AI146"/>
      <c r="AJ146"/>
      <c r="AK146"/>
    </row>
    <row r="147" spans="2:37" s="28" customFormat="1" x14ac:dyDescent="0.25">
      <c r="B147" s="51" t="s">
        <v>281</v>
      </c>
      <c r="C147" s="119">
        <f>C148</f>
        <v>183717465</v>
      </c>
      <c r="D147" s="119">
        <v>227761074</v>
      </c>
      <c r="E147" s="119">
        <v>4136175.4699999997</v>
      </c>
      <c r="F147" s="119">
        <v>1879136.68</v>
      </c>
      <c r="G147" s="119">
        <v>9011962.1199999992</v>
      </c>
      <c r="H147" s="119">
        <v>6056642.0599999996</v>
      </c>
      <c r="I147" s="119">
        <v>4237847.8500000006</v>
      </c>
      <c r="J147" s="119">
        <v>5382707.3499999996</v>
      </c>
      <c r="K147" s="119">
        <v>15808478.66</v>
      </c>
      <c r="L147" s="119">
        <v>4917625.63</v>
      </c>
      <c r="M147" s="119">
        <v>4459527.2</v>
      </c>
      <c r="N147" s="119">
        <v>44319148</v>
      </c>
      <c r="O147" s="119">
        <v>3594826.1</v>
      </c>
      <c r="P147" s="119">
        <v>3424409.85</v>
      </c>
      <c r="Q147" s="147">
        <f t="shared" si="50"/>
        <v>107228486.97</v>
      </c>
      <c r="R147" s="289"/>
      <c r="S147" s="6"/>
      <c r="T147" s="3"/>
      <c r="U147" s="3"/>
      <c r="V147" s="3"/>
      <c r="W147" s="3"/>
      <c r="X147"/>
      <c r="Y147"/>
      <c r="Z147"/>
      <c r="AA147"/>
      <c r="AB147"/>
      <c r="AC147"/>
      <c r="AD147"/>
      <c r="AE147"/>
      <c r="AF147"/>
      <c r="AG147"/>
      <c r="AH147"/>
      <c r="AI147"/>
      <c r="AJ147"/>
      <c r="AK147"/>
    </row>
    <row r="148" spans="2:37" x14ac:dyDescent="0.25">
      <c r="B148" s="50" t="s">
        <v>282</v>
      </c>
      <c r="C148" s="121">
        <v>183717465</v>
      </c>
      <c r="D148" s="121">
        <v>227761074</v>
      </c>
      <c r="E148" s="120">
        <v>4136175.4699999997</v>
      </c>
      <c r="F148" s="120">
        <v>1879136.68</v>
      </c>
      <c r="G148" s="120">
        <v>9011962.1199999992</v>
      </c>
      <c r="H148" s="120">
        <v>6056642.0599999996</v>
      </c>
      <c r="I148" s="54">
        <v>4237847.8500000006</v>
      </c>
      <c r="J148" s="54">
        <v>5382707.3499999996</v>
      </c>
      <c r="K148" s="54">
        <v>15808478.66</v>
      </c>
      <c r="L148" s="54">
        <v>4917625.63</v>
      </c>
      <c r="M148" s="54">
        <v>4459527.2</v>
      </c>
      <c r="N148" s="54">
        <v>44319148</v>
      </c>
      <c r="O148" s="148">
        <v>3594826.1</v>
      </c>
      <c r="P148" s="148">
        <v>3424409.85</v>
      </c>
      <c r="Q148" s="148">
        <f t="shared" si="50"/>
        <v>107228486.97</v>
      </c>
      <c r="R148" s="289"/>
      <c r="S148" s="6"/>
    </row>
    <row r="149" spans="2:37" s="28" customFormat="1" x14ac:dyDescent="0.25">
      <c r="B149" s="51" t="s">
        <v>283</v>
      </c>
      <c r="C149" s="119">
        <f>C150</f>
        <v>315988413</v>
      </c>
      <c r="D149" s="119">
        <v>426991182.25</v>
      </c>
      <c r="E149" s="119">
        <v>1263120.45</v>
      </c>
      <c r="F149" s="119">
        <v>7082784.3200000003</v>
      </c>
      <c r="G149" s="119">
        <v>4802135.28</v>
      </c>
      <c r="H149" s="119">
        <v>11755386.48</v>
      </c>
      <c r="I149" s="119">
        <v>12175323.630000001</v>
      </c>
      <c r="J149" s="119">
        <v>10712715.17</v>
      </c>
      <c r="K149" s="119">
        <v>4629438.24</v>
      </c>
      <c r="L149" s="119">
        <v>12090768.98</v>
      </c>
      <c r="M149" s="119">
        <v>202513711.38999999</v>
      </c>
      <c r="N149" s="119">
        <v>22328365.129999999</v>
      </c>
      <c r="O149" s="119">
        <v>23810427.359999999</v>
      </c>
      <c r="P149" s="119">
        <v>4965034.5</v>
      </c>
      <c r="Q149" s="147">
        <f t="shared" si="50"/>
        <v>318129210.93000001</v>
      </c>
      <c r="R149" s="289"/>
      <c r="S149" s="6"/>
      <c r="T149" s="3"/>
      <c r="U149" s="3"/>
      <c r="V149" s="3"/>
      <c r="W149" s="3"/>
      <c r="X149"/>
      <c r="Y149"/>
      <c r="Z149"/>
      <c r="AA149"/>
      <c r="AB149"/>
      <c r="AC149"/>
      <c r="AD149"/>
      <c r="AE149"/>
      <c r="AF149"/>
      <c r="AG149"/>
      <c r="AH149"/>
      <c r="AI149"/>
      <c r="AJ149"/>
      <c r="AK149"/>
    </row>
    <row r="150" spans="2:37" x14ac:dyDescent="0.25">
      <c r="B150" s="50" t="s">
        <v>284</v>
      </c>
      <c r="C150" s="121">
        <v>315988413</v>
      </c>
      <c r="D150" s="121">
        <v>426991182.25</v>
      </c>
      <c r="E150" s="120">
        <v>1263120.45</v>
      </c>
      <c r="F150" s="120">
        <v>7082784.3200000003</v>
      </c>
      <c r="G150" s="120">
        <v>4802135.28</v>
      </c>
      <c r="H150" s="120">
        <v>11755386.48</v>
      </c>
      <c r="I150" s="54">
        <v>12175323.630000001</v>
      </c>
      <c r="J150" s="54">
        <v>10712715.17</v>
      </c>
      <c r="K150" s="54">
        <v>4629438.24</v>
      </c>
      <c r="L150" s="54">
        <v>12090768.98</v>
      </c>
      <c r="M150" s="54">
        <v>202513711.38999999</v>
      </c>
      <c r="N150" s="54">
        <v>22328365.129999999</v>
      </c>
      <c r="O150" s="148">
        <v>23810427.359999999</v>
      </c>
      <c r="P150" s="148">
        <v>4965034.5</v>
      </c>
      <c r="Q150" s="148">
        <f t="shared" si="50"/>
        <v>318129210.93000001</v>
      </c>
      <c r="R150" s="289"/>
      <c r="S150" s="6"/>
    </row>
    <row r="151" spans="2:37" s="28" customFormat="1" x14ac:dyDescent="0.25">
      <c r="B151" s="51" t="s">
        <v>285</v>
      </c>
      <c r="C151" s="119">
        <f>C152</f>
        <v>821224949</v>
      </c>
      <c r="D151" s="119">
        <v>1001466335.52</v>
      </c>
      <c r="E151" s="119">
        <v>41060438.060000002</v>
      </c>
      <c r="F151" s="119">
        <v>42449081.810000002</v>
      </c>
      <c r="G151" s="119">
        <v>44527988.550000004</v>
      </c>
      <c r="H151" s="119">
        <v>46695974.760000005</v>
      </c>
      <c r="I151" s="119">
        <v>46515057.329999998</v>
      </c>
      <c r="J151" s="119">
        <v>41402231.509999998</v>
      </c>
      <c r="K151" s="119">
        <v>39029742.780000001</v>
      </c>
      <c r="L151" s="119">
        <v>46321574.199999996</v>
      </c>
      <c r="M151" s="119">
        <v>51883472.390000001</v>
      </c>
      <c r="N151" s="119">
        <v>47177898.690000005</v>
      </c>
      <c r="O151" s="119">
        <v>103695783.67999999</v>
      </c>
      <c r="P151" s="119">
        <v>79287202.200000003</v>
      </c>
      <c r="Q151" s="147">
        <f t="shared" si="50"/>
        <v>630046445.95999992</v>
      </c>
      <c r="R151" s="289"/>
      <c r="S151" s="6"/>
      <c r="T151" s="3"/>
      <c r="U151" s="3"/>
      <c r="V151" s="3"/>
      <c r="W151" s="3"/>
      <c r="X151"/>
      <c r="Y151"/>
      <c r="Z151"/>
      <c r="AA151"/>
      <c r="AB151"/>
      <c r="AC151"/>
      <c r="AD151"/>
      <c r="AE151"/>
      <c r="AF151"/>
      <c r="AG151"/>
      <c r="AH151"/>
      <c r="AI151"/>
      <c r="AJ151"/>
      <c r="AK151"/>
    </row>
    <row r="152" spans="2:37" x14ac:dyDescent="0.25">
      <c r="B152" s="50" t="s">
        <v>286</v>
      </c>
      <c r="C152" s="121">
        <v>821224949</v>
      </c>
      <c r="D152" s="121">
        <v>1001466335.52</v>
      </c>
      <c r="E152" s="120">
        <v>41060438.060000002</v>
      </c>
      <c r="F152" s="120">
        <v>42449081.810000002</v>
      </c>
      <c r="G152" s="120">
        <v>44527988.550000004</v>
      </c>
      <c r="H152" s="120">
        <v>46695974.760000005</v>
      </c>
      <c r="I152" s="54">
        <v>46515057.329999998</v>
      </c>
      <c r="J152" s="54">
        <v>41402231.509999998</v>
      </c>
      <c r="K152" s="54">
        <v>39029742.780000001</v>
      </c>
      <c r="L152" s="54">
        <v>46321574.199999996</v>
      </c>
      <c r="M152" s="54">
        <v>51883472.390000001</v>
      </c>
      <c r="N152" s="54">
        <v>47177898.690000005</v>
      </c>
      <c r="O152" s="148">
        <v>103695783.67999999</v>
      </c>
      <c r="P152" s="148">
        <v>79287202.200000003</v>
      </c>
      <c r="Q152" s="148">
        <f t="shared" si="50"/>
        <v>630046445.95999992</v>
      </c>
      <c r="R152" s="289"/>
      <c r="S152" s="6"/>
    </row>
    <row r="153" spans="2:37" s="28" customFormat="1" x14ac:dyDescent="0.25">
      <c r="B153" s="51" t="s">
        <v>287</v>
      </c>
      <c r="C153" s="119">
        <f>C154</f>
        <v>75994712</v>
      </c>
      <c r="D153" s="119">
        <v>0</v>
      </c>
      <c r="E153" s="119">
        <v>0</v>
      </c>
      <c r="F153" s="119">
        <v>0</v>
      </c>
      <c r="G153" s="119">
        <v>0</v>
      </c>
      <c r="H153" s="119">
        <v>0</v>
      </c>
      <c r="I153" s="119">
        <v>0</v>
      </c>
      <c r="J153" s="119">
        <v>0</v>
      </c>
      <c r="K153" s="119">
        <v>0</v>
      </c>
      <c r="L153" s="119">
        <v>0</v>
      </c>
      <c r="M153" s="119">
        <v>0</v>
      </c>
      <c r="N153" s="119">
        <v>0</v>
      </c>
      <c r="O153" s="119">
        <v>0</v>
      </c>
      <c r="P153" s="119">
        <v>0</v>
      </c>
      <c r="Q153" s="147">
        <f t="shared" si="50"/>
        <v>0</v>
      </c>
      <c r="R153" s="289"/>
      <c r="S153" s="6"/>
      <c r="T153" s="3"/>
      <c r="U153" s="3"/>
      <c r="V153" s="3"/>
      <c r="W153" s="3"/>
      <c r="X153"/>
      <c r="Y153"/>
      <c r="Z153"/>
      <c r="AA153"/>
      <c r="AB153"/>
      <c r="AC153"/>
      <c r="AD153"/>
      <c r="AE153"/>
      <c r="AF153"/>
      <c r="AG153"/>
      <c r="AH153"/>
      <c r="AI153"/>
      <c r="AJ153"/>
      <c r="AK153"/>
    </row>
    <row r="154" spans="2:37" x14ac:dyDescent="0.25">
      <c r="B154" s="50" t="s">
        <v>288</v>
      </c>
      <c r="C154" s="121">
        <v>75994712</v>
      </c>
      <c r="D154" s="121">
        <v>0</v>
      </c>
      <c r="E154" s="120">
        <v>0</v>
      </c>
      <c r="F154" s="120">
        <v>0</v>
      </c>
      <c r="G154" s="120">
        <v>0</v>
      </c>
      <c r="H154" s="120">
        <v>0</v>
      </c>
      <c r="I154" s="54">
        <v>0</v>
      </c>
      <c r="J154" s="54">
        <v>0</v>
      </c>
      <c r="K154" s="54">
        <v>0</v>
      </c>
      <c r="L154" s="54">
        <v>0</v>
      </c>
      <c r="M154" s="54">
        <v>0</v>
      </c>
      <c r="N154" s="54">
        <v>0</v>
      </c>
      <c r="O154" s="148">
        <v>0</v>
      </c>
      <c r="P154" s="148">
        <v>0</v>
      </c>
      <c r="Q154" s="148">
        <f t="shared" si="50"/>
        <v>0</v>
      </c>
      <c r="R154" s="289"/>
      <c r="S154" s="6"/>
    </row>
    <row r="155" spans="2:37" s="28" customFormat="1" x14ac:dyDescent="0.25">
      <c r="B155" s="51" t="s">
        <v>289</v>
      </c>
      <c r="C155" s="119">
        <f>C156</f>
        <v>1422434</v>
      </c>
      <c r="D155" s="119">
        <v>1422434</v>
      </c>
      <c r="E155" s="119">
        <v>0</v>
      </c>
      <c r="F155" s="119">
        <v>0</v>
      </c>
      <c r="G155" s="119">
        <v>0</v>
      </c>
      <c r="H155" s="119">
        <v>0</v>
      </c>
      <c r="I155" s="119">
        <v>0</v>
      </c>
      <c r="J155" s="119">
        <v>0</v>
      </c>
      <c r="K155" s="119">
        <v>0</v>
      </c>
      <c r="L155" s="119">
        <v>0</v>
      </c>
      <c r="M155" s="119">
        <v>0</v>
      </c>
      <c r="N155" s="119">
        <v>0</v>
      </c>
      <c r="O155" s="119">
        <v>0</v>
      </c>
      <c r="P155" s="119">
        <v>0</v>
      </c>
      <c r="Q155" s="147">
        <f t="shared" si="50"/>
        <v>0</v>
      </c>
      <c r="R155" s="289"/>
      <c r="S155" s="6"/>
      <c r="T155" s="3"/>
      <c r="U155" s="3"/>
      <c r="V155" s="3"/>
      <c r="W155" s="3"/>
      <c r="X155"/>
      <c r="Y155"/>
      <c r="Z155"/>
      <c r="AA155"/>
      <c r="AB155"/>
      <c r="AC155"/>
      <c r="AD155"/>
      <c r="AE155"/>
      <c r="AF155"/>
      <c r="AG155"/>
      <c r="AH155"/>
      <c r="AI155"/>
      <c r="AJ155"/>
      <c r="AK155"/>
    </row>
    <row r="156" spans="2:37" x14ac:dyDescent="0.25">
      <c r="B156" s="50" t="s">
        <v>290</v>
      </c>
      <c r="C156" s="121">
        <v>1422434</v>
      </c>
      <c r="D156" s="121">
        <v>1422434</v>
      </c>
      <c r="E156" s="120">
        <v>0</v>
      </c>
      <c r="F156" s="120">
        <v>0</v>
      </c>
      <c r="G156" s="120">
        <v>0</v>
      </c>
      <c r="H156" s="120">
        <v>0</v>
      </c>
      <c r="I156" s="54">
        <v>0</v>
      </c>
      <c r="J156" s="54">
        <v>0</v>
      </c>
      <c r="K156" s="54">
        <v>0</v>
      </c>
      <c r="L156" s="54">
        <v>0</v>
      </c>
      <c r="M156" s="54">
        <v>0</v>
      </c>
      <c r="N156" s="54">
        <v>0</v>
      </c>
      <c r="O156" s="148">
        <v>0</v>
      </c>
      <c r="P156" s="148">
        <v>0</v>
      </c>
      <c r="Q156" s="148">
        <f t="shared" si="50"/>
        <v>0</v>
      </c>
      <c r="R156" s="289"/>
      <c r="S156" s="6"/>
    </row>
    <row r="157" spans="2:37" s="28" customFormat="1" x14ac:dyDescent="0.25">
      <c r="B157" s="51" t="s">
        <v>291</v>
      </c>
      <c r="C157" s="119">
        <f>C158</f>
        <v>2000000</v>
      </c>
      <c r="D157" s="119">
        <v>2000000</v>
      </c>
      <c r="E157" s="119">
        <v>0</v>
      </c>
      <c r="F157" s="119">
        <v>0</v>
      </c>
      <c r="G157" s="119">
        <v>0</v>
      </c>
      <c r="H157" s="119">
        <v>0</v>
      </c>
      <c r="I157" s="119">
        <v>0</v>
      </c>
      <c r="J157" s="119">
        <v>0</v>
      </c>
      <c r="K157" s="119">
        <v>0</v>
      </c>
      <c r="L157" s="119">
        <v>0</v>
      </c>
      <c r="M157" s="119">
        <v>0</v>
      </c>
      <c r="N157" s="119">
        <v>0</v>
      </c>
      <c r="O157" s="119">
        <v>0</v>
      </c>
      <c r="P157" s="119">
        <v>0</v>
      </c>
      <c r="Q157" s="147">
        <f t="shared" si="50"/>
        <v>0</v>
      </c>
      <c r="R157" s="289"/>
      <c r="S157" s="6"/>
      <c r="T157" s="3"/>
      <c r="U157" s="3"/>
      <c r="V157" s="3"/>
      <c r="W157" s="3"/>
      <c r="X157"/>
      <c r="Y157"/>
      <c r="Z157"/>
      <c r="AA157"/>
      <c r="AB157"/>
      <c r="AC157"/>
      <c r="AD157"/>
      <c r="AE157"/>
      <c r="AF157"/>
      <c r="AG157"/>
      <c r="AH157"/>
      <c r="AI157"/>
      <c r="AJ157"/>
      <c r="AK157"/>
    </row>
    <row r="158" spans="2:37" x14ac:dyDescent="0.25">
      <c r="B158" s="50" t="s">
        <v>292</v>
      </c>
      <c r="C158" s="121">
        <v>2000000</v>
      </c>
      <c r="D158" s="121">
        <v>2000000</v>
      </c>
      <c r="E158" s="120">
        <v>0</v>
      </c>
      <c r="F158" s="120">
        <v>0</v>
      </c>
      <c r="G158" s="120">
        <v>0</v>
      </c>
      <c r="H158" s="120">
        <v>0</v>
      </c>
      <c r="I158" s="120">
        <v>0</v>
      </c>
      <c r="J158" s="120">
        <v>0</v>
      </c>
      <c r="K158" s="120">
        <v>0</v>
      </c>
      <c r="L158" s="120">
        <v>0</v>
      </c>
      <c r="M158" s="120">
        <v>0</v>
      </c>
      <c r="N158" s="119">
        <v>0</v>
      </c>
      <c r="O158" s="148">
        <v>0</v>
      </c>
      <c r="P158" s="148">
        <v>0</v>
      </c>
      <c r="Q158" s="148">
        <f t="shared" si="50"/>
        <v>0</v>
      </c>
      <c r="R158" s="289"/>
      <c r="S158" s="6"/>
    </row>
    <row r="159" spans="2:37" s="28" customFormat="1" x14ac:dyDescent="0.25">
      <c r="B159" s="51" t="s">
        <v>293</v>
      </c>
      <c r="C159" s="119">
        <f>C160</f>
        <v>150000</v>
      </c>
      <c r="D159" s="119">
        <v>150000</v>
      </c>
      <c r="E159" s="119">
        <v>0</v>
      </c>
      <c r="F159" s="119">
        <v>0</v>
      </c>
      <c r="G159" s="119">
        <v>0</v>
      </c>
      <c r="H159" s="119">
        <v>0</v>
      </c>
      <c r="I159" s="119">
        <v>0</v>
      </c>
      <c r="J159" s="119">
        <v>0</v>
      </c>
      <c r="K159" s="119">
        <v>0</v>
      </c>
      <c r="L159" s="119">
        <v>0</v>
      </c>
      <c r="M159" s="119">
        <v>0</v>
      </c>
      <c r="N159" s="119">
        <v>0</v>
      </c>
      <c r="O159" s="119">
        <v>0</v>
      </c>
      <c r="P159" s="119">
        <v>0</v>
      </c>
      <c r="Q159" s="147">
        <f t="shared" si="50"/>
        <v>0</v>
      </c>
      <c r="R159" s="289"/>
      <c r="S159" s="6"/>
      <c r="T159" s="3"/>
      <c r="U159" s="3"/>
      <c r="V159" s="3"/>
      <c r="W159" s="3"/>
      <c r="X159"/>
      <c r="Y159"/>
      <c r="Z159"/>
      <c r="AA159"/>
      <c r="AB159"/>
      <c r="AC159"/>
      <c r="AD159"/>
      <c r="AE159"/>
      <c r="AF159"/>
      <c r="AG159"/>
      <c r="AH159"/>
      <c r="AI159"/>
      <c r="AJ159"/>
      <c r="AK159"/>
    </row>
    <row r="160" spans="2:37" x14ac:dyDescent="0.25">
      <c r="B160" s="50" t="s">
        <v>294</v>
      </c>
      <c r="C160" s="121">
        <v>150000</v>
      </c>
      <c r="D160" s="121">
        <v>150000</v>
      </c>
      <c r="E160" s="120">
        <v>0</v>
      </c>
      <c r="F160" s="120">
        <v>0</v>
      </c>
      <c r="G160" s="120">
        <v>0</v>
      </c>
      <c r="H160" s="120">
        <v>0</v>
      </c>
      <c r="I160" s="54">
        <v>0</v>
      </c>
      <c r="J160" s="54">
        <v>0</v>
      </c>
      <c r="K160" s="54">
        <v>0</v>
      </c>
      <c r="L160" s="54">
        <v>0</v>
      </c>
      <c r="M160" s="54">
        <v>0</v>
      </c>
      <c r="N160" s="54">
        <v>0</v>
      </c>
      <c r="O160" s="148">
        <v>0</v>
      </c>
      <c r="P160" s="148">
        <v>0</v>
      </c>
      <c r="Q160" s="148">
        <f t="shared" si="50"/>
        <v>0</v>
      </c>
      <c r="R160" s="289"/>
      <c r="S160" s="6"/>
    </row>
    <row r="161" spans="2:37" s="28" customFormat="1" x14ac:dyDescent="0.25">
      <c r="B161" s="51" t="s">
        <v>295</v>
      </c>
      <c r="C161" s="119">
        <f>C162</f>
        <v>19920614</v>
      </c>
      <c r="D161" s="119">
        <v>399614</v>
      </c>
      <c r="E161" s="119">
        <v>0</v>
      </c>
      <c r="F161" s="119">
        <v>0</v>
      </c>
      <c r="G161" s="119">
        <v>30702.67</v>
      </c>
      <c r="H161" s="119">
        <v>23016</v>
      </c>
      <c r="I161" s="119">
        <v>0</v>
      </c>
      <c r="J161" s="119">
        <v>0</v>
      </c>
      <c r="K161" s="119">
        <v>0</v>
      </c>
      <c r="L161" s="119">
        <v>0</v>
      </c>
      <c r="M161" s="119">
        <v>0</v>
      </c>
      <c r="N161" s="119">
        <v>8700</v>
      </c>
      <c r="O161" s="119">
        <v>0</v>
      </c>
      <c r="P161" s="119">
        <v>0</v>
      </c>
      <c r="Q161" s="147">
        <f t="shared" si="50"/>
        <v>62418.67</v>
      </c>
      <c r="R161" s="289"/>
      <c r="S161" s="6"/>
      <c r="T161" s="3"/>
      <c r="U161" s="3"/>
      <c r="V161" s="3"/>
      <c r="W161" s="3"/>
      <c r="X161"/>
      <c r="Y161"/>
      <c r="Z161"/>
      <c r="AA161"/>
      <c r="AB161"/>
      <c r="AC161"/>
      <c r="AD161"/>
      <c r="AE161"/>
      <c r="AF161"/>
      <c r="AG161"/>
      <c r="AH161"/>
      <c r="AI161"/>
      <c r="AJ161"/>
      <c r="AK161"/>
    </row>
    <row r="162" spans="2:37" x14ac:dyDescent="0.25">
      <c r="B162" s="50" t="s">
        <v>296</v>
      </c>
      <c r="C162" s="121">
        <v>19920614</v>
      </c>
      <c r="D162" s="121">
        <v>399614</v>
      </c>
      <c r="E162" s="120">
        <v>0</v>
      </c>
      <c r="F162" s="120">
        <v>0</v>
      </c>
      <c r="G162" s="120">
        <v>30702.67</v>
      </c>
      <c r="H162" s="120">
        <v>23016</v>
      </c>
      <c r="I162" s="54">
        <v>0</v>
      </c>
      <c r="J162" s="54">
        <v>0</v>
      </c>
      <c r="K162" s="54">
        <v>0</v>
      </c>
      <c r="L162" s="54">
        <v>0</v>
      </c>
      <c r="M162" s="54">
        <v>0</v>
      </c>
      <c r="N162" s="54">
        <v>8700</v>
      </c>
      <c r="O162" s="148">
        <v>0</v>
      </c>
      <c r="P162" s="148">
        <v>0</v>
      </c>
      <c r="Q162" s="148">
        <f t="shared" si="50"/>
        <v>62418.67</v>
      </c>
      <c r="R162" s="289"/>
      <c r="S162" s="6"/>
    </row>
    <row r="163" spans="2:37" s="28" customFormat="1" x14ac:dyDescent="0.25">
      <c r="B163" s="52" t="s">
        <v>36</v>
      </c>
      <c r="C163" s="119">
        <f>C164+C173+C183</f>
        <v>2064046159</v>
      </c>
      <c r="D163" s="119">
        <v>2738020207.5400004</v>
      </c>
      <c r="E163" s="119">
        <v>10315219.51</v>
      </c>
      <c r="F163" s="119">
        <v>33934811.460000008</v>
      </c>
      <c r="G163" s="119">
        <v>60511238.020000003</v>
      </c>
      <c r="H163" s="119">
        <v>72313791.25</v>
      </c>
      <c r="I163" s="119">
        <v>73806252.599999994</v>
      </c>
      <c r="J163" s="119">
        <v>96652046.860000014</v>
      </c>
      <c r="K163" s="119">
        <v>82008621.49000001</v>
      </c>
      <c r="L163" s="119">
        <v>90160251.020000011</v>
      </c>
      <c r="M163" s="119">
        <v>79587135.019999996</v>
      </c>
      <c r="N163" s="119">
        <v>169440325.87</v>
      </c>
      <c r="O163" s="119">
        <v>159232351.22</v>
      </c>
      <c r="P163" s="119">
        <v>226996839.62</v>
      </c>
      <c r="Q163" s="147">
        <f t="shared" si="50"/>
        <v>1154958883.9400001</v>
      </c>
      <c r="R163" s="289"/>
      <c r="S163" s="6"/>
      <c r="T163" s="3"/>
      <c r="U163" s="3"/>
      <c r="V163" s="3"/>
      <c r="W163" s="3"/>
      <c r="X163"/>
      <c r="Y163"/>
      <c r="Z163"/>
      <c r="AA163"/>
      <c r="AB163"/>
      <c r="AC163"/>
      <c r="AD163"/>
      <c r="AE163"/>
      <c r="AF163"/>
      <c r="AG163"/>
      <c r="AH163"/>
      <c r="AI163"/>
      <c r="AJ163"/>
      <c r="AK163"/>
    </row>
    <row r="164" spans="2:37" s="28" customFormat="1" x14ac:dyDescent="0.25">
      <c r="B164" s="52" t="s">
        <v>297</v>
      </c>
      <c r="C164" s="119">
        <f>SUM(C165:C172)</f>
        <v>1096627806</v>
      </c>
      <c r="D164" s="119">
        <v>1034184276.0500001</v>
      </c>
      <c r="E164" s="119">
        <v>2020109.12</v>
      </c>
      <c r="F164" s="119">
        <v>7743335.620000001</v>
      </c>
      <c r="G164" s="119">
        <v>15580146.789999999</v>
      </c>
      <c r="H164" s="119">
        <v>11959824.02</v>
      </c>
      <c r="I164" s="119">
        <v>13949434.52</v>
      </c>
      <c r="J164" s="119">
        <v>49218135.830000013</v>
      </c>
      <c r="K164" s="119">
        <v>17361998.850000001</v>
      </c>
      <c r="L164" s="119">
        <v>8753149.6000000015</v>
      </c>
      <c r="M164" s="119">
        <v>14300760.210000001</v>
      </c>
      <c r="N164" s="119">
        <v>30910565.400000002</v>
      </c>
      <c r="O164" s="119">
        <v>51490299.20000001</v>
      </c>
      <c r="P164" s="119">
        <v>52763284.520000011</v>
      </c>
      <c r="Q164" s="147">
        <f t="shared" si="50"/>
        <v>276051043.68000007</v>
      </c>
      <c r="R164" s="289"/>
      <c r="S164" s="6"/>
      <c r="T164" s="3"/>
      <c r="U164" s="3"/>
      <c r="V164" s="3"/>
      <c r="W164" s="3"/>
      <c r="X164"/>
      <c r="Y164"/>
      <c r="Z164"/>
      <c r="AA164"/>
      <c r="AB164"/>
      <c r="AC164"/>
      <c r="AD164"/>
      <c r="AE164"/>
      <c r="AF164"/>
      <c r="AG164"/>
      <c r="AH164"/>
      <c r="AI164"/>
      <c r="AJ164"/>
      <c r="AK164"/>
    </row>
    <row r="165" spans="2:37" x14ac:dyDescent="0.25">
      <c r="B165" s="27" t="s">
        <v>298</v>
      </c>
      <c r="C165" s="121">
        <v>881865667</v>
      </c>
      <c r="D165" s="121">
        <v>832075884.38999999</v>
      </c>
      <c r="E165" s="120">
        <v>1789617.53</v>
      </c>
      <c r="F165" s="120">
        <v>6709284.2200000007</v>
      </c>
      <c r="G165" s="120">
        <v>8167515.7700000005</v>
      </c>
      <c r="H165" s="120">
        <v>9546573.5599999987</v>
      </c>
      <c r="I165" s="54">
        <v>10927777.199999999</v>
      </c>
      <c r="J165" s="54">
        <v>43506373.670000002</v>
      </c>
      <c r="K165" s="54">
        <v>13961303.74</v>
      </c>
      <c r="L165" s="54">
        <v>6300792.4900000002</v>
      </c>
      <c r="M165" s="54">
        <v>10895635.439999999</v>
      </c>
      <c r="N165" s="54">
        <v>28754497.609999999</v>
      </c>
      <c r="O165" s="148">
        <v>47986666.060000002</v>
      </c>
      <c r="P165" s="148">
        <v>44061549.390000001</v>
      </c>
      <c r="Q165" s="148">
        <f t="shared" si="50"/>
        <v>232607586.68000001</v>
      </c>
      <c r="R165" s="289"/>
      <c r="S165" s="6"/>
    </row>
    <row r="166" spans="2:37" x14ac:dyDescent="0.25">
      <c r="B166" s="27" t="s">
        <v>299</v>
      </c>
      <c r="C166" s="121">
        <v>40366223</v>
      </c>
      <c r="D166" s="121">
        <v>36703276.75</v>
      </c>
      <c r="E166" s="120">
        <v>0</v>
      </c>
      <c r="F166" s="120">
        <v>184965</v>
      </c>
      <c r="G166" s="120">
        <v>1412530.8</v>
      </c>
      <c r="H166" s="120">
        <v>218904.46</v>
      </c>
      <c r="I166" s="54">
        <v>0</v>
      </c>
      <c r="J166" s="54">
        <v>500.94999999995343</v>
      </c>
      <c r="K166" s="54">
        <v>348100</v>
      </c>
      <c r="L166" s="54">
        <v>507647.33</v>
      </c>
      <c r="M166" s="54">
        <v>1661729.72</v>
      </c>
      <c r="N166" s="54">
        <v>384394.44</v>
      </c>
      <c r="O166" s="148">
        <v>51330</v>
      </c>
      <c r="P166" s="148">
        <v>1620739.8900000001</v>
      </c>
      <c r="Q166" s="148">
        <f t="shared" si="50"/>
        <v>6390842.5899999999</v>
      </c>
      <c r="R166" s="289"/>
      <c r="S166" s="6"/>
    </row>
    <row r="167" spans="2:37" x14ac:dyDescent="0.25">
      <c r="B167" s="27" t="s">
        <v>300</v>
      </c>
      <c r="C167" s="121">
        <v>65080305</v>
      </c>
      <c r="D167" s="121">
        <v>11163768.109999999</v>
      </c>
      <c r="E167" s="120">
        <v>0</v>
      </c>
      <c r="F167" s="120">
        <v>0</v>
      </c>
      <c r="G167" s="120">
        <v>350625</v>
      </c>
      <c r="H167" s="120">
        <v>0</v>
      </c>
      <c r="I167" s="54">
        <v>2178600</v>
      </c>
      <c r="J167" s="54">
        <v>1432150</v>
      </c>
      <c r="K167" s="54">
        <v>1308887.5</v>
      </c>
      <c r="L167" s="54">
        <v>0</v>
      </c>
      <c r="M167" s="54">
        <v>0</v>
      </c>
      <c r="N167" s="54">
        <v>0</v>
      </c>
      <c r="O167" s="148">
        <v>0</v>
      </c>
      <c r="P167" s="148">
        <v>179550</v>
      </c>
      <c r="Q167" s="148">
        <f t="shared" si="50"/>
        <v>5449812.5</v>
      </c>
      <c r="R167" s="289"/>
      <c r="S167" s="6"/>
    </row>
    <row r="168" spans="2:37" x14ac:dyDescent="0.25">
      <c r="B168" s="27" t="s">
        <v>301</v>
      </c>
      <c r="C168" s="121">
        <v>24443000</v>
      </c>
      <c r="D168" s="121">
        <v>17725775</v>
      </c>
      <c r="E168" s="120">
        <v>0</v>
      </c>
      <c r="F168" s="120">
        <v>0</v>
      </c>
      <c r="G168" s="120">
        <v>0</v>
      </c>
      <c r="H168" s="120">
        <v>0</v>
      </c>
      <c r="I168" s="54">
        <v>0</v>
      </c>
      <c r="J168" s="54">
        <v>550691.83999999997</v>
      </c>
      <c r="K168" s="54">
        <v>0</v>
      </c>
      <c r="L168" s="54">
        <v>0</v>
      </c>
      <c r="M168" s="54">
        <v>0</v>
      </c>
      <c r="N168" s="54">
        <v>0</v>
      </c>
      <c r="O168" s="148">
        <v>846029.7</v>
      </c>
      <c r="P168" s="148">
        <v>0</v>
      </c>
      <c r="Q168" s="148">
        <f t="shared" si="50"/>
        <v>1396721.54</v>
      </c>
      <c r="R168" s="289"/>
      <c r="S168" s="6"/>
    </row>
    <row r="169" spans="2:37" x14ac:dyDescent="0.25">
      <c r="B169" s="27" t="s">
        <v>302</v>
      </c>
      <c r="C169" s="121">
        <v>20185000</v>
      </c>
      <c r="D169" s="121">
        <v>21804300</v>
      </c>
      <c r="E169" s="120">
        <v>0</v>
      </c>
      <c r="F169" s="120">
        <v>0</v>
      </c>
      <c r="G169" s="120">
        <v>0</v>
      </c>
      <c r="H169" s="120">
        <v>970224</v>
      </c>
      <c r="I169" s="54">
        <v>0</v>
      </c>
      <c r="J169" s="54">
        <v>0</v>
      </c>
      <c r="K169" s="54">
        <v>0</v>
      </c>
      <c r="L169" s="54">
        <v>0</v>
      </c>
      <c r="M169" s="54">
        <v>834043</v>
      </c>
      <c r="N169" s="54">
        <v>0</v>
      </c>
      <c r="O169" s="148">
        <v>0</v>
      </c>
      <c r="P169" s="148">
        <v>2241933.39</v>
      </c>
      <c r="Q169" s="148">
        <f t="shared" si="50"/>
        <v>4046200.39</v>
      </c>
      <c r="R169" s="289"/>
      <c r="S169" s="6"/>
    </row>
    <row r="170" spans="2:37" x14ac:dyDescent="0.25">
      <c r="B170" s="27" t="s">
        <v>303</v>
      </c>
      <c r="C170" s="121">
        <v>35043629</v>
      </c>
      <c r="D170" s="121">
        <v>68539994.349999994</v>
      </c>
      <c r="E170" s="120">
        <v>27531.59</v>
      </c>
      <c r="F170" s="120">
        <v>30779.4</v>
      </c>
      <c r="G170" s="120">
        <v>5339587.79</v>
      </c>
      <c r="H170" s="120">
        <v>175553.8</v>
      </c>
      <c r="I170" s="54">
        <v>539625.81000000006</v>
      </c>
      <c r="J170" s="54">
        <v>2336551.4900000002</v>
      </c>
      <c r="K170" s="54">
        <v>1617061.66</v>
      </c>
      <c r="L170" s="54">
        <v>1390668.57</v>
      </c>
      <c r="M170" s="54">
        <v>514357.64</v>
      </c>
      <c r="N170" s="54">
        <v>756043.84</v>
      </c>
      <c r="O170" s="148">
        <v>944751.9</v>
      </c>
      <c r="P170" s="148">
        <v>4030306.2</v>
      </c>
      <c r="Q170" s="148">
        <f t="shared" si="50"/>
        <v>17702819.690000001</v>
      </c>
      <c r="R170" s="289"/>
      <c r="S170" s="6"/>
    </row>
    <row r="171" spans="2:37" x14ac:dyDescent="0.25">
      <c r="B171" s="27" t="s">
        <v>304</v>
      </c>
      <c r="C171" s="121">
        <v>23097182</v>
      </c>
      <c r="D171" s="121">
        <v>41538327.450000003</v>
      </c>
      <c r="E171" s="120">
        <v>202960</v>
      </c>
      <c r="F171" s="120">
        <v>815557</v>
      </c>
      <c r="G171" s="120">
        <v>297500.01</v>
      </c>
      <c r="H171" s="120">
        <v>1025637</v>
      </c>
      <c r="I171" s="54">
        <v>275300.01</v>
      </c>
      <c r="J171" s="54">
        <v>1371213.04</v>
      </c>
      <c r="K171" s="54">
        <v>35235.85</v>
      </c>
      <c r="L171" s="54">
        <v>517996.4</v>
      </c>
      <c r="M171" s="54">
        <v>384829.57000000007</v>
      </c>
      <c r="N171" s="54">
        <v>987204.48</v>
      </c>
      <c r="O171" s="148">
        <v>1622931.34</v>
      </c>
      <c r="P171" s="148">
        <v>563253.88</v>
      </c>
      <c r="Q171" s="148">
        <f t="shared" si="50"/>
        <v>8099618.5799999991</v>
      </c>
      <c r="R171" s="289"/>
      <c r="S171" s="6"/>
    </row>
    <row r="172" spans="2:37" x14ac:dyDescent="0.25">
      <c r="B172" s="27" t="s">
        <v>305</v>
      </c>
      <c r="C172" s="121">
        <v>6546800</v>
      </c>
      <c r="D172" s="121">
        <v>4632950</v>
      </c>
      <c r="E172" s="120">
        <v>0</v>
      </c>
      <c r="F172" s="120">
        <v>2750</v>
      </c>
      <c r="G172" s="120">
        <v>12387.42</v>
      </c>
      <c r="H172" s="120">
        <v>22931.200000000001</v>
      </c>
      <c r="I172" s="54">
        <v>28131.5</v>
      </c>
      <c r="J172" s="54">
        <v>20654.84</v>
      </c>
      <c r="K172" s="54">
        <v>91410.1</v>
      </c>
      <c r="L172" s="54">
        <v>36044.81</v>
      </c>
      <c r="M172" s="54">
        <v>10164.84</v>
      </c>
      <c r="N172" s="54">
        <v>28425.03</v>
      </c>
      <c r="O172" s="148">
        <v>38590.199999999997</v>
      </c>
      <c r="P172" s="148">
        <v>65951.76999999999</v>
      </c>
      <c r="Q172" s="148">
        <f t="shared" si="50"/>
        <v>357441.70999999996</v>
      </c>
      <c r="R172" s="289"/>
      <c r="S172" s="6"/>
    </row>
    <row r="173" spans="2:37" s="28" customFormat="1" x14ac:dyDescent="0.25">
      <c r="B173" s="52" t="s">
        <v>306</v>
      </c>
      <c r="C173" s="119">
        <f>SUM(C174:C182)</f>
        <v>948194701</v>
      </c>
      <c r="D173" s="119">
        <v>1659966384.7099996</v>
      </c>
      <c r="E173" s="119">
        <v>8295110.3900000006</v>
      </c>
      <c r="F173" s="119">
        <v>26191475.840000004</v>
      </c>
      <c r="G173" s="119">
        <v>42572801.980000004</v>
      </c>
      <c r="H173" s="119">
        <v>55808030.229999989</v>
      </c>
      <c r="I173" s="119">
        <v>52546064.279999994</v>
      </c>
      <c r="J173" s="119">
        <v>47433911.030000001</v>
      </c>
      <c r="K173" s="119">
        <v>60592892.379999995</v>
      </c>
      <c r="L173" s="119">
        <v>77811169.199999988</v>
      </c>
      <c r="M173" s="119">
        <v>65286374.810000002</v>
      </c>
      <c r="N173" s="119">
        <v>136234328.13000003</v>
      </c>
      <c r="O173" s="119">
        <v>97360617.139999986</v>
      </c>
      <c r="P173" s="119">
        <v>171315070.90000001</v>
      </c>
      <c r="Q173" s="147">
        <f t="shared" si="50"/>
        <v>841447846.30999994</v>
      </c>
      <c r="R173" s="289"/>
      <c r="S173" s="6"/>
      <c r="T173" s="3"/>
      <c r="U173" s="3"/>
      <c r="V173" s="3"/>
      <c r="W173" s="3"/>
      <c r="X173"/>
      <c r="Y173"/>
      <c r="Z173"/>
      <c r="AA173"/>
      <c r="AB173"/>
      <c r="AC173"/>
      <c r="AD173"/>
      <c r="AE173"/>
      <c r="AF173"/>
      <c r="AG173"/>
      <c r="AH173"/>
      <c r="AI173"/>
      <c r="AJ173"/>
      <c r="AK173"/>
    </row>
    <row r="174" spans="2:37" x14ac:dyDescent="0.25">
      <c r="B174" s="27" t="s">
        <v>307</v>
      </c>
      <c r="C174" s="121">
        <v>44117779</v>
      </c>
      <c r="D174" s="121">
        <v>43466741.5</v>
      </c>
      <c r="E174" s="120">
        <v>191750</v>
      </c>
      <c r="F174" s="120">
        <v>118370.23</v>
      </c>
      <c r="G174" s="120">
        <v>262839.8</v>
      </c>
      <c r="H174" s="120">
        <v>31856</v>
      </c>
      <c r="I174" s="54">
        <v>89229.47</v>
      </c>
      <c r="J174" s="54">
        <v>240252.37</v>
      </c>
      <c r="K174" s="54">
        <v>174021.62999999998</v>
      </c>
      <c r="L174" s="54">
        <v>308093.84000000003</v>
      </c>
      <c r="M174" s="54">
        <v>826725.17</v>
      </c>
      <c r="N174" s="54">
        <v>329332.3</v>
      </c>
      <c r="O174" s="148">
        <v>674859.51</v>
      </c>
      <c r="P174" s="148">
        <v>766528.26</v>
      </c>
      <c r="Q174" s="148">
        <f t="shared" si="50"/>
        <v>4013858.58</v>
      </c>
      <c r="R174" s="289"/>
      <c r="S174" s="6"/>
    </row>
    <row r="175" spans="2:37" x14ac:dyDescent="0.25">
      <c r="B175" s="27" t="s">
        <v>308</v>
      </c>
      <c r="C175" s="121">
        <v>72280015</v>
      </c>
      <c r="D175" s="121">
        <v>80694449.25</v>
      </c>
      <c r="E175" s="120">
        <v>139000</v>
      </c>
      <c r="F175" s="120">
        <v>152833.60000000001</v>
      </c>
      <c r="G175" s="120">
        <v>616908.24</v>
      </c>
      <c r="H175" s="120">
        <v>251146.48</v>
      </c>
      <c r="I175" s="54">
        <v>1401308.62</v>
      </c>
      <c r="J175" s="54">
        <v>393126.67</v>
      </c>
      <c r="K175" s="54">
        <v>1346362.57</v>
      </c>
      <c r="L175" s="54">
        <v>253378.33</v>
      </c>
      <c r="M175" s="54">
        <v>602472.06000000006</v>
      </c>
      <c r="N175" s="54">
        <v>1178675.1300000001</v>
      </c>
      <c r="O175" s="148">
        <v>1206315.56</v>
      </c>
      <c r="P175" s="148">
        <v>3495563.1</v>
      </c>
      <c r="Q175" s="148">
        <f t="shared" si="50"/>
        <v>11037090.359999999</v>
      </c>
      <c r="R175" s="289"/>
      <c r="S175" s="6"/>
    </row>
    <row r="176" spans="2:37" x14ac:dyDescent="0.25">
      <c r="B176" s="27" t="s">
        <v>309</v>
      </c>
      <c r="C176" s="121">
        <v>16643146</v>
      </c>
      <c r="D176" s="121">
        <v>16643146</v>
      </c>
      <c r="E176" s="120">
        <v>0</v>
      </c>
      <c r="F176" s="120">
        <v>0</v>
      </c>
      <c r="G176" s="120">
        <v>0</v>
      </c>
      <c r="H176" s="120">
        <v>0</v>
      </c>
      <c r="I176" s="54">
        <v>0</v>
      </c>
      <c r="J176" s="54">
        <v>0</v>
      </c>
      <c r="K176" s="54">
        <v>0</v>
      </c>
      <c r="L176" s="54">
        <v>0</v>
      </c>
      <c r="M176" s="54">
        <v>0</v>
      </c>
      <c r="N176" s="54">
        <v>0</v>
      </c>
      <c r="O176" s="148">
        <v>0</v>
      </c>
      <c r="P176" s="148">
        <v>0</v>
      </c>
      <c r="Q176" s="148">
        <f t="shared" si="50"/>
        <v>0</v>
      </c>
      <c r="R176" s="289"/>
      <c r="S176" s="6"/>
    </row>
    <row r="177" spans="2:37" x14ac:dyDescent="0.25">
      <c r="B177" s="27" t="s">
        <v>310</v>
      </c>
      <c r="C177" s="121">
        <v>203378045</v>
      </c>
      <c r="D177" s="121">
        <v>226333507.15000001</v>
      </c>
      <c r="E177" s="120">
        <v>4660139.63</v>
      </c>
      <c r="F177" s="120">
        <v>3794692</v>
      </c>
      <c r="G177" s="120">
        <v>4399841.9899999993</v>
      </c>
      <c r="H177" s="120">
        <v>6992805.6500000004</v>
      </c>
      <c r="I177" s="54">
        <v>8632570.4500000011</v>
      </c>
      <c r="J177" s="54">
        <v>6320816.8499999996</v>
      </c>
      <c r="K177" s="54">
        <v>14770746.539999999</v>
      </c>
      <c r="L177" s="54">
        <v>15112596.799999999</v>
      </c>
      <c r="M177" s="54">
        <v>10966321.67</v>
      </c>
      <c r="N177" s="54">
        <v>39393636.899999999</v>
      </c>
      <c r="O177" s="148">
        <v>21587816.210000001</v>
      </c>
      <c r="P177" s="148">
        <v>21556262.669999998</v>
      </c>
      <c r="Q177" s="148">
        <f t="shared" si="50"/>
        <v>158188247.35999998</v>
      </c>
      <c r="R177" s="289"/>
      <c r="S177" s="6"/>
    </row>
    <row r="178" spans="2:37" x14ac:dyDescent="0.25">
      <c r="B178" s="27" t="s">
        <v>723</v>
      </c>
      <c r="C178" s="121">
        <v>44826897</v>
      </c>
      <c r="D178" s="121">
        <v>26788121</v>
      </c>
      <c r="E178" s="120">
        <v>168883.08</v>
      </c>
      <c r="F178" s="120">
        <v>0</v>
      </c>
      <c r="G178" s="120">
        <v>13939633.529999999</v>
      </c>
      <c r="H178" s="120">
        <v>1045631.05</v>
      </c>
      <c r="I178" s="54">
        <v>47818</v>
      </c>
      <c r="J178" s="54">
        <v>0</v>
      </c>
      <c r="K178" s="54">
        <v>0</v>
      </c>
      <c r="L178" s="54">
        <v>1000000</v>
      </c>
      <c r="M178" s="54">
        <v>39355.11</v>
      </c>
      <c r="N178" s="54">
        <v>302402.98</v>
      </c>
      <c r="O178" s="148">
        <v>185028.61</v>
      </c>
      <c r="P178" s="148">
        <v>530710.6</v>
      </c>
      <c r="Q178" s="148">
        <f t="shared" si="50"/>
        <v>17259462.960000001</v>
      </c>
      <c r="R178" s="289"/>
      <c r="S178" s="6"/>
    </row>
    <row r="179" spans="2:37" x14ac:dyDescent="0.25">
      <c r="B179" s="27" t="s">
        <v>312</v>
      </c>
      <c r="C179" s="121">
        <v>413833192</v>
      </c>
      <c r="D179" s="121">
        <v>854339135.27999997</v>
      </c>
      <c r="E179" s="120">
        <v>2887388.68</v>
      </c>
      <c r="F179" s="120">
        <v>12579829.430000002</v>
      </c>
      <c r="G179" s="120">
        <v>12729552.940000001</v>
      </c>
      <c r="H179" s="120">
        <v>34567643.299999997</v>
      </c>
      <c r="I179" s="54">
        <v>16838751.719999999</v>
      </c>
      <c r="J179" s="54">
        <v>26489392.940000001</v>
      </c>
      <c r="K179" s="54">
        <v>27099804.620000001</v>
      </c>
      <c r="L179" s="54">
        <v>47354001.329999998</v>
      </c>
      <c r="M179" s="54">
        <v>33075090.220000003</v>
      </c>
      <c r="N179" s="54">
        <v>82193014.060000002</v>
      </c>
      <c r="O179" s="148">
        <v>53864164.439999998</v>
      </c>
      <c r="P179" s="148">
        <v>67604739.359999999</v>
      </c>
      <c r="Q179" s="148">
        <f t="shared" si="50"/>
        <v>417283373.04000002</v>
      </c>
      <c r="R179" s="289"/>
      <c r="S179" s="6"/>
    </row>
    <row r="180" spans="2:37" x14ac:dyDescent="0.25">
      <c r="B180" s="27" t="s">
        <v>313</v>
      </c>
      <c r="C180" s="121">
        <v>51786489</v>
      </c>
      <c r="D180" s="121">
        <v>68726768.370000005</v>
      </c>
      <c r="E180" s="120">
        <v>0</v>
      </c>
      <c r="F180" s="120">
        <v>141100.78</v>
      </c>
      <c r="G180" s="120">
        <v>982181.3</v>
      </c>
      <c r="H180" s="120">
        <v>2265037.09</v>
      </c>
      <c r="I180" s="54">
        <v>2619122.02</v>
      </c>
      <c r="J180" s="54">
        <v>2304938.89</v>
      </c>
      <c r="K180" s="54">
        <v>813822.3</v>
      </c>
      <c r="L180" s="54">
        <v>1343785.72</v>
      </c>
      <c r="M180" s="54">
        <v>6867562.3300000001</v>
      </c>
      <c r="N180" s="54">
        <v>3220414.29</v>
      </c>
      <c r="O180" s="148">
        <v>2609306.21</v>
      </c>
      <c r="P180" s="148">
        <v>13191112.109999999</v>
      </c>
      <c r="Q180" s="148">
        <f t="shared" si="50"/>
        <v>36358383.039999999</v>
      </c>
      <c r="R180" s="289"/>
      <c r="S180" s="6"/>
    </row>
    <row r="181" spans="2:37" x14ac:dyDescent="0.25">
      <c r="B181" s="27" t="s">
        <v>314</v>
      </c>
      <c r="C181" s="121">
        <v>88937865</v>
      </c>
      <c r="D181" s="121">
        <v>332846559.60000002</v>
      </c>
      <c r="E181" s="120">
        <v>247949</v>
      </c>
      <c r="F181" s="120">
        <v>9404649.8000000007</v>
      </c>
      <c r="G181" s="120">
        <v>8359764.1799999997</v>
      </c>
      <c r="H181" s="120">
        <v>10653910.66</v>
      </c>
      <c r="I181" s="54">
        <v>22913251.199999999</v>
      </c>
      <c r="J181" s="54">
        <v>11676883.310000001</v>
      </c>
      <c r="K181" s="54">
        <v>16388134.719999999</v>
      </c>
      <c r="L181" s="54">
        <v>12439313.18</v>
      </c>
      <c r="M181" s="54">
        <v>12875808.25</v>
      </c>
      <c r="N181" s="54">
        <v>9616852.4700000007</v>
      </c>
      <c r="O181" s="148">
        <v>17233126.600000001</v>
      </c>
      <c r="P181" s="148">
        <v>64146256.5</v>
      </c>
      <c r="Q181" s="148">
        <f t="shared" si="50"/>
        <v>195955899.87</v>
      </c>
      <c r="R181" s="289"/>
      <c r="S181" s="6"/>
    </row>
    <row r="182" spans="2:37" x14ac:dyDescent="0.25">
      <c r="B182" s="27" t="s">
        <v>315</v>
      </c>
      <c r="C182" s="121">
        <v>12391273</v>
      </c>
      <c r="D182" s="121">
        <v>10127956.559999999</v>
      </c>
      <c r="E182" s="120">
        <v>0</v>
      </c>
      <c r="F182" s="120">
        <v>0</v>
      </c>
      <c r="G182" s="120">
        <v>1282080</v>
      </c>
      <c r="H182" s="120">
        <v>0</v>
      </c>
      <c r="I182" s="54">
        <v>4012.8</v>
      </c>
      <c r="J182" s="54">
        <v>8500</v>
      </c>
      <c r="K182" s="54">
        <v>0</v>
      </c>
      <c r="L182" s="54">
        <v>0</v>
      </c>
      <c r="M182" s="54">
        <v>33040</v>
      </c>
      <c r="N182" s="54">
        <v>0</v>
      </c>
      <c r="O182" s="148">
        <v>0</v>
      </c>
      <c r="P182" s="148">
        <v>23898.3</v>
      </c>
      <c r="Q182" s="148">
        <f t="shared" si="50"/>
        <v>1351531.1</v>
      </c>
      <c r="R182" s="289"/>
      <c r="S182" s="6"/>
    </row>
    <row r="183" spans="2:37" s="28" customFormat="1" x14ac:dyDescent="0.25">
      <c r="B183" s="52" t="s">
        <v>316</v>
      </c>
      <c r="C183" s="119">
        <f>C184</f>
        <v>19223652</v>
      </c>
      <c r="D183" s="119">
        <v>43869546.780000001</v>
      </c>
      <c r="E183" s="119">
        <v>0</v>
      </c>
      <c r="F183" s="119">
        <v>0</v>
      </c>
      <c r="G183" s="119">
        <v>2358289.25</v>
      </c>
      <c r="H183" s="119">
        <v>4545937</v>
      </c>
      <c r="I183" s="119">
        <v>7310753.7999999998</v>
      </c>
      <c r="J183" s="119">
        <v>0</v>
      </c>
      <c r="K183" s="119">
        <v>4053730.2600000002</v>
      </c>
      <c r="L183" s="119">
        <v>3595932.22</v>
      </c>
      <c r="M183" s="119">
        <v>0</v>
      </c>
      <c r="N183" s="119">
        <v>2295432.34</v>
      </c>
      <c r="O183" s="119">
        <v>10381434.879999999</v>
      </c>
      <c r="P183" s="119">
        <v>2918484.2</v>
      </c>
      <c r="Q183" s="147">
        <f t="shared" si="50"/>
        <v>37459993.950000003</v>
      </c>
      <c r="R183" s="289"/>
      <c r="S183" s="6"/>
      <c r="T183" s="3"/>
      <c r="U183" s="3"/>
      <c r="V183" s="3"/>
      <c r="W183" s="3"/>
      <c r="X183"/>
      <c r="Y183"/>
      <c r="Z183"/>
      <c r="AA183"/>
      <c r="AB183"/>
      <c r="AC183"/>
      <c r="AD183"/>
      <c r="AE183"/>
      <c r="AF183"/>
      <c r="AG183"/>
      <c r="AH183"/>
      <c r="AI183"/>
      <c r="AJ183"/>
      <c r="AK183"/>
    </row>
    <row r="184" spans="2:37" x14ac:dyDescent="0.25">
      <c r="B184" s="27" t="s">
        <v>317</v>
      </c>
      <c r="C184" s="121">
        <v>19223652</v>
      </c>
      <c r="D184" s="121">
        <v>43869546.780000001</v>
      </c>
      <c r="E184" s="120">
        <v>0</v>
      </c>
      <c r="F184" s="120">
        <v>0</v>
      </c>
      <c r="G184" s="120">
        <v>2358289.25</v>
      </c>
      <c r="H184" s="120">
        <v>4545937</v>
      </c>
      <c r="I184" s="54">
        <v>7310753.7999999998</v>
      </c>
      <c r="J184" s="54">
        <v>0</v>
      </c>
      <c r="K184" s="54">
        <v>4053730.2600000002</v>
      </c>
      <c r="L184" s="54">
        <v>3595932.22</v>
      </c>
      <c r="M184" s="54">
        <v>0</v>
      </c>
      <c r="N184" s="54">
        <v>2295432.34</v>
      </c>
      <c r="O184" s="148">
        <v>10381434.879999999</v>
      </c>
      <c r="P184" s="148">
        <v>2918484.2</v>
      </c>
      <c r="Q184" s="148">
        <f t="shared" si="50"/>
        <v>37459993.950000003</v>
      </c>
      <c r="R184" s="289"/>
      <c r="S184" s="6"/>
    </row>
    <row r="185" spans="2:37" s="28" customFormat="1" x14ac:dyDescent="0.25">
      <c r="B185" s="52" t="s">
        <v>37</v>
      </c>
      <c r="C185" s="119">
        <f t="shared" ref="C185" si="52">C186+C189+C192+C194+C196+C200+C205+C212+C216</f>
        <v>12727359747</v>
      </c>
      <c r="D185" s="119">
        <v>14725814694.490002</v>
      </c>
      <c r="E185" s="119">
        <v>21441782.290000003</v>
      </c>
      <c r="F185" s="119">
        <v>380208796.92999989</v>
      </c>
      <c r="G185" s="119">
        <v>552436118.28999996</v>
      </c>
      <c r="H185" s="119">
        <v>1472899998.8500001</v>
      </c>
      <c r="I185" s="119">
        <v>415745712.2899999</v>
      </c>
      <c r="J185" s="119">
        <v>413732222.51999998</v>
      </c>
      <c r="K185" s="119">
        <v>543372559.26999986</v>
      </c>
      <c r="L185" s="119">
        <v>437527521.00999999</v>
      </c>
      <c r="M185" s="119">
        <v>654570713.22000003</v>
      </c>
      <c r="N185" s="119">
        <v>392307068.06</v>
      </c>
      <c r="O185" s="119">
        <v>596006827.52999985</v>
      </c>
      <c r="P185" s="119">
        <v>1016415060.2999998</v>
      </c>
      <c r="Q185" s="147">
        <f t="shared" si="50"/>
        <v>6896664380.5600004</v>
      </c>
      <c r="R185" s="289"/>
      <c r="S185" s="6"/>
      <c r="T185" s="3"/>
      <c r="U185" s="3"/>
      <c r="V185" s="3"/>
      <c r="W185" s="3"/>
      <c r="X185"/>
      <c r="Y185"/>
      <c r="Z185"/>
      <c r="AA185"/>
      <c r="AB185"/>
      <c r="AC185"/>
      <c r="AD185"/>
      <c r="AE185"/>
      <c r="AF185"/>
      <c r="AG185"/>
      <c r="AH185"/>
      <c r="AI185"/>
      <c r="AJ185"/>
      <c r="AK185"/>
    </row>
    <row r="186" spans="2:37" s="28" customFormat="1" x14ac:dyDescent="0.25">
      <c r="B186" s="51" t="s">
        <v>724</v>
      </c>
      <c r="C186" s="119">
        <f>C187</f>
        <v>174206519</v>
      </c>
      <c r="D186" s="119">
        <v>25264301</v>
      </c>
      <c r="E186" s="119">
        <v>0</v>
      </c>
      <c r="F186" s="119">
        <v>435960</v>
      </c>
      <c r="G186" s="119">
        <v>0</v>
      </c>
      <c r="H186" s="119">
        <v>236000</v>
      </c>
      <c r="I186" s="119">
        <v>256000</v>
      </c>
      <c r="J186" s="119">
        <v>227740</v>
      </c>
      <c r="K186" s="119">
        <v>0</v>
      </c>
      <c r="L186" s="119">
        <v>0</v>
      </c>
      <c r="M186" s="119">
        <v>1798135.59</v>
      </c>
      <c r="N186" s="119">
        <v>13555.79</v>
      </c>
      <c r="O186" s="119">
        <v>8000</v>
      </c>
      <c r="P186" s="119">
        <v>0</v>
      </c>
      <c r="Q186" s="147">
        <f t="shared" si="50"/>
        <v>2975391.38</v>
      </c>
      <c r="R186" s="289"/>
      <c r="S186" s="6"/>
      <c r="T186" s="3"/>
      <c r="U186" s="3"/>
      <c r="V186" s="3"/>
      <c r="W186" s="3"/>
      <c r="X186"/>
      <c r="Y186"/>
      <c r="Z186"/>
      <c r="AA186"/>
      <c r="AB186"/>
      <c r="AC186"/>
      <c r="AD186"/>
      <c r="AE186"/>
      <c r="AF186"/>
      <c r="AG186"/>
      <c r="AH186"/>
      <c r="AI186"/>
      <c r="AJ186"/>
      <c r="AK186"/>
    </row>
    <row r="187" spans="2:37" x14ac:dyDescent="0.25">
      <c r="B187" s="50" t="s">
        <v>319</v>
      </c>
      <c r="C187" s="121">
        <v>174206519</v>
      </c>
      <c r="D187" s="121">
        <v>24264301</v>
      </c>
      <c r="E187" s="120">
        <v>0</v>
      </c>
      <c r="F187" s="120">
        <v>435960</v>
      </c>
      <c r="G187" s="120">
        <v>0</v>
      </c>
      <c r="H187" s="120">
        <v>236000</v>
      </c>
      <c r="I187" s="54">
        <v>256000</v>
      </c>
      <c r="J187" s="54">
        <v>227740</v>
      </c>
      <c r="K187" s="54">
        <v>0</v>
      </c>
      <c r="L187" s="54">
        <v>0</v>
      </c>
      <c r="M187" s="54">
        <v>4500</v>
      </c>
      <c r="N187" s="54">
        <v>13555.79</v>
      </c>
      <c r="O187" s="148">
        <v>8000</v>
      </c>
      <c r="P187" s="148">
        <v>0</v>
      </c>
      <c r="Q187" s="148">
        <f t="shared" si="50"/>
        <v>1181755.79</v>
      </c>
      <c r="R187" s="289"/>
      <c r="S187" s="6"/>
    </row>
    <row r="188" spans="2:37" x14ac:dyDescent="0.25">
      <c r="B188" s="50" t="s">
        <v>706</v>
      </c>
      <c r="C188" s="121">
        <v>0</v>
      </c>
      <c r="D188" s="121">
        <v>1000000</v>
      </c>
      <c r="E188" s="120">
        <v>0</v>
      </c>
      <c r="F188" s="120">
        <v>0</v>
      </c>
      <c r="G188" s="120">
        <v>0</v>
      </c>
      <c r="H188" s="120">
        <v>0</v>
      </c>
      <c r="I188" s="54">
        <v>0</v>
      </c>
      <c r="J188" s="54">
        <v>0</v>
      </c>
      <c r="K188" s="54">
        <v>0</v>
      </c>
      <c r="L188" s="54">
        <v>0</v>
      </c>
      <c r="M188" s="54">
        <v>1793635.59</v>
      </c>
      <c r="N188" s="54">
        <v>0</v>
      </c>
      <c r="O188" s="148">
        <v>0</v>
      </c>
      <c r="P188" s="148">
        <v>0</v>
      </c>
      <c r="Q188" s="148">
        <f t="shared" si="50"/>
        <v>1793635.59</v>
      </c>
      <c r="R188" s="289"/>
      <c r="S188" s="6"/>
    </row>
    <row r="189" spans="2:37" s="28" customFormat="1" x14ac:dyDescent="0.25">
      <c r="B189" s="51" t="s">
        <v>320</v>
      </c>
      <c r="C189" s="119">
        <f>C190+C191</f>
        <v>122673194</v>
      </c>
      <c r="D189" s="119">
        <v>124626903.16</v>
      </c>
      <c r="E189" s="119">
        <v>1180458.52</v>
      </c>
      <c r="F189" s="119">
        <v>3414808.61</v>
      </c>
      <c r="G189" s="119">
        <v>2311382.19</v>
      </c>
      <c r="H189" s="119">
        <v>2665848.67</v>
      </c>
      <c r="I189" s="119">
        <v>2846946.68</v>
      </c>
      <c r="J189" s="119">
        <v>2041808.02</v>
      </c>
      <c r="K189" s="119">
        <v>3182768.88</v>
      </c>
      <c r="L189" s="119">
        <v>9127548.8800000008</v>
      </c>
      <c r="M189" s="119">
        <v>4385857.1100000003</v>
      </c>
      <c r="N189" s="119">
        <v>4661638.57</v>
      </c>
      <c r="O189" s="119">
        <v>4330493.5</v>
      </c>
      <c r="P189" s="119">
        <v>4610718.76</v>
      </c>
      <c r="Q189" s="147">
        <f t="shared" si="50"/>
        <v>44760278.390000001</v>
      </c>
      <c r="R189" s="289"/>
      <c r="S189" s="6"/>
      <c r="T189" s="3"/>
      <c r="U189" s="3"/>
      <c r="V189" s="3"/>
      <c r="W189" s="3"/>
      <c r="X189"/>
      <c r="Y189"/>
      <c r="Z189"/>
      <c r="AA189"/>
      <c r="AB189"/>
      <c r="AC189"/>
      <c r="AD189"/>
      <c r="AE189"/>
      <c r="AF189"/>
      <c r="AG189"/>
      <c r="AH189"/>
      <c r="AI189"/>
      <c r="AJ189"/>
      <c r="AK189"/>
    </row>
    <row r="190" spans="2:37" x14ac:dyDescent="0.25">
      <c r="B190" s="50" t="s">
        <v>321</v>
      </c>
      <c r="C190" s="121">
        <v>122673194</v>
      </c>
      <c r="D190" s="121">
        <v>124626903.16</v>
      </c>
      <c r="E190" s="120">
        <v>1180458.52</v>
      </c>
      <c r="F190" s="120">
        <v>3414808.61</v>
      </c>
      <c r="G190" s="120">
        <v>2311382.19</v>
      </c>
      <c r="H190" s="120">
        <v>2665848.67</v>
      </c>
      <c r="I190" s="54">
        <v>2846946.68</v>
      </c>
      <c r="J190" s="54">
        <v>2041808.02</v>
      </c>
      <c r="K190" s="54">
        <v>3182768.88</v>
      </c>
      <c r="L190" s="54">
        <v>9127548.8800000008</v>
      </c>
      <c r="M190" s="54">
        <v>4385857.1100000003</v>
      </c>
      <c r="N190" s="54">
        <v>4661638.57</v>
      </c>
      <c r="O190" s="148">
        <v>4330493.5</v>
      </c>
      <c r="P190" s="148">
        <v>4610718.76</v>
      </c>
      <c r="Q190" s="148">
        <f t="shared" si="50"/>
        <v>44760278.390000001</v>
      </c>
      <c r="R190" s="289"/>
      <c r="S190" s="6"/>
    </row>
    <row r="191" spans="2:37" x14ac:dyDescent="0.25">
      <c r="B191" s="50" t="s">
        <v>667</v>
      </c>
      <c r="C191" s="121">
        <v>0</v>
      </c>
      <c r="D191" s="121">
        <v>0</v>
      </c>
      <c r="E191" s="120" t="s">
        <v>722</v>
      </c>
      <c r="F191" s="120" t="s">
        <v>722</v>
      </c>
      <c r="G191" s="120" t="s">
        <v>722</v>
      </c>
      <c r="H191" s="120" t="s">
        <v>722</v>
      </c>
      <c r="I191" s="54" t="s">
        <v>722</v>
      </c>
      <c r="J191" s="54" t="s">
        <v>722</v>
      </c>
      <c r="K191" s="54" t="s">
        <v>722</v>
      </c>
      <c r="L191" s="54" t="s">
        <v>722</v>
      </c>
      <c r="M191" s="54" t="s">
        <v>722</v>
      </c>
      <c r="N191" s="54" t="s">
        <v>722</v>
      </c>
      <c r="O191" s="148" t="s">
        <v>722</v>
      </c>
      <c r="P191" s="148" t="s">
        <v>722</v>
      </c>
      <c r="Q191" s="148">
        <f t="shared" si="50"/>
        <v>0</v>
      </c>
      <c r="R191" s="289"/>
      <c r="S191" s="6"/>
    </row>
    <row r="192" spans="2:37" s="28" customFormat="1" x14ac:dyDescent="0.25">
      <c r="B192" s="51" t="s">
        <v>322</v>
      </c>
      <c r="C192" s="119">
        <f>C193</f>
        <v>1950070100</v>
      </c>
      <c r="D192" s="121">
        <v>3508672834.1999998</v>
      </c>
      <c r="E192" s="119">
        <v>426000</v>
      </c>
      <c r="F192" s="119">
        <v>310408606.59999996</v>
      </c>
      <c r="G192" s="119">
        <v>3907984.92</v>
      </c>
      <c r="H192" s="119">
        <v>767917373.25</v>
      </c>
      <c r="I192" s="119">
        <v>229566288.44</v>
      </c>
      <c r="J192" s="119">
        <v>199622279.38999999</v>
      </c>
      <c r="K192" s="119">
        <v>382083183.82999998</v>
      </c>
      <c r="L192" s="119">
        <v>84764710.459999993</v>
      </c>
      <c r="M192" s="119">
        <v>157187059.05000001</v>
      </c>
      <c r="N192" s="119">
        <v>204930978.59999999</v>
      </c>
      <c r="O192" s="119">
        <v>418012696.74000001</v>
      </c>
      <c r="P192" s="119">
        <v>613668707.21000004</v>
      </c>
      <c r="Q192" s="147">
        <f t="shared" si="50"/>
        <v>3372495868.4899998</v>
      </c>
      <c r="R192" s="289"/>
      <c r="S192" s="6"/>
      <c r="T192" s="3"/>
      <c r="U192" s="3"/>
      <c r="V192" s="3"/>
      <c r="W192" s="3"/>
      <c r="X192"/>
      <c r="Y192"/>
      <c r="Z192"/>
      <c r="AA192"/>
      <c r="AB192"/>
      <c r="AC192"/>
      <c r="AD192"/>
      <c r="AE192"/>
      <c r="AF192"/>
      <c r="AG192"/>
      <c r="AH192"/>
      <c r="AI192"/>
      <c r="AJ192"/>
      <c r="AK192"/>
    </row>
    <row r="193" spans="2:37" x14ac:dyDescent="0.25">
      <c r="B193" s="50" t="s">
        <v>323</v>
      </c>
      <c r="C193" s="121">
        <v>1950070100</v>
      </c>
      <c r="D193" s="119">
        <v>3508672834.1999998</v>
      </c>
      <c r="E193" s="120">
        <v>426000</v>
      </c>
      <c r="F193" s="120">
        <v>310408606.59999996</v>
      </c>
      <c r="G193" s="120">
        <v>3907984.92</v>
      </c>
      <c r="H193" s="120">
        <v>767917373.25</v>
      </c>
      <c r="I193" s="54">
        <v>229566288.44</v>
      </c>
      <c r="J193" s="54">
        <v>199622279.38999999</v>
      </c>
      <c r="K193" s="54">
        <v>382083183.82999998</v>
      </c>
      <c r="L193" s="54">
        <v>84764710.459999993</v>
      </c>
      <c r="M193" s="54">
        <v>157187059.05000001</v>
      </c>
      <c r="N193" s="54">
        <v>204930978.59999999</v>
      </c>
      <c r="O193" s="148">
        <v>418012696.74000001</v>
      </c>
      <c r="P193" s="148">
        <v>613668707.21000004</v>
      </c>
      <c r="Q193" s="148">
        <f t="shared" si="50"/>
        <v>3372495868.4899998</v>
      </c>
      <c r="R193" s="289"/>
      <c r="S193" s="6"/>
    </row>
    <row r="194" spans="2:37" s="28" customFormat="1" x14ac:dyDescent="0.25">
      <c r="B194" s="51" t="s">
        <v>324</v>
      </c>
      <c r="C194" s="119">
        <f>C195</f>
        <v>12218472</v>
      </c>
      <c r="D194" s="121">
        <v>13309986.199999999</v>
      </c>
      <c r="E194" s="119">
        <v>0</v>
      </c>
      <c r="F194" s="119">
        <v>0</v>
      </c>
      <c r="G194" s="119">
        <v>0</v>
      </c>
      <c r="H194" s="119">
        <v>49490</v>
      </c>
      <c r="I194" s="119">
        <v>256612.2</v>
      </c>
      <c r="J194" s="119">
        <v>62119.54</v>
      </c>
      <c r="K194" s="119">
        <v>41000</v>
      </c>
      <c r="L194" s="119">
        <v>25000</v>
      </c>
      <c r="M194" s="119">
        <v>148300</v>
      </c>
      <c r="N194" s="119">
        <v>64900</v>
      </c>
      <c r="O194" s="119">
        <v>169605</v>
      </c>
      <c r="P194" s="119">
        <v>537000</v>
      </c>
      <c r="Q194" s="147">
        <f t="shared" si="50"/>
        <v>1354026.74</v>
      </c>
      <c r="R194" s="289"/>
      <c r="S194" s="6"/>
      <c r="T194" s="3"/>
      <c r="U194" s="3"/>
      <c r="V194" s="3"/>
      <c r="W194" s="3"/>
      <c r="X194"/>
      <c r="Y194"/>
      <c r="Z194"/>
      <c r="AA194"/>
      <c r="AB194"/>
      <c r="AC194"/>
      <c r="AD194"/>
      <c r="AE194"/>
      <c r="AF194"/>
      <c r="AG194"/>
      <c r="AH194"/>
      <c r="AI194"/>
      <c r="AJ194"/>
      <c r="AK194"/>
    </row>
    <row r="195" spans="2:37" x14ac:dyDescent="0.25">
      <c r="B195" s="50" t="s">
        <v>325</v>
      </c>
      <c r="C195" s="121">
        <v>12218472</v>
      </c>
      <c r="D195" s="119">
        <v>13309986.199999999</v>
      </c>
      <c r="E195" s="120">
        <v>0</v>
      </c>
      <c r="F195" s="120">
        <v>0</v>
      </c>
      <c r="G195" s="120">
        <v>0</v>
      </c>
      <c r="H195" s="120">
        <v>49490</v>
      </c>
      <c r="I195" s="54">
        <v>256612.2</v>
      </c>
      <c r="J195" s="54">
        <v>62119.54</v>
      </c>
      <c r="K195" s="54">
        <v>41000</v>
      </c>
      <c r="L195" s="54">
        <v>25000</v>
      </c>
      <c r="M195" s="54">
        <v>148300</v>
      </c>
      <c r="N195" s="54">
        <v>64900</v>
      </c>
      <c r="O195" s="148">
        <v>169605</v>
      </c>
      <c r="P195" s="148">
        <v>537000</v>
      </c>
      <c r="Q195" s="148">
        <f t="shared" si="50"/>
        <v>1354026.74</v>
      </c>
      <c r="R195" s="289"/>
      <c r="S195" s="6"/>
    </row>
    <row r="196" spans="2:37" s="28" customFormat="1" x14ac:dyDescent="0.25">
      <c r="B196" s="51" t="s">
        <v>326</v>
      </c>
      <c r="C196" s="119">
        <f>C197+C198+C199</f>
        <v>214153855</v>
      </c>
      <c r="D196" s="119">
        <v>169714687.63</v>
      </c>
      <c r="E196" s="119">
        <v>161366.34999999998</v>
      </c>
      <c r="F196" s="119">
        <v>2414228.5300000003</v>
      </c>
      <c r="G196" s="119">
        <v>3226823.5100000002</v>
      </c>
      <c r="H196" s="119">
        <v>3266349.2800000003</v>
      </c>
      <c r="I196" s="119">
        <v>3322572.3700000006</v>
      </c>
      <c r="J196" s="119">
        <v>2611817.46</v>
      </c>
      <c r="K196" s="119">
        <v>4138237.67</v>
      </c>
      <c r="L196" s="119">
        <v>3420632.37</v>
      </c>
      <c r="M196" s="119">
        <v>3658494.1</v>
      </c>
      <c r="N196" s="119">
        <v>3381425.9899999998</v>
      </c>
      <c r="O196" s="119">
        <v>4170691.51</v>
      </c>
      <c r="P196" s="119">
        <v>8844437.4299999997</v>
      </c>
      <c r="Q196" s="147">
        <f t="shared" si="50"/>
        <v>42617076.57</v>
      </c>
      <c r="R196" s="289"/>
      <c r="S196" s="6"/>
      <c r="T196" s="3"/>
      <c r="U196" s="3"/>
      <c r="V196" s="3"/>
      <c r="W196" s="3"/>
      <c r="X196"/>
      <c r="Y196"/>
      <c r="Z196"/>
      <c r="AA196"/>
      <c r="AB196"/>
      <c r="AC196"/>
      <c r="AD196"/>
      <c r="AE196"/>
      <c r="AF196"/>
      <c r="AG196"/>
      <c r="AH196"/>
      <c r="AI196"/>
      <c r="AJ196"/>
      <c r="AK196"/>
    </row>
    <row r="197" spans="2:37" x14ac:dyDescent="0.25">
      <c r="B197" s="50" t="s">
        <v>327</v>
      </c>
      <c r="C197" s="121">
        <v>47511006</v>
      </c>
      <c r="D197" s="121">
        <v>56965067.670000002</v>
      </c>
      <c r="E197" s="120">
        <v>137929.66</v>
      </c>
      <c r="F197" s="120">
        <v>865629.81</v>
      </c>
      <c r="G197" s="120">
        <v>2478991.9500000002</v>
      </c>
      <c r="H197" s="120">
        <v>1512525.71</v>
      </c>
      <c r="I197" s="54">
        <v>2405081.5700000003</v>
      </c>
      <c r="J197" s="54">
        <v>1534923.65</v>
      </c>
      <c r="K197" s="54">
        <v>2629135.7800000003</v>
      </c>
      <c r="L197" s="54">
        <v>2043520.1199999999</v>
      </c>
      <c r="M197" s="54">
        <v>2420359.86</v>
      </c>
      <c r="N197" s="54">
        <v>2683383.7599999998</v>
      </c>
      <c r="O197" s="148">
        <v>2469312.1999999997</v>
      </c>
      <c r="P197" s="148">
        <v>4914287.03</v>
      </c>
      <c r="Q197" s="148">
        <f t="shared" si="50"/>
        <v>26095081.100000001</v>
      </c>
      <c r="R197" s="289"/>
      <c r="S197" s="6"/>
    </row>
    <row r="198" spans="2:37" x14ac:dyDescent="0.25">
      <c r="B198" s="50" t="s">
        <v>328</v>
      </c>
      <c r="C198" s="121">
        <v>3997251</v>
      </c>
      <c r="D198" s="121">
        <v>4568568.76</v>
      </c>
      <c r="E198" s="120">
        <v>13876.8</v>
      </c>
      <c r="F198" s="120">
        <v>52557.2</v>
      </c>
      <c r="G198" s="120">
        <v>15157.1</v>
      </c>
      <c r="H198" s="120">
        <v>357883.69999999995</v>
      </c>
      <c r="I198" s="54">
        <v>175784.66</v>
      </c>
      <c r="J198" s="54">
        <v>291841</v>
      </c>
      <c r="K198" s="54">
        <v>23447.760000000002</v>
      </c>
      <c r="L198" s="54">
        <v>112466.8</v>
      </c>
      <c r="M198" s="54">
        <v>109973.64</v>
      </c>
      <c r="N198" s="54">
        <v>46975.8</v>
      </c>
      <c r="O198" s="148">
        <v>145276.6</v>
      </c>
      <c r="P198" s="148">
        <v>440934.36</v>
      </c>
      <c r="Q198" s="148">
        <f t="shared" si="50"/>
        <v>1786175.42</v>
      </c>
      <c r="R198" s="289"/>
      <c r="S198" s="6"/>
    </row>
    <row r="199" spans="2:37" x14ac:dyDescent="0.25">
      <c r="B199" s="50" t="s">
        <v>329</v>
      </c>
      <c r="C199" s="121">
        <v>162645598</v>
      </c>
      <c r="D199" s="121">
        <v>108181051.2</v>
      </c>
      <c r="E199" s="120">
        <v>9559.89</v>
      </c>
      <c r="F199" s="120">
        <v>1496041.52</v>
      </c>
      <c r="G199" s="120">
        <v>732674.46</v>
      </c>
      <c r="H199" s="120">
        <v>1395939.87</v>
      </c>
      <c r="I199" s="54">
        <v>741706.14</v>
      </c>
      <c r="J199" s="54">
        <v>785052.81</v>
      </c>
      <c r="K199" s="54">
        <v>1485654.13</v>
      </c>
      <c r="L199" s="54">
        <v>1264645.45</v>
      </c>
      <c r="M199" s="54">
        <v>1128160.6000000001</v>
      </c>
      <c r="N199" s="54">
        <v>651066.43000000005</v>
      </c>
      <c r="O199" s="148">
        <v>1556102.71</v>
      </c>
      <c r="P199" s="148">
        <v>3489216.04</v>
      </c>
      <c r="Q199" s="148">
        <f t="shared" si="50"/>
        <v>14735820.049999997</v>
      </c>
      <c r="R199" s="289"/>
      <c r="S199" s="6"/>
    </row>
    <row r="200" spans="2:37" s="28" customFormat="1" x14ac:dyDescent="0.25">
      <c r="B200" s="51" t="s">
        <v>330</v>
      </c>
      <c r="C200" s="119">
        <f>C201+C202+C203+C204</f>
        <v>636364405</v>
      </c>
      <c r="D200" s="119">
        <v>832786396.17999983</v>
      </c>
      <c r="E200" s="119">
        <v>1120085.5</v>
      </c>
      <c r="F200" s="119">
        <v>7758136.8800000008</v>
      </c>
      <c r="G200" s="119">
        <v>24469594.98</v>
      </c>
      <c r="H200" s="119">
        <v>139268461.80000001</v>
      </c>
      <c r="I200" s="119">
        <v>56058641.090000004</v>
      </c>
      <c r="J200" s="119">
        <v>15536132.41</v>
      </c>
      <c r="K200" s="119">
        <v>22477976</v>
      </c>
      <c r="L200" s="119">
        <v>40408877.960000001</v>
      </c>
      <c r="M200" s="119">
        <v>7662640.2199999997</v>
      </c>
      <c r="N200" s="119">
        <v>10732912.369999999</v>
      </c>
      <c r="O200" s="119">
        <v>19823268.150000002</v>
      </c>
      <c r="P200" s="119">
        <v>63646299.5</v>
      </c>
      <c r="Q200" s="147">
        <f t="shared" si="50"/>
        <v>408963026.86000001</v>
      </c>
      <c r="R200" s="289"/>
      <c r="S200" s="6"/>
      <c r="T200" s="3"/>
      <c r="U200" s="3"/>
      <c r="V200" s="3"/>
      <c r="W200" s="3"/>
      <c r="X200"/>
      <c r="Y200"/>
      <c r="Z200"/>
      <c r="AA200"/>
      <c r="AB200"/>
      <c r="AC200"/>
      <c r="AD200"/>
      <c r="AE200"/>
      <c r="AF200"/>
      <c r="AG200"/>
      <c r="AH200"/>
      <c r="AI200"/>
      <c r="AJ200"/>
      <c r="AK200"/>
    </row>
    <row r="201" spans="2:37" x14ac:dyDescent="0.25">
      <c r="B201" s="50" t="s">
        <v>331</v>
      </c>
      <c r="C201" s="121">
        <v>584313196</v>
      </c>
      <c r="D201" s="121">
        <v>787508957.82999992</v>
      </c>
      <c r="E201" s="120">
        <v>1120085.5</v>
      </c>
      <c r="F201" s="120">
        <v>7758136.8800000008</v>
      </c>
      <c r="G201" s="120">
        <v>24469594.98</v>
      </c>
      <c r="H201" s="120">
        <v>139268461.80000001</v>
      </c>
      <c r="I201" s="54">
        <v>56058641.090000004</v>
      </c>
      <c r="J201" s="54">
        <v>15536132.41</v>
      </c>
      <c r="K201" s="54">
        <v>22310236</v>
      </c>
      <c r="L201" s="54">
        <v>40408877.960000001</v>
      </c>
      <c r="M201" s="54">
        <v>7557640.2199999997</v>
      </c>
      <c r="N201" s="54">
        <v>10732912.369999999</v>
      </c>
      <c r="O201" s="148">
        <v>18802380.140000001</v>
      </c>
      <c r="P201" s="148">
        <v>63630956.439999998</v>
      </c>
      <c r="Q201" s="148">
        <f t="shared" si="50"/>
        <v>407654055.79000002</v>
      </c>
      <c r="R201" s="289"/>
      <c r="S201" s="6"/>
    </row>
    <row r="202" spans="2:37" x14ac:dyDescent="0.25">
      <c r="B202" s="50" t="s">
        <v>332</v>
      </c>
      <c r="C202" s="121">
        <v>41107760</v>
      </c>
      <c r="D202" s="121">
        <v>30307924.289999999</v>
      </c>
      <c r="E202" s="120">
        <v>0</v>
      </c>
      <c r="F202" s="120">
        <v>0</v>
      </c>
      <c r="G202" s="120">
        <v>0</v>
      </c>
      <c r="H202" s="120">
        <v>0</v>
      </c>
      <c r="I202" s="54">
        <v>0</v>
      </c>
      <c r="J202" s="54">
        <v>0</v>
      </c>
      <c r="K202" s="54">
        <v>0</v>
      </c>
      <c r="L202" s="54">
        <v>0</v>
      </c>
      <c r="M202" s="54">
        <v>0</v>
      </c>
      <c r="N202" s="54">
        <v>0</v>
      </c>
      <c r="O202" s="148">
        <v>0</v>
      </c>
      <c r="P202" s="148">
        <v>0</v>
      </c>
      <c r="Q202" s="148">
        <f t="shared" si="50"/>
        <v>0</v>
      </c>
      <c r="R202" s="289"/>
      <c r="S202" s="6"/>
    </row>
    <row r="203" spans="2:37" x14ac:dyDescent="0.25">
      <c r="B203" s="50" t="s">
        <v>333</v>
      </c>
      <c r="C203" s="121">
        <v>1080000</v>
      </c>
      <c r="D203" s="121">
        <v>1080000</v>
      </c>
      <c r="E203" s="120">
        <v>0</v>
      </c>
      <c r="F203" s="120">
        <v>0</v>
      </c>
      <c r="G203" s="120">
        <v>0</v>
      </c>
      <c r="H203" s="120">
        <v>0</v>
      </c>
      <c r="I203" s="54">
        <v>0</v>
      </c>
      <c r="J203" s="54">
        <v>0</v>
      </c>
      <c r="K203" s="54">
        <v>0</v>
      </c>
      <c r="L203" s="54">
        <v>0</v>
      </c>
      <c r="M203" s="54">
        <v>0</v>
      </c>
      <c r="N203" s="54">
        <v>0</v>
      </c>
      <c r="O203" s="148">
        <v>0</v>
      </c>
      <c r="P203" s="148">
        <v>0</v>
      </c>
      <c r="Q203" s="148">
        <f t="shared" ref="Q203:Q266" si="53">SUM(E203:P203)</f>
        <v>0</v>
      </c>
      <c r="R203" s="289"/>
      <c r="S203" s="6"/>
    </row>
    <row r="204" spans="2:37" x14ac:dyDescent="0.25">
      <c r="B204" s="50" t="s">
        <v>334</v>
      </c>
      <c r="C204" s="121">
        <v>9863449</v>
      </c>
      <c r="D204" s="121">
        <v>13889514.060000001</v>
      </c>
      <c r="E204" s="120">
        <v>0</v>
      </c>
      <c r="F204" s="120">
        <v>0</v>
      </c>
      <c r="G204" s="120">
        <v>0</v>
      </c>
      <c r="H204" s="120">
        <v>0</v>
      </c>
      <c r="I204" s="54">
        <v>0</v>
      </c>
      <c r="J204" s="54">
        <v>0</v>
      </c>
      <c r="K204" s="54">
        <v>167740</v>
      </c>
      <c r="L204" s="54">
        <v>0</v>
      </c>
      <c r="M204" s="54">
        <v>105000</v>
      </c>
      <c r="N204" s="54">
        <v>0</v>
      </c>
      <c r="O204" s="148">
        <v>1020888.01</v>
      </c>
      <c r="P204" s="148">
        <v>15343.06</v>
      </c>
      <c r="Q204" s="148">
        <f t="shared" si="53"/>
        <v>1308971.07</v>
      </c>
      <c r="R204" s="289"/>
      <c r="S204" s="6"/>
    </row>
    <row r="205" spans="2:37" s="28" customFormat="1" x14ac:dyDescent="0.25">
      <c r="B205" s="51" t="s">
        <v>335</v>
      </c>
      <c r="C205" s="119">
        <f>SUM(C206:C211)</f>
        <v>9325615292</v>
      </c>
      <c r="D205" s="119">
        <v>9569117084.3899994</v>
      </c>
      <c r="E205" s="119">
        <v>12641994.960000001</v>
      </c>
      <c r="F205" s="119">
        <v>52792565.280000001</v>
      </c>
      <c r="G205" s="119">
        <v>495362012.14999998</v>
      </c>
      <c r="H205" s="119">
        <v>551162016.59000003</v>
      </c>
      <c r="I205" s="119">
        <v>122355945.92999999</v>
      </c>
      <c r="J205" s="119">
        <v>186818619.73000002</v>
      </c>
      <c r="K205" s="119">
        <v>119434394.03</v>
      </c>
      <c r="L205" s="119">
        <v>289303104.60999995</v>
      </c>
      <c r="M205" s="119">
        <v>457158808.40999997</v>
      </c>
      <c r="N205" s="119">
        <v>140272949.29999998</v>
      </c>
      <c r="O205" s="119">
        <v>145313825.34</v>
      </c>
      <c r="P205" s="119">
        <v>318825244.91999996</v>
      </c>
      <c r="Q205" s="147">
        <f t="shared" si="53"/>
        <v>2891441481.2500005</v>
      </c>
      <c r="R205" s="289"/>
      <c r="S205" s="6"/>
      <c r="T205" s="3"/>
      <c r="U205" s="3"/>
      <c r="V205" s="3"/>
      <c r="W205" s="3"/>
      <c r="X205"/>
      <c r="Y205"/>
      <c r="Z205"/>
      <c r="AA205"/>
      <c r="AB205"/>
      <c r="AC205"/>
      <c r="AD205"/>
      <c r="AE205"/>
      <c r="AF205"/>
      <c r="AG205"/>
      <c r="AH205"/>
      <c r="AI205"/>
      <c r="AJ205"/>
      <c r="AK205"/>
    </row>
    <row r="206" spans="2:37" x14ac:dyDescent="0.25">
      <c r="B206" s="50" t="s">
        <v>336</v>
      </c>
      <c r="C206" s="121">
        <v>1862936542</v>
      </c>
      <c r="D206" s="121">
        <v>1614276888.9200001</v>
      </c>
      <c r="E206" s="120">
        <v>351640</v>
      </c>
      <c r="F206" s="120">
        <v>2949764</v>
      </c>
      <c r="G206" s="120">
        <v>6102888.6499999994</v>
      </c>
      <c r="H206" s="120">
        <v>8194667.4500000002</v>
      </c>
      <c r="I206" s="54">
        <v>2015659.01</v>
      </c>
      <c r="J206" s="54">
        <v>2429261.1100000003</v>
      </c>
      <c r="K206" s="54">
        <v>346857.18</v>
      </c>
      <c r="L206" s="54">
        <v>4183959.53</v>
      </c>
      <c r="M206" s="54">
        <v>4479112.43</v>
      </c>
      <c r="N206" s="54">
        <v>3072062.8000000003</v>
      </c>
      <c r="O206" s="148">
        <v>1465478.78</v>
      </c>
      <c r="P206" s="148">
        <v>4434681.01</v>
      </c>
      <c r="Q206" s="148">
        <f t="shared" si="53"/>
        <v>40026031.949999996</v>
      </c>
      <c r="R206" s="289"/>
      <c r="S206" s="6"/>
    </row>
    <row r="207" spans="2:37" x14ac:dyDescent="0.25">
      <c r="B207" s="50" t="s">
        <v>337</v>
      </c>
      <c r="C207" s="121">
        <v>207143219</v>
      </c>
      <c r="D207" s="121">
        <v>399709397.38</v>
      </c>
      <c r="E207" s="120">
        <v>1515160.66</v>
      </c>
      <c r="F207" s="120">
        <v>3081860.46</v>
      </c>
      <c r="G207" s="120">
        <v>47385113.670000002</v>
      </c>
      <c r="H207" s="120">
        <v>5379610.9000000004</v>
      </c>
      <c r="I207" s="54">
        <v>6906021.0599999996</v>
      </c>
      <c r="J207" s="54">
        <v>10885286.199999999</v>
      </c>
      <c r="K207" s="54">
        <v>12004679.960000001</v>
      </c>
      <c r="L207" s="54">
        <v>8261206.5</v>
      </c>
      <c r="M207" s="54">
        <v>9079393.8300000001</v>
      </c>
      <c r="N207" s="54">
        <v>5984940.7199999997</v>
      </c>
      <c r="O207" s="148">
        <v>7372511.2599999998</v>
      </c>
      <c r="P207" s="148">
        <v>12495845.459999999</v>
      </c>
      <c r="Q207" s="148">
        <f t="shared" si="53"/>
        <v>130351630.67999999</v>
      </c>
      <c r="R207" s="289"/>
      <c r="S207" s="6"/>
    </row>
    <row r="208" spans="2:37" x14ac:dyDescent="0.25">
      <c r="B208" s="50" t="s">
        <v>338</v>
      </c>
      <c r="C208" s="121">
        <v>23961362</v>
      </c>
      <c r="D208" s="121">
        <v>41156844.409999996</v>
      </c>
      <c r="E208" s="120">
        <v>0</v>
      </c>
      <c r="F208" s="120">
        <v>624738.31000000006</v>
      </c>
      <c r="G208" s="120">
        <v>2391053.7000000002</v>
      </c>
      <c r="H208" s="120">
        <v>615221.23</v>
      </c>
      <c r="I208" s="54">
        <v>100890</v>
      </c>
      <c r="J208" s="54">
        <v>881204.89</v>
      </c>
      <c r="K208" s="54">
        <v>354000</v>
      </c>
      <c r="L208" s="54">
        <v>237600</v>
      </c>
      <c r="M208" s="54">
        <v>1705100</v>
      </c>
      <c r="N208" s="54">
        <v>383800</v>
      </c>
      <c r="O208" s="148">
        <v>0</v>
      </c>
      <c r="P208" s="148">
        <v>2664279.86</v>
      </c>
      <c r="Q208" s="148">
        <f t="shared" si="53"/>
        <v>9957887.9900000002</v>
      </c>
      <c r="R208" s="289"/>
      <c r="S208" s="6"/>
    </row>
    <row r="209" spans="2:37" x14ac:dyDescent="0.25">
      <c r="B209" s="50" t="s">
        <v>339</v>
      </c>
      <c r="C209" s="121">
        <v>1896973249</v>
      </c>
      <c r="D209" s="121">
        <v>1732395146.04</v>
      </c>
      <c r="E209" s="120">
        <v>2807335.77</v>
      </c>
      <c r="F209" s="120">
        <v>1041956.59</v>
      </c>
      <c r="G209" s="120">
        <v>13927223.23</v>
      </c>
      <c r="H209" s="120">
        <v>5329047.17</v>
      </c>
      <c r="I209" s="54">
        <v>9376026.0899999999</v>
      </c>
      <c r="J209" s="54">
        <v>16041648.970000001</v>
      </c>
      <c r="K209" s="54">
        <v>13054922.710000001</v>
      </c>
      <c r="L209" s="54">
        <v>20442951.759999998</v>
      </c>
      <c r="M209" s="54">
        <v>9538468.9299999997</v>
      </c>
      <c r="N209" s="54">
        <v>16747877.780000001</v>
      </c>
      <c r="O209" s="148">
        <v>15281468.76</v>
      </c>
      <c r="P209" s="148">
        <v>19342269.779999997</v>
      </c>
      <c r="Q209" s="148">
        <f t="shared" si="53"/>
        <v>142931197.53999999</v>
      </c>
      <c r="R209" s="289"/>
      <c r="S209" s="6"/>
    </row>
    <row r="210" spans="2:37" x14ac:dyDescent="0.25">
      <c r="B210" s="50" t="s">
        <v>340</v>
      </c>
      <c r="C210" s="121">
        <v>950864932</v>
      </c>
      <c r="D210" s="121">
        <v>1000253674.96</v>
      </c>
      <c r="E210" s="120">
        <v>570598.07999999996</v>
      </c>
      <c r="F210" s="120">
        <v>1099214.92</v>
      </c>
      <c r="G210" s="120">
        <v>50692148.620000005</v>
      </c>
      <c r="H210" s="120">
        <v>3970689.74</v>
      </c>
      <c r="I210" s="54">
        <v>4584419.54</v>
      </c>
      <c r="J210" s="54">
        <v>1877720.7</v>
      </c>
      <c r="K210" s="54">
        <v>22551787.969999999</v>
      </c>
      <c r="L210" s="54">
        <v>187115567.68999997</v>
      </c>
      <c r="M210" s="54">
        <v>2766820.71</v>
      </c>
      <c r="N210" s="54">
        <v>10546698.66</v>
      </c>
      <c r="O210" s="148">
        <v>27555304.509999998</v>
      </c>
      <c r="P210" s="148">
        <v>98913369.529999986</v>
      </c>
      <c r="Q210" s="148">
        <f t="shared" si="53"/>
        <v>412244340.66999996</v>
      </c>
      <c r="R210" s="289"/>
      <c r="S210" s="6"/>
    </row>
    <row r="211" spans="2:37" x14ac:dyDescent="0.25">
      <c r="B211" s="50" t="s">
        <v>341</v>
      </c>
      <c r="C211" s="121">
        <v>4383735988</v>
      </c>
      <c r="D211" s="121">
        <v>4781325132.6800003</v>
      </c>
      <c r="E211" s="120">
        <v>7397260.4500000002</v>
      </c>
      <c r="F211" s="120">
        <v>43995031</v>
      </c>
      <c r="G211" s="120">
        <v>374863584.27999997</v>
      </c>
      <c r="H211" s="120">
        <v>527672780.10000002</v>
      </c>
      <c r="I211" s="54">
        <v>99372930.229999989</v>
      </c>
      <c r="J211" s="54">
        <v>154703497.86000001</v>
      </c>
      <c r="K211" s="54">
        <v>71122146.209999993</v>
      </c>
      <c r="L211" s="54">
        <v>69061819.129999995</v>
      </c>
      <c r="M211" s="54">
        <v>429589912.50999999</v>
      </c>
      <c r="N211" s="54">
        <v>103537569.33999999</v>
      </c>
      <c r="O211" s="148">
        <v>93639062.030000001</v>
      </c>
      <c r="P211" s="148">
        <v>180974799.28</v>
      </c>
      <c r="Q211" s="148">
        <f t="shared" si="53"/>
        <v>2155930392.4200001</v>
      </c>
      <c r="R211" s="289"/>
      <c r="S211" s="6"/>
    </row>
    <row r="212" spans="2:37" s="28" customFormat="1" x14ac:dyDescent="0.25">
      <c r="B212" s="51" t="s">
        <v>342</v>
      </c>
      <c r="C212" s="119">
        <f>C213+C214+C215</f>
        <v>292057910</v>
      </c>
      <c r="D212" s="119">
        <v>321745750.20000005</v>
      </c>
      <c r="E212" s="119">
        <v>5911876.96</v>
      </c>
      <c r="F212" s="119">
        <v>2984491.0300000003</v>
      </c>
      <c r="G212" s="119">
        <v>5708784.3799999999</v>
      </c>
      <c r="H212" s="119">
        <v>3182783.26</v>
      </c>
      <c r="I212" s="119">
        <v>1082705.58</v>
      </c>
      <c r="J212" s="119">
        <v>3950941.9699999997</v>
      </c>
      <c r="K212" s="119">
        <v>9978961.8599999994</v>
      </c>
      <c r="L212" s="119">
        <v>10477646.73</v>
      </c>
      <c r="M212" s="119">
        <v>22571418.739999998</v>
      </c>
      <c r="N212" s="119">
        <v>3417791.58</v>
      </c>
      <c r="O212" s="119">
        <v>4003247.2900000005</v>
      </c>
      <c r="P212" s="119">
        <v>5647652.4800000004</v>
      </c>
      <c r="Q212" s="147">
        <f t="shared" si="53"/>
        <v>78918301.859999999</v>
      </c>
      <c r="R212" s="289"/>
      <c r="S212" s="6"/>
      <c r="T212" s="3"/>
      <c r="U212" s="3"/>
      <c r="V212" s="3"/>
      <c r="W212" s="3"/>
      <c r="X212"/>
      <c r="Y212"/>
      <c r="Z212"/>
      <c r="AA212"/>
      <c r="AB212"/>
      <c r="AC212"/>
      <c r="AD212"/>
      <c r="AE212"/>
      <c r="AF212"/>
      <c r="AG212"/>
      <c r="AH212"/>
      <c r="AI212"/>
      <c r="AJ212"/>
      <c r="AK212"/>
    </row>
    <row r="213" spans="2:37" x14ac:dyDescent="0.25">
      <c r="B213" s="50" t="s">
        <v>343</v>
      </c>
      <c r="C213" s="121">
        <v>290987360</v>
      </c>
      <c r="D213" s="121">
        <v>320852688.10000002</v>
      </c>
      <c r="E213" s="120">
        <v>5905876.96</v>
      </c>
      <c r="F213" s="120">
        <v>2978491.0300000003</v>
      </c>
      <c r="G213" s="120">
        <v>5677784.3799999999</v>
      </c>
      <c r="H213" s="120">
        <v>3176783.26</v>
      </c>
      <c r="I213" s="54">
        <v>1066308.08</v>
      </c>
      <c r="J213" s="54">
        <v>3944941.9699999997</v>
      </c>
      <c r="K213" s="54">
        <v>9956689.8599999994</v>
      </c>
      <c r="L213" s="54">
        <v>10471046.73</v>
      </c>
      <c r="M213" s="54">
        <v>22565418.739999998</v>
      </c>
      <c r="N213" s="54">
        <v>3411791.58</v>
      </c>
      <c r="O213" s="148">
        <v>3976548.4200000004</v>
      </c>
      <c r="P213" s="148">
        <v>5575989.4199999999</v>
      </c>
      <c r="Q213" s="148">
        <f t="shared" si="53"/>
        <v>78707670.429999992</v>
      </c>
      <c r="R213" s="289"/>
      <c r="S213" s="6"/>
    </row>
    <row r="214" spans="2:37" x14ac:dyDescent="0.25">
      <c r="B214" s="50" t="s">
        <v>344</v>
      </c>
      <c r="C214" s="121">
        <v>237000</v>
      </c>
      <c r="D214" s="121">
        <v>246912.1</v>
      </c>
      <c r="E214" s="120">
        <v>6000</v>
      </c>
      <c r="F214" s="120">
        <v>6000</v>
      </c>
      <c r="G214" s="120">
        <v>6000</v>
      </c>
      <c r="H214" s="120">
        <v>6000</v>
      </c>
      <c r="I214" s="54">
        <v>6000</v>
      </c>
      <c r="J214" s="54">
        <v>6000</v>
      </c>
      <c r="K214" s="54">
        <v>6000</v>
      </c>
      <c r="L214" s="54">
        <v>6000</v>
      </c>
      <c r="M214" s="54">
        <v>6000</v>
      </c>
      <c r="N214" s="54">
        <v>6000</v>
      </c>
      <c r="O214" s="148">
        <v>7820</v>
      </c>
      <c r="P214" s="148">
        <v>6912.08</v>
      </c>
      <c r="Q214" s="148">
        <f t="shared" si="53"/>
        <v>74732.08</v>
      </c>
      <c r="R214" s="289"/>
      <c r="S214" s="6"/>
    </row>
    <row r="215" spans="2:37" x14ac:dyDescent="0.25">
      <c r="B215" s="50" t="s">
        <v>345</v>
      </c>
      <c r="C215" s="121">
        <v>833550</v>
      </c>
      <c r="D215" s="121">
        <v>646150</v>
      </c>
      <c r="E215" s="120">
        <v>0</v>
      </c>
      <c r="F215" s="120">
        <v>0</v>
      </c>
      <c r="G215" s="120">
        <v>25000</v>
      </c>
      <c r="H215" s="120">
        <v>0</v>
      </c>
      <c r="I215" s="54">
        <v>10397.5</v>
      </c>
      <c r="J215" s="54">
        <v>0</v>
      </c>
      <c r="K215" s="54">
        <v>16272</v>
      </c>
      <c r="L215" s="54">
        <v>600</v>
      </c>
      <c r="M215" s="54">
        <v>0</v>
      </c>
      <c r="N215" s="54">
        <v>0</v>
      </c>
      <c r="O215" s="148">
        <v>18878.87</v>
      </c>
      <c r="P215" s="148">
        <v>64750.98</v>
      </c>
      <c r="Q215" s="148">
        <f t="shared" si="53"/>
        <v>135899.35</v>
      </c>
      <c r="R215" s="289"/>
      <c r="S215" s="6"/>
    </row>
    <row r="216" spans="2:37" s="28" customFormat="1" x14ac:dyDescent="0.25">
      <c r="B216" s="51" t="s">
        <v>346</v>
      </c>
      <c r="C216" s="119">
        <f>SUM(C217:C220)</f>
        <v>0</v>
      </c>
      <c r="D216" s="119">
        <v>160576751.53</v>
      </c>
      <c r="E216" s="119">
        <v>0</v>
      </c>
      <c r="F216" s="119">
        <v>0</v>
      </c>
      <c r="G216" s="119">
        <v>17449536.16</v>
      </c>
      <c r="H216" s="119">
        <v>5151676</v>
      </c>
      <c r="I216" s="119">
        <v>0</v>
      </c>
      <c r="J216" s="119">
        <v>2860764</v>
      </c>
      <c r="K216" s="119">
        <v>2036037</v>
      </c>
      <c r="L216" s="119">
        <v>0</v>
      </c>
      <c r="M216" s="119">
        <v>0</v>
      </c>
      <c r="N216" s="119">
        <v>24830915.859999999</v>
      </c>
      <c r="O216" s="119">
        <v>175000</v>
      </c>
      <c r="P216" s="119">
        <v>635000</v>
      </c>
      <c r="Q216" s="147">
        <f t="shared" si="53"/>
        <v>53138929.019999996</v>
      </c>
      <c r="R216" s="289"/>
      <c r="S216" s="6"/>
      <c r="T216" s="3"/>
      <c r="U216" s="3"/>
      <c r="V216" s="3"/>
      <c r="W216" s="3"/>
      <c r="X216"/>
      <c r="Y216"/>
      <c r="Z216"/>
      <c r="AA216"/>
      <c r="AB216"/>
      <c r="AC216"/>
      <c r="AD216"/>
      <c r="AE216"/>
      <c r="AF216"/>
      <c r="AG216"/>
      <c r="AH216"/>
      <c r="AI216"/>
      <c r="AJ216"/>
      <c r="AK216"/>
    </row>
    <row r="217" spans="2:37" x14ac:dyDescent="0.25">
      <c r="B217" s="50" t="s">
        <v>347</v>
      </c>
      <c r="C217" s="121">
        <v>0</v>
      </c>
      <c r="D217" s="121">
        <v>0</v>
      </c>
      <c r="E217" s="120" t="s">
        <v>722</v>
      </c>
      <c r="F217" s="120" t="s">
        <v>722</v>
      </c>
      <c r="G217" s="120" t="s">
        <v>722</v>
      </c>
      <c r="H217" s="120" t="s">
        <v>722</v>
      </c>
      <c r="I217" s="54" t="s">
        <v>722</v>
      </c>
      <c r="J217" s="54" t="s">
        <v>722</v>
      </c>
      <c r="K217" s="54" t="s">
        <v>722</v>
      </c>
      <c r="L217" s="54" t="s">
        <v>722</v>
      </c>
      <c r="M217" s="54" t="s">
        <v>722</v>
      </c>
      <c r="N217" s="54" t="s">
        <v>722</v>
      </c>
      <c r="O217" s="148" t="s">
        <v>722</v>
      </c>
      <c r="P217" s="148" t="s">
        <v>722</v>
      </c>
      <c r="Q217" s="148">
        <f t="shared" si="53"/>
        <v>0</v>
      </c>
      <c r="R217" s="289"/>
      <c r="S217" s="6"/>
    </row>
    <row r="218" spans="2:37" x14ac:dyDescent="0.25">
      <c r="B218" s="50" t="s">
        <v>348</v>
      </c>
      <c r="C218" s="121">
        <v>0</v>
      </c>
      <c r="D218" s="121">
        <v>136576751.53</v>
      </c>
      <c r="E218" s="120">
        <v>0</v>
      </c>
      <c r="F218" s="120">
        <v>0</v>
      </c>
      <c r="G218" s="120">
        <v>17449536.16</v>
      </c>
      <c r="H218" s="120">
        <v>5151676</v>
      </c>
      <c r="I218" s="54">
        <v>0</v>
      </c>
      <c r="J218" s="54">
        <v>2860764</v>
      </c>
      <c r="K218" s="54">
        <v>2036037</v>
      </c>
      <c r="L218" s="54">
        <v>0</v>
      </c>
      <c r="M218" s="54">
        <v>0</v>
      </c>
      <c r="N218" s="54">
        <v>24830915.859999999</v>
      </c>
      <c r="O218" s="148">
        <v>175000</v>
      </c>
      <c r="P218" s="148">
        <v>635000</v>
      </c>
      <c r="Q218" s="148">
        <f t="shared" si="53"/>
        <v>53138929.019999996</v>
      </c>
      <c r="R218" s="289"/>
      <c r="S218" s="6"/>
    </row>
    <row r="219" spans="2:37" x14ac:dyDescent="0.25">
      <c r="B219" s="50" t="s">
        <v>349</v>
      </c>
      <c r="C219" s="121">
        <v>0</v>
      </c>
      <c r="D219" s="121">
        <v>24000000</v>
      </c>
      <c r="E219" s="120">
        <v>0</v>
      </c>
      <c r="F219" s="120">
        <v>0</v>
      </c>
      <c r="G219" s="120">
        <v>0</v>
      </c>
      <c r="H219" s="120">
        <v>0</v>
      </c>
      <c r="I219" s="54">
        <v>0</v>
      </c>
      <c r="J219" s="54">
        <v>0</v>
      </c>
      <c r="K219" s="54">
        <v>0</v>
      </c>
      <c r="L219" s="54">
        <v>0</v>
      </c>
      <c r="M219" s="54">
        <v>0</v>
      </c>
      <c r="N219" s="54">
        <v>0</v>
      </c>
      <c r="O219" s="148">
        <v>0</v>
      </c>
      <c r="P219" s="148">
        <v>0</v>
      </c>
      <c r="Q219" s="148">
        <f t="shared" si="53"/>
        <v>0</v>
      </c>
      <c r="R219" s="289"/>
      <c r="S219" s="6"/>
    </row>
    <row r="220" spans="2:37" x14ac:dyDescent="0.25">
      <c r="B220" s="50" t="s">
        <v>350</v>
      </c>
      <c r="C220" s="121">
        <v>0</v>
      </c>
      <c r="D220" s="121">
        <v>0</v>
      </c>
      <c r="E220" s="120" t="s">
        <v>722</v>
      </c>
      <c r="F220" s="120" t="s">
        <v>722</v>
      </c>
      <c r="G220" s="120" t="s">
        <v>722</v>
      </c>
      <c r="H220" s="120" t="s">
        <v>722</v>
      </c>
      <c r="I220" s="54" t="s">
        <v>722</v>
      </c>
      <c r="J220" s="54" t="s">
        <v>722</v>
      </c>
      <c r="K220" s="54" t="s">
        <v>722</v>
      </c>
      <c r="L220" s="54" t="s">
        <v>722</v>
      </c>
      <c r="M220" s="54" t="s">
        <v>722</v>
      </c>
      <c r="N220" s="54" t="s">
        <v>722</v>
      </c>
      <c r="O220" s="148" t="s">
        <v>722</v>
      </c>
      <c r="P220" s="148" t="s">
        <v>722</v>
      </c>
      <c r="Q220" s="148">
        <f t="shared" si="53"/>
        <v>0</v>
      </c>
      <c r="R220" s="289"/>
      <c r="S220" s="6"/>
    </row>
    <row r="221" spans="2:37" s="28" customFormat="1" x14ac:dyDescent="0.25">
      <c r="B221" s="52" t="s">
        <v>141</v>
      </c>
      <c r="C221" s="119">
        <f>C222+C224</f>
        <v>614829004</v>
      </c>
      <c r="D221" s="121">
        <v>2045359771.2399998</v>
      </c>
      <c r="E221" s="119">
        <v>4691300.24</v>
      </c>
      <c r="F221" s="119">
        <v>35881105.129999995</v>
      </c>
      <c r="G221" s="119">
        <v>41934585.590000004</v>
      </c>
      <c r="H221" s="119">
        <v>66025835.270000003</v>
      </c>
      <c r="I221" s="119">
        <v>141995498.49000001</v>
      </c>
      <c r="J221" s="119">
        <v>124494218.13000001</v>
      </c>
      <c r="K221" s="119">
        <v>135568927.91</v>
      </c>
      <c r="L221" s="119">
        <v>133099937.65000001</v>
      </c>
      <c r="M221" s="119">
        <v>184105874.31</v>
      </c>
      <c r="N221" s="119">
        <v>57752739.540000007</v>
      </c>
      <c r="O221" s="119">
        <v>135667518.89000002</v>
      </c>
      <c r="P221" s="119">
        <v>130302670.24000001</v>
      </c>
      <c r="Q221" s="147">
        <f t="shared" si="53"/>
        <v>1191520211.3899999</v>
      </c>
      <c r="R221" s="289"/>
      <c r="S221" s="6"/>
      <c r="T221" s="3"/>
      <c r="U221" s="3"/>
      <c r="V221" s="3"/>
      <c r="W221" s="3"/>
      <c r="X221"/>
      <c r="Y221"/>
      <c r="Z221"/>
      <c r="AA221"/>
      <c r="AB221"/>
      <c r="AC221"/>
      <c r="AD221"/>
      <c r="AE221"/>
      <c r="AF221"/>
      <c r="AG221"/>
      <c r="AH221"/>
      <c r="AI221"/>
      <c r="AJ221"/>
      <c r="AK221"/>
    </row>
    <row r="222" spans="2:37" s="28" customFormat="1" x14ac:dyDescent="0.25">
      <c r="B222" s="51" t="s">
        <v>351</v>
      </c>
      <c r="C222" s="119">
        <f>C223</f>
        <v>132918209</v>
      </c>
      <c r="D222" s="121">
        <v>1460052879.53</v>
      </c>
      <c r="E222" s="119">
        <v>1214149.96</v>
      </c>
      <c r="F222" s="119">
        <v>15294579.859999999</v>
      </c>
      <c r="G222" s="119">
        <v>16990449.09</v>
      </c>
      <c r="H222" s="119">
        <v>48782382.670000002</v>
      </c>
      <c r="I222" s="119">
        <v>117222711.39999999</v>
      </c>
      <c r="J222" s="119">
        <v>101509184.53</v>
      </c>
      <c r="K222" s="119">
        <v>104766209.14</v>
      </c>
      <c r="L222" s="119">
        <v>102465184.87</v>
      </c>
      <c r="M222" s="119">
        <v>162005750.37</v>
      </c>
      <c r="N222" s="119">
        <v>35866360.859999999</v>
      </c>
      <c r="O222" s="119">
        <v>117751068.04000001</v>
      </c>
      <c r="P222" s="119">
        <v>79009492.359999999</v>
      </c>
      <c r="Q222" s="147">
        <f t="shared" si="53"/>
        <v>902877523.14999998</v>
      </c>
      <c r="R222" s="289"/>
      <c r="S222" s="6"/>
      <c r="T222" s="3"/>
      <c r="U222" s="3"/>
      <c r="V222" s="3"/>
      <c r="W222" s="3"/>
      <c r="X222"/>
      <c r="Y222"/>
      <c r="Z222"/>
      <c r="AA222"/>
      <c r="AB222"/>
      <c r="AC222"/>
      <c r="AD222"/>
      <c r="AE222"/>
      <c r="AF222"/>
      <c r="AG222"/>
      <c r="AH222"/>
      <c r="AI222"/>
      <c r="AJ222"/>
      <c r="AK222"/>
    </row>
    <row r="223" spans="2:37" x14ac:dyDescent="0.25">
      <c r="B223" s="50" t="s">
        <v>352</v>
      </c>
      <c r="C223" s="121">
        <v>132918209</v>
      </c>
      <c r="D223" s="119">
        <v>1460052879.53</v>
      </c>
      <c r="E223" s="120">
        <v>1214149.96</v>
      </c>
      <c r="F223" s="120">
        <v>15294579.859999999</v>
      </c>
      <c r="G223" s="120">
        <v>16990449.09</v>
      </c>
      <c r="H223" s="120">
        <v>48782382.670000002</v>
      </c>
      <c r="I223" s="54">
        <v>117222711.39999999</v>
      </c>
      <c r="J223" s="54">
        <v>101509184.53</v>
      </c>
      <c r="K223" s="54">
        <v>104766209.14</v>
      </c>
      <c r="L223" s="54">
        <v>102465184.87</v>
      </c>
      <c r="M223" s="54">
        <v>162005750.37</v>
      </c>
      <c r="N223" s="54">
        <v>35866360.859999999</v>
      </c>
      <c r="O223" s="148">
        <v>117751068.04000001</v>
      </c>
      <c r="P223" s="148">
        <v>79009492.359999999</v>
      </c>
      <c r="Q223" s="148">
        <f t="shared" si="53"/>
        <v>902877523.14999998</v>
      </c>
      <c r="R223" s="289"/>
      <c r="S223" s="6"/>
    </row>
    <row r="224" spans="2:37" s="28" customFormat="1" x14ac:dyDescent="0.25">
      <c r="B224" s="51" t="s">
        <v>353</v>
      </c>
      <c r="C224" s="119">
        <f>C225+C226+C227</f>
        <v>481910795</v>
      </c>
      <c r="D224" s="119">
        <v>585306891.71000004</v>
      </c>
      <c r="E224" s="119">
        <v>3477150.2800000003</v>
      </c>
      <c r="F224" s="119">
        <v>20586525.27</v>
      </c>
      <c r="G224" s="119">
        <v>24944136.5</v>
      </c>
      <c r="H224" s="119">
        <v>17243452.599999998</v>
      </c>
      <c r="I224" s="119">
        <v>24772787.090000004</v>
      </c>
      <c r="J224" s="119">
        <v>22985033.600000001</v>
      </c>
      <c r="K224" s="119">
        <v>30802718.769999996</v>
      </c>
      <c r="L224" s="119">
        <v>30634752.779999997</v>
      </c>
      <c r="M224" s="119">
        <v>22100123.940000001</v>
      </c>
      <c r="N224" s="119">
        <v>21886378.68</v>
      </c>
      <c r="O224" s="119">
        <v>17916450.850000001</v>
      </c>
      <c r="P224" s="119">
        <v>51293177.879999995</v>
      </c>
      <c r="Q224" s="147">
        <f t="shared" si="53"/>
        <v>288642688.24000001</v>
      </c>
      <c r="R224" s="289"/>
      <c r="S224" s="6"/>
      <c r="T224" s="3"/>
      <c r="U224" s="3"/>
      <c r="V224" s="3"/>
      <c r="W224" s="3"/>
      <c r="X224"/>
      <c r="Y224"/>
      <c r="Z224"/>
      <c r="AA224"/>
      <c r="AB224"/>
      <c r="AC224"/>
      <c r="AD224"/>
      <c r="AE224"/>
      <c r="AF224"/>
      <c r="AG224"/>
      <c r="AH224"/>
      <c r="AI224"/>
      <c r="AJ224"/>
      <c r="AK224"/>
    </row>
    <row r="225" spans="2:37" x14ac:dyDescent="0.25">
      <c r="B225" s="50" t="s">
        <v>354</v>
      </c>
      <c r="C225" s="121">
        <v>285726644</v>
      </c>
      <c r="D225" s="121">
        <v>407879471.64999998</v>
      </c>
      <c r="E225" s="120">
        <v>712218.02</v>
      </c>
      <c r="F225" s="120">
        <v>15960086.699999999</v>
      </c>
      <c r="G225" s="120">
        <v>20318004.050000001</v>
      </c>
      <c r="H225" s="120">
        <v>11770859.709999999</v>
      </c>
      <c r="I225" s="54">
        <v>15371449.4</v>
      </c>
      <c r="J225" s="54">
        <v>14288297.699999999</v>
      </c>
      <c r="K225" s="54">
        <v>20313357.829999998</v>
      </c>
      <c r="L225" s="54">
        <v>20891081.639999997</v>
      </c>
      <c r="M225" s="54">
        <v>15208546.49</v>
      </c>
      <c r="N225" s="54">
        <v>14861611.09</v>
      </c>
      <c r="O225" s="148">
        <v>13966321.939999999</v>
      </c>
      <c r="P225" s="148">
        <v>21940330.449999999</v>
      </c>
      <c r="Q225" s="148">
        <f t="shared" si="53"/>
        <v>185602165.01999998</v>
      </c>
      <c r="R225" s="289"/>
      <c r="S225" s="6"/>
    </row>
    <row r="226" spans="2:37" x14ac:dyDescent="0.25">
      <c r="B226" s="50" t="s">
        <v>707</v>
      </c>
      <c r="C226" s="121">
        <v>0</v>
      </c>
      <c r="D226" s="119">
        <v>500000</v>
      </c>
      <c r="E226" s="120">
        <v>0</v>
      </c>
      <c r="F226" s="120">
        <v>0</v>
      </c>
      <c r="G226" s="120">
        <v>0</v>
      </c>
      <c r="H226" s="120">
        <v>0</v>
      </c>
      <c r="I226" s="54">
        <v>0</v>
      </c>
      <c r="J226" s="54">
        <v>0</v>
      </c>
      <c r="K226" s="54">
        <v>0</v>
      </c>
      <c r="L226" s="54">
        <v>0</v>
      </c>
      <c r="M226" s="54">
        <v>0</v>
      </c>
      <c r="N226" s="54">
        <v>0</v>
      </c>
      <c r="O226" s="148">
        <v>0</v>
      </c>
      <c r="P226" s="148">
        <v>0</v>
      </c>
      <c r="Q226" s="148">
        <f t="shared" si="53"/>
        <v>0</v>
      </c>
      <c r="R226" s="289"/>
      <c r="S226" s="6"/>
    </row>
    <row r="227" spans="2:37" x14ac:dyDescent="0.25">
      <c r="B227" s="50" t="s">
        <v>355</v>
      </c>
      <c r="C227" s="121">
        <v>196184151</v>
      </c>
      <c r="D227" s="121">
        <v>176927420.06</v>
      </c>
      <c r="E227" s="120">
        <v>2764932.2600000002</v>
      </c>
      <c r="F227" s="120">
        <v>4626438.57</v>
      </c>
      <c r="G227" s="120">
        <v>4626132.4499999993</v>
      </c>
      <c r="H227" s="120">
        <v>5472592.8899999997</v>
      </c>
      <c r="I227" s="54">
        <v>9401337.6900000013</v>
      </c>
      <c r="J227" s="54">
        <v>8696735.9000000004</v>
      </c>
      <c r="K227" s="54">
        <v>10489360.939999999</v>
      </c>
      <c r="L227" s="54">
        <v>9743671.1400000006</v>
      </c>
      <c r="M227" s="54">
        <v>6891577.4500000002</v>
      </c>
      <c r="N227" s="54">
        <v>7024767.5899999999</v>
      </c>
      <c r="O227" s="148">
        <v>3950128.91</v>
      </c>
      <c r="P227" s="148">
        <v>29352847.43</v>
      </c>
      <c r="Q227" s="148">
        <f t="shared" si="53"/>
        <v>103040523.22</v>
      </c>
      <c r="R227" s="289"/>
      <c r="S227" s="6"/>
    </row>
    <row r="228" spans="2:37" x14ac:dyDescent="0.25">
      <c r="B228" s="26" t="s">
        <v>38</v>
      </c>
      <c r="C228" s="118">
        <f>C229+C241+C250+C263+C268+C279+C308+C327</f>
        <v>12606980594</v>
      </c>
      <c r="D228" s="118">
        <v>17011652824.150002</v>
      </c>
      <c r="E228" s="145">
        <v>171967395.40999997</v>
      </c>
      <c r="F228" s="145">
        <v>351409255.26999998</v>
      </c>
      <c r="G228" s="145">
        <v>426912259.41000009</v>
      </c>
      <c r="H228" s="145">
        <v>764254724.64999998</v>
      </c>
      <c r="I228" s="145">
        <v>1071776977.8899999</v>
      </c>
      <c r="J228" s="145">
        <v>792303545.38</v>
      </c>
      <c r="K228" s="145">
        <v>859215152.60999978</v>
      </c>
      <c r="L228" s="145">
        <v>801162388.99999976</v>
      </c>
      <c r="M228" s="145">
        <v>585292298.12000024</v>
      </c>
      <c r="N228" s="145">
        <v>820423776.66000021</v>
      </c>
      <c r="O228" s="145">
        <v>920615283.74999988</v>
      </c>
      <c r="P228" s="145">
        <v>1167746462.3900006</v>
      </c>
      <c r="Q228" s="146">
        <f t="shared" si="53"/>
        <v>8733079520.5400009</v>
      </c>
      <c r="R228" s="289"/>
      <c r="S228" s="6"/>
    </row>
    <row r="229" spans="2:37" s="28" customFormat="1" x14ac:dyDescent="0.25">
      <c r="B229" s="52" t="s">
        <v>39</v>
      </c>
      <c r="C229" s="119">
        <f>C230+C233+C235+C239</f>
        <v>1317074175</v>
      </c>
      <c r="D229" s="119">
        <v>1926787952.2399998</v>
      </c>
      <c r="E229" s="119">
        <v>17919051.109999999</v>
      </c>
      <c r="F229" s="119">
        <v>62771309.11999999</v>
      </c>
      <c r="G229" s="119">
        <v>77591517.340000004</v>
      </c>
      <c r="H229" s="119">
        <v>97474514.209999993</v>
      </c>
      <c r="I229" s="119">
        <v>145837003.19</v>
      </c>
      <c r="J229" s="119">
        <v>121826254.16</v>
      </c>
      <c r="K229" s="119">
        <v>152456384.31000003</v>
      </c>
      <c r="L229" s="119">
        <v>178016432.68999997</v>
      </c>
      <c r="M229" s="119">
        <v>96662678.620000005</v>
      </c>
      <c r="N229" s="119">
        <v>118809196.07999998</v>
      </c>
      <c r="O229" s="119">
        <v>170586469.38999996</v>
      </c>
      <c r="P229" s="119">
        <v>180146224.65000001</v>
      </c>
      <c r="Q229" s="147">
        <f t="shared" si="53"/>
        <v>1420097034.8699999</v>
      </c>
      <c r="R229" s="289"/>
      <c r="S229" s="6"/>
      <c r="T229" s="3"/>
      <c r="U229" s="3"/>
      <c r="V229" s="3"/>
      <c r="W229" s="3"/>
      <c r="X229"/>
      <c r="Y229"/>
      <c r="Z229"/>
      <c r="AA229"/>
      <c r="AB229"/>
      <c r="AC229"/>
      <c r="AD229"/>
      <c r="AE229"/>
      <c r="AF229"/>
      <c r="AG229"/>
      <c r="AH229"/>
      <c r="AI229"/>
      <c r="AJ229"/>
      <c r="AK229"/>
    </row>
    <row r="230" spans="2:37" x14ac:dyDescent="0.25">
      <c r="B230" s="51" t="s">
        <v>356</v>
      </c>
      <c r="C230" s="119">
        <f>C231+C232</f>
        <v>1239178628</v>
      </c>
      <c r="D230" s="119">
        <v>1857193175.6799998</v>
      </c>
      <c r="E230" s="119">
        <v>17654413.960000001</v>
      </c>
      <c r="F230" s="119">
        <v>61442063.589999996</v>
      </c>
      <c r="G230" s="119">
        <v>74497372.149999991</v>
      </c>
      <c r="H230" s="119">
        <v>94169228.420000002</v>
      </c>
      <c r="I230" s="119">
        <v>139602150.15000001</v>
      </c>
      <c r="J230" s="119">
        <v>119360040.78</v>
      </c>
      <c r="K230" s="119">
        <v>149826392.77000001</v>
      </c>
      <c r="L230" s="119">
        <v>175879022.01999998</v>
      </c>
      <c r="M230" s="119">
        <v>95012581.25</v>
      </c>
      <c r="N230" s="119">
        <v>116710137.36999999</v>
      </c>
      <c r="O230" s="119">
        <v>168375491.88999999</v>
      </c>
      <c r="P230" s="119">
        <v>171755145.44999999</v>
      </c>
      <c r="Q230" s="147">
        <f t="shared" si="53"/>
        <v>1384284039.8</v>
      </c>
      <c r="R230" s="289"/>
      <c r="S230" s="6"/>
    </row>
    <row r="231" spans="2:37" x14ac:dyDescent="0.25">
      <c r="B231" s="50" t="s">
        <v>357</v>
      </c>
      <c r="C231" s="121">
        <v>1239178628</v>
      </c>
      <c r="D231" s="121">
        <v>1857193175.6799998</v>
      </c>
      <c r="E231" s="120">
        <v>17654413.960000001</v>
      </c>
      <c r="F231" s="120">
        <v>61442063.589999996</v>
      </c>
      <c r="G231" s="120">
        <v>74497372.149999991</v>
      </c>
      <c r="H231" s="120">
        <v>94169228.420000002</v>
      </c>
      <c r="I231" s="54">
        <v>139602150.15000001</v>
      </c>
      <c r="J231" s="54">
        <v>119360040.78</v>
      </c>
      <c r="K231" s="54">
        <v>149826392.77000001</v>
      </c>
      <c r="L231" s="54">
        <v>175879022.01999998</v>
      </c>
      <c r="M231" s="54">
        <v>95012581.25</v>
      </c>
      <c r="N231" s="54">
        <v>116710137.36999999</v>
      </c>
      <c r="O231" s="148">
        <v>168375491.88999999</v>
      </c>
      <c r="P231" s="148">
        <v>171755145.44999999</v>
      </c>
      <c r="Q231" s="148">
        <f t="shared" si="53"/>
        <v>1384284039.8</v>
      </c>
      <c r="R231" s="289"/>
      <c r="S231" s="6"/>
    </row>
    <row r="232" spans="2:37" x14ac:dyDescent="0.25">
      <c r="B232" s="50" t="s">
        <v>669</v>
      </c>
      <c r="C232" s="121">
        <v>0</v>
      </c>
      <c r="D232" s="121">
        <v>0</v>
      </c>
      <c r="E232" s="120" t="s">
        <v>722</v>
      </c>
      <c r="F232" s="120" t="s">
        <v>722</v>
      </c>
      <c r="G232" s="120" t="s">
        <v>722</v>
      </c>
      <c r="H232" s="120" t="s">
        <v>722</v>
      </c>
      <c r="I232" s="54" t="s">
        <v>722</v>
      </c>
      <c r="J232" s="54" t="s">
        <v>722</v>
      </c>
      <c r="K232" s="54" t="s">
        <v>722</v>
      </c>
      <c r="L232" s="54" t="s">
        <v>722</v>
      </c>
      <c r="M232" s="54" t="s">
        <v>722</v>
      </c>
      <c r="N232" s="54" t="s">
        <v>722</v>
      </c>
      <c r="O232" s="148" t="s">
        <v>722</v>
      </c>
      <c r="P232" s="148" t="s">
        <v>722</v>
      </c>
      <c r="Q232" s="148">
        <f t="shared" si="53"/>
        <v>0</v>
      </c>
      <c r="R232" s="289"/>
      <c r="S232" s="6"/>
    </row>
    <row r="233" spans="2:37" x14ac:dyDescent="0.25">
      <c r="B233" s="51" t="s">
        <v>358</v>
      </c>
      <c r="C233" s="134">
        <f>+C234</f>
        <v>16388061</v>
      </c>
      <c r="D233" s="121">
        <v>17623705.759999998</v>
      </c>
      <c r="E233" s="119">
        <v>0</v>
      </c>
      <c r="F233" s="119">
        <v>215253.76000000001</v>
      </c>
      <c r="G233" s="119">
        <v>796715</v>
      </c>
      <c r="H233" s="119">
        <v>1561011</v>
      </c>
      <c r="I233" s="119">
        <v>2301605.7599999998</v>
      </c>
      <c r="J233" s="119">
        <v>1258415</v>
      </c>
      <c r="K233" s="119">
        <v>1131824.68</v>
      </c>
      <c r="L233" s="119">
        <v>778828.38</v>
      </c>
      <c r="M233" s="119">
        <v>1483291.44</v>
      </c>
      <c r="N233" s="119">
        <v>1199220</v>
      </c>
      <c r="O233" s="119">
        <v>1032650.2</v>
      </c>
      <c r="P233" s="147">
        <v>2476379.12</v>
      </c>
      <c r="Q233" s="147">
        <f t="shared" si="53"/>
        <v>14235194.34</v>
      </c>
      <c r="R233" s="289"/>
      <c r="S233" s="6"/>
    </row>
    <row r="234" spans="2:37" x14ac:dyDescent="0.25">
      <c r="B234" s="50" t="s">
        <v>359</v>
      </c>
      <c r="C234" s="121">
        <v>16388061</v>
      </c>
      <c r="D234" s="134">
        <v>17623705.759999998</v>
      </c>
      <c r="E234" s="120">
        <v>0</v>
      </c>
      <c r="F234" s="120">
        <v>215253.76000000001</v>
      </c>
      <c r="G234" s="120">
        <v>796715</v>
      </c>
      <c r="H234" s="120">
        <v>1561011</v>
      </c>
      <c r="I234" s="54">
        <v>2301605.7599999998</v>
      </c>
      <c r="J234" s="54">
        <v>1258415</v>
      </c>
      <c r="K234" s="54">
        <v>1131824.68</v>
      </c>
      <c r="L234" s="54">
        <v>778828.38</v>
      </c>
      <c r="M234" s="54">
        <v>1483291.44</v>
      </c>
      <c r="N234" s="54">
        <v>1199220</v>
      </c>
      <c r="O234" s="148">
        <v>1032650.2</v>
      </c>
      <c r="P234" s="148">
        <v>2476379.12</v>
      </c>
      <c r="Q234" s="148">
        <f t="shared" si="53"/>
        <v>14235194.34</v>
      </c>
      <c r="R234" s="289"/>
      <c r="S234" s="6"/>
    </row>
    <row r="235" spans="2:37" x14ac:dyDescent="0.25">
      <c r="B235" s="51" t="s">
        <v>360</v>
      </c>
      <c r="C235" s="134">
        <f>+C236+C237+C238</f>
        <v>26144759</v>
      </c>
      <c r="D235" s="121">
        <v>31538757.649999999</v>
      </c>
      <c r="E235" s="119">
        <v>264637.15000000002</v>
      </c>
      <c r="F235" s="119">
        <v>1102250.77</v>
      </c>
      <c r="G235" s="119">
        <v>1860810.44</v>
      </c>
      <c r="H235" s="119">
        <v>1104121.1300000001</v>
      </c>
      <c r="I235" s="119">
        <v>740721.89</v>
      </c>
      <c r="J235" s="119">
        <v>660363.55000000005</v>
      </c>
      <c r="K235" s="119">
        <v>1490879.1800000002</v>
      </c>
      <c r="L235" s="119">
        <v>253600.28999999998</v>
      </c>
      <c r="M235" s="119">
        <v>166805.93</v>
      </c>
      <c r="N235" s="119">
        <v>798820.44</v>
      </c>
      <c r="O235" s="119">
        <v>337906.7</v>
      </c>
      <c r="P235" s="119">
        <v>834798.84000000008</v>
      </c>
      <c r="Q235" s="147">
        <f t="shared" si="53"/>
        <v>9615716.3099999987</v>
      </c>
      <c r="R235" s="289"/>
      <c r="S235" s="6"/>
    </row>
    <row r="236" spans="2:37" x14ac:dyDescent="0.25">
      <c r="B236" s="50" t="s">
        <v>361</v>
      </c>
      <c r="C236" s="121">
        <v>500000</v>
      </c>
      <c r="D236" s="134">
        <v>537041.59</v>
      </c>
      <c r="E236" s="120">
        <v>0</v>
      </c>
      <c r="F236" s="120">
        <v>0</v>
      </c>
      <c r="G236" s="120">
        <v>0</v>
      </c>
      <c r="H236" s="120">
        <v>0</v>
      </c>
      <c r="I236" s="54">
        <v>0</v>
      </c>
      <c r="J236" s="54">
        <v>0</v>
      </c>
      <c r="K236" s="54">
        <v>0</v>
      </c>
      <c r="L236" s="54">
        <v>6041.6</v>
      </c>
      <c r="M236" s="54">
        <v>0</v>
      </c>
      <c r="N236" s="54">
        <v>0</v>
      </c>
      <c r="O236" s="148">
        <v>2925</v>
      </c>
      <c r="P236" s="148">
        <v>1632.81</v>
      </c>
      <c r="Q236" s="148">
        <f t="shared" si="53"/>
        <v>10599.41</v>
      </c>
      <c r="R236" s="289"/>
      <c r="S236" s="6"/>
    </row>
    <row r="237" spans="2:37" x14ac:dyDescent="0.25">
      <c r="B237" s="50" t="s">
        <v>362</v>
      </c>
      <c r="C237" s="121">
        <v>12903378</v>
      </c>
      <c r="D237" s="121">
        <v>17944294.280000001</v>
      </c>
      <c r="E237" s="120">
        <v>144375</v>
      </c>
      <c r="F237" s="120">
        <v>836370.76</v>
      </c>
      <c r="G237" s="120">
        <v>912079.51</v>
      </c>
      <c r="H237" s="120">
        <v>515530.46</v>
      </c>
      <c r="I237" s="54">
        <v>323814.40000000002</v>
      </c>
      <c r="J237" s="54">
        <v>370138.75</v>
      </c>
      <c r="K237" s="54">
        <v>648539.78</v>
      </c>
      <c r="L237" s="54">
        <v>4628.17</v>
      </c>
      <c r="M237" s="54">
        <v>322</v>
      </c>
      <c r="N237" s="54">
        <v>394772.05</v>
      </c>
      <c r="O237" s="148">
        <v>5736.5</v>
      </c>
      <c r="P237" s="148">
        <v>37244</v>
      </c>
      <c r="Q237" s="148">
        <f t="shared" si="53"/>
        <v>4193551.38</v>
      </c>
      <c r="R237" s="289"/>
      <c r="S237" s="6"/>
    </row>
    <row r="238" spans="2:37" x14ac:dyDescent="0.25">
      <c r="B238" s="50" t="s">
        <v>363</v>
      </c>
      <c r="C238" s="121">
        <v>12741381</v>
      </c>
      <c r="D238" s="121">
        <v>13057421.779999999</v>
      </c>
      <c r="E238" s="120">
        <v>120262.15</v>
      </c>
      <c r="F238" s="120">
        <v>265880.01</v>
      </c>
      <c r="G238" s="120">
        <v>948730.93</v>
      </c>
      <c r="H238" s="120">
        <v>588590.67000000004</v>
      </c>
      <c r="I238" s="54">
        <v>416907.49</v>
      </c>
      <c r="J238" s="54">
        <v>290224.8</v>
      </c>
      <c r="K238" s="54">
        <v>842339.4</v>
      </c>
      <c r="L238" s="54">
        <v>242930.52</v>
      </c>
      <c r="M238" s="54">
        <v>166483.93</v>
      </c>
      <c r="N238" s="54">
        <v>404048.39</v>
      </c>
      <c r="O238" s="148">
        <v>329245.2</v>
      </c>
      <c r="P238" s="148">
        <v>795922.03</v>
      </c>
      <c r="Q238" s="148">
        <f t="shared" si="53"/>
        <v>5411565.5200000005</v>
      </c>
      <c r="R238" s="289"/>
      <c r="S238" s="6"/>
    </row>
    <row r="239" spans="2:37" x14ac:dyDescent="0.25">
      <c r="B239" s="51" t="s">
        <v>364</v>
      </c>
      <c r="C239" s="134">
        <f>+C240</f>
        <v>35362727</v>
      </c>
      <c r="D239" s="121">
        <v>20432313.149999999</v>
      </c>
      <c r="E239" s="119">
        <v>0</v>
      </c>
      <c r="F239" s="119">
        <v>11741</v>
      </c>
      <c r="G239" s="119">
        <v>436619.75</v>
      </c>
      <c r="H239" s="119">
        <v>640153.66</v>
      </c>
      <c r="I239" s="119">
        <v>3192525.39</v>
      </c>
      <c r="J239" s="119">
        <v>547434.82999999996</v>
      </c>
      <c r="K239" s="119">
        <v>7287.68</v>
      </c>
      <c r="L239" s="119">
        <v>1104982</v>
      </c>
      <c r="M239" s="119">
        <v>0</v>
      </c>
      <c r="N239" s="119">
        <v>101018.27</v>
      </c>
      <c r="O239" s="119">
        <v>840420.6</v>
      </c>
      <c r="P239" s="147">
        <v>5079901.2399999993</v>
      </c>
      <c r="Q239" s="147">
        <f t="shared" si="53"/>
        <v>11962084.419999998</v>
      </c>
      <c r="R239" s="289"/>
      <c r="S239" s="6"/>
    </row>
    <row r="240" spans="2:37" x14ac:dyDescent="0.25">
      <c r="B240" s="50" t="s">
        <v>365</v>
      </c>
      <c r="C240" s="121">
        <v>35362727</v>
      </c>
      <c r="D240" s="134">
        <v>20432313.149999999</v>
      </c>
      <c r="E240" s="120">
        <v>0</v>
      </c>
      <c r="F240" s="120">
        <v>11741</v>
      </c>
      <c r="G240" s="120">
        <v>436619.75</v>
      </c>
      <c r="H240" s="120">
        <v>640153.66</v>
      </c>
      <c r="I240" s="54">
        <v>3192525.39</v>
      </c>
      <c r="J240" s="54">
        <v>547434.82999999996</v>
      </c>
      <c r="K240" s="54">
        <v>7287.68</v>
      </c>
      <c r="L240" s="54">
        <v>1104982</v>
      </c>
      <c r="M240" s="54">
        <v>0</v>
      </c>
      <c r="N240" s="54">
        <v>101018.27</v>
      </c>
      <c r="O240" s="148">
        <v>840420.6</v>
      </c>
      <c r="P240" s="148">
        <v>5079901.2399999993</v>
      </c>
      <c r="Q240" s="148">
        <f t="shared" si="53"/>
        <v>11962084.419999998</v>
      </c>
      <c r="R240" s="289"/>
      <c r="S240" s="6"/>
    </row>
    <row r="241" spans="2:37" s="28" customFormat="1" x14ac:dyDescent="0.25">
      <c r="B241" s="52" t="s">
        <v>40</v>
      </c>
      <c r="C241" s="119">
        <f>C242+C244+C246+C248</f>
        <v>242787114</v>
      </c>
      <c r="D241" s="121">
        <v>498533715.82000005</v>
      </c>
      <c r="E241" s="119">
        <v>787738.66999999993</v>
      </c>
      <c r="F241" s="119">
        <v>3786254.9</v>
      </c>
      <c r="G241" s="119">
        <v>13038083.42</v>
      </c>
      <c r="H241" s="119">
        <v>5312422.92</v>
      </c>
      <c r="I241" s="119">
        <v>10776013.609999999</v>
      </c>
      <c r="J241" s="119">
        <v>26633928.469999999</v>
      </c>
      <c r="K241" s="119">
        <v>7945926.9299999997</v>
      </c>
      <c r="L241" s="119">
        <v>19111686.859999999</v>
      </c>
      <c r="M241" s="119">
        <v>36436993.629999995</v>
      </c>
      <c r="N241" s="119">
        <v>140874089.22</v>
      </c>
      <c r="O241" s="119">
        <v>16431064.75</v>
      </c>
      <c r="P241" s="119">
        <v>39194817.370000005</v>
      </c>
      <c r="Q241" s="147">
        <f t="shared" si="53"/>
        <v>320329020.75</v>
      </c>
      <c r="R241" s="289"/>
      <c r="S241" s="6"/>
      <c r="T241" s="3"/>
      <c r="U241" s="3"/>
      <c r="V241" s="3"/>
      <c r="W241" s="3"/>
      <c r="X241"/>
      <c r="Y241"/>
      <c r="Z241"/>
      <c r="AA241"/>
      <c r="AB241"/>
      <c r="AC241"/>
      <c r="AD241"/>
      <c r="AE241"/>
      <c r="AF241"/>
      <c r="AG241"/>
      <c r="AH241"/>
      <c r="AI241"/>
      <c r="AJ241"/>
      <c r="AK241"/>
    </row>
    <row r="242" spans="2:37" s="28" customFormat="1" x14ac:dyDescent="0.25">
      <c r="B242" s="51" t="s">
        <v>725</v>
      </c>
      <c r="C242" s="119">
        <f>C243</f>
        <v>40538059</v>
      </c>
      <c r="D242" s="119">
        <v>49282102.399999999</v>
      </c>
      <c r="E242" s="119">
        <v>0</v>
      </c>
      <c r="F242" s="119">
        <v>2350519.88</v>
      </c>
      <c r="G242" s="119">
        <v>599715.14</v>
      </c>
      <c r="H242" s="119">
        <v>603577.14</v>
      </c>
      <c r="I242" s="119">
        <v>1609924.17</v>
      </c>
      <c r="J242" s="119">
        <v>1723570.52</v>
      </c>
      <c r="K242" s="119">
        <v>800161.49</v>
      </c>
      <c r="L242" s="119">
        <v>5750310.8600000003</v>
      </c>
      <c r="M242" s="119">
        <v>193474.19</v>
      </c>
      <c r="N242" s="119">
        <v>2150661.7799999998</v>
      </c>
      <c r="O242" s="119">
        <v>4753672.5599999996</v>
      </c>
      <c r="P242" s="119">
        <v>3349073.37</v>
      </c>
      <c r="Q242" s="153">
        <f t="shared" si="53"/>
        <v>23884661.099999998</v>
      </c>
      <c r="R242" s="289"/>
      <c r="S242" s="6"/>
      <c r="T242" s="3"/>
      <c r="U242" s="3"/>
      <c r="V242" s="3"/>
      <c r="W242" s="3"/>
      <c r="X242"/>
      <c r="Y242"/>
      <c r="Z242"/>
      <c r="AA242"/>
      <c r="AB242"/>
      <c r="AC242"/>
      <c r="AD242"/>
      <c r="AE242"/>
      <c r="AF242"/>
      <c r="AG242"/>
      <c r="AH242"/>
      <c r="AI242"/>
      <c r="AJ242"/>
      <c r="AK242"/>
    </row>
    <row r="243" spans="2:37" x14ac:dyDescent="0.25">
      <c r="B243" s="50" t="s">
        <v>726</v>
      </c>
      <c r="C243" s="121">
        <v>40538059</v>
      </c>
      <c r="D243" s="119">
        <v>49282102.399999999</v>
      </c>
      <c r="E243" s="120">
        <v>0</v>
      </c>
      <c r="F243" s="120">
        <v>2350519.88</v>
      </c>
      <c r="G243" s="120">
        <v>599715.14</v>
      </c>
      <c r="H243" s="120">
        <v>603577.14</v>
      </c>
      <c r="I243" s="120">
        <v>1609924.17</v>
      </c>
      <c r="J243" s="120">
        <v>1723570.52</v>
      </c>
      <c r="K243" s="120">
        <v>800161.49</v>
      </c>
      <c r="L243" s="120">
        <v>5750310.8600000003</v>
      </c>
      <c r="M243" s="120">
        <v>193474.19</v>
      </c>
      <c r="N243" s="120">
        <v>2150661.7799999998</v>
      </c>
      <c r="O243" s="152">
        <v>4753672.5599999996</v>
      </c>
      <c r="P243" s="152">
        <v>3349073.37</v>
      </c>
      <c r="Q243" s="152">
        <f t="shared" si="53"/>
        <v>23884661.099999998</v>
      </c>
      <c r="R243" s="289"/>
      <c r="S243" s="6"/>
    </row>
    <row r="244" spans="2:37" s="28" customFormat="1" x14ac:dyDescent="0.25">
      <c r="B244" s="51" t="s">
        <v>368</v>
      </c>
      <c r="C244" s="119">
        <f>C245</f>
        <v>49132467</v>
      </c>
      <c r="D244" s="121">
        <v>70431021.25999999</v>
      </c>
      <c r="E244" s="119">
        <v>281017</v>
      </c>
      <c r="F244" s="119">
        <v>521624.42</v>
      </c>
      <c r="G244" s="119">
        <v>3976028.77</v>
      </c>
      <c r="H244" s="119">
        <v>1209263.99</v>
      </c>
      <c r="I244" s="119">
        <v>2406299.29</v>
      </c>
      <c r="J244" s="119">
        <v>3464676.66</v>
      </c>
      <c r="K244" s="119">
        <v>3029634.05</v>
      </c>
      <c r="L244" s="119">
        <v>6170347.0499999998</v>
      </c>
      <c r="M244" s="119">
        <v>2437640.2000000002</v>
      </c>
      <c r="N244" s="119">
        <v>4015252.05</v>
      </c>
      <c r="O244" s="119">
        <v>2068487.17</v>
      </c>
      <c r="P244" s="119">
        <v>4253438.74</v>
      </c>
      <c r="Q244" s="147">
        <f t="shared" si="53"/>
        <v>33833709.390000001</v>
      </c>
      <c r="R244" s="289"/>
      <c r="S244" s="6"/>
      <c r="T244" s="3"/>
      <c r="U244" s="3"/>
      <c r="V244" s="3"/>
      <c r="W244" s="3"/>
      <c r="X244"/>
      <c r="Y244"/>
      <c r="Z244"/>
      <c r="AA244"/>
      <c r="AB244"/>
      <c r="AC244"/>
      <c r="AD244"/>
      <c r="AE244"/>
      <c r="AF244"/>
      <c r="AG244"/>
      <c r="AH244"/>
      <c r="AI244"/>
      <c r="AJ244"/>
      <c r="AK244"/>
    </row>
    <row r="245" spans="2:37" x14ac:dyDescent="0.25">
      <c r="B245" s="50" t="s">
        <v>369</v>
      </c>
      <c r="C245" s="121">
        <v>49132467</v>
      </c>
      <c r="D245" s="119">
        <v>70431021.25999999</v>
      </c>
      <c r="E245" s="120">
        <v>281017</v>
      </c>
      <c r="F245" s="120">
        <v>521624.42</v>
      </c>
      <c r="G245" s="120">
        <v>3976028.77</v>
      </c>
      <c r="H245" s="120">
        <v>1209263.99</v>
      </c>
      <c r="I245" s="54">
        <v>2406299.29</v>
      </c>
      <c r="J245" s="54">
        <v>3464676.66</v>
      </c>
      <c r="K245" s="54">
        <v>3029634.05</v>
      </c>
      <c r="L245" s="54">
        <v>6170347.0499999998</v>
      </c>
      <c r="M245" s="54">
        <v>2437640.2000000002</v>
      </c>
      <c r="N245" s="54">
        <v>4015252.05</v>
      </c>
      <c r="O245" s="148">
        <v>2068487.17</v>
      </c>
      <c r="P245" s="148">
        <v>4253438.74</v>
      </c>
      <c r="Q245" s="148">
        <f t="shared" si="53"/>
        <v>33833709.390000001</v>
      </c>
      <c r="R245" s="289"/>
      <c r="S245" s="6"/>
    </row>
    <row r="246" spans="2:37" s="28" customFormat="1" x14ac:dyDescent="0.25">
      <c r="B246" s="51" t="s">
        <v>370</v>
      </c>
      <c r="C246" s="119">
        <f>C247</f>
        <v>133843419</v>
      </c>
      <c r="D246" s="121">
        <v>338699160.06</v>
      </c>
      <c r="E246" s="119">
        <v>506721.67</v>
      </c>
      <c r="F246" s="119">
        <v>914110.6</v>
      </c>
      <c r="G246" s="119">
        <v>7275506.3300000001</v>
      </c>
      <c r="H246" s="119">
        <v>3499581.79</v>
      </c>
      <c r="I246" s="119">
        <v>6746810.1500000004</v>
      </c>
      <c r="J246" s="119">
        <v>21424441.289999999</v>
      </c>
      <c r="K246" s="119">
        <v>4116131.3899999997</v>
      </c>
      <c r="L246" s="119">
        <v>7015762.1299999999</v>
      </c>
      <c r="M246" s="119">
        <v>33716636.259999998</v>
      </c>
      <c r="N246" s="119">
        <v>100153422.06999999</v>
      </c>
      <c r="O246" s="119">
        <v>9604893.0200000014</v>
      </c>
      <c r="P246" s="119">
        <v>31474497.550000001</v>
      </c>
      <c r="Q246" s="147">
        <f t="shared" si="53"/>
        <v>226448514.25000003</v>
      </c>
      <c r="R246" s="289"/>
      <c r="S246" s="6"/>
      <c r="T246" s="3"/>
      <c r="U246" s="3"/>
      <c r="V246" s="3"/>
      <c r="W246" s="3"/>
      <c r="X246"/>
      <c r="Y246"/>
      <c r="Z246"/>
      <c r="AA246"/>
      <c r="AB246"/>
      <c r="AC246"/>
      <c r="AD246"/>
      <c r="AE246"/>
      <c r="AF246"/>
      <c r="AG246"/>
      <c r="AH246"/>
      <c r="AI246"/>
      <c r="AJ246"/>
      <c r="AK246"/>
    </row>
    <row r="247" spans="2:37" x14ac:dyDescent="0.25">
      <c r="B247" s="50" t="s">
        <v>371</v>
      </c>
      <c r="C247" s="121">
        <v>133843419</v>
      </c>
      <c r="D247" s="119">
        <v>338699160.06</v>
      </c>
      <c r="E247" s="120">
        <v>506721.67</v>
      </c>
      <c r="F247" s="120">
        <v>914110.6</v>
      </c>
      <c r="G247" s="120">
        <v>7275506.3300000001</v>
      </c>
      <c r="H247" s="120">
        <v>3499581.79</v>
      </c>
      <c r="I247" s="54">
        <v>6746810.1500000004</v>
      </c>
      <c r="J247" s="54">
        <v>21424441.289999999</v>
      </c>
      <c r="K247" s="54">
        <v>4116131.3899999997</v>
      </c>
      <c r="L247" s="54">
        <v>7015762.1299999999</v>
      </c>
      <c r="M247" s="54">
        <v>33716636.259999998</v>
      </c>
      <c r="N247" s="54">
        <v>100153422.06999999</v>
      </c>
      <c r="O247" s="148">
        <v>9604893.0200000014</v>
      </c>
      <c r="P247" s="148">
        <v>31474497.550000001</v>
      </c>
      <c r="Q247" s="148">
        <f t="shared" si="53"/>
        <v>226448514.25000003</v>
      </c>
      <c r="R247" s="289"/>
      <c r="S247" s="6"/>
    </row>
    <row r="248" spans="2:37" s="28" customFormat="1" x14ac:dyDescent="0.25">
      <c r="B248" s="51" t="s">
        <v>372</v>
      </c>
      <c r="C248" s="119">
        <f>C249</f>
        <v>19273169</v>
      </c>
      <c r="D248" s="121">
        <v>40121432.100000001</v>
      </c>
      <c r="E248" s="119">
        <v>0</v>
      </c>
      <c r="F248" s="119">
        <v>0</v>
      </c>
      <c r="G248" s="119">
        <v>1186833.18</v>
      </c>
      <c r="H248" s="119">
        <v>0</v>
      </c>
      <c r="I248" s="119">
        <v>12980</v>
      </c>
      <c r="J248" s="119">
        <v>21240</v>
      </c>
      <c r="K248" s="119">
        <v>0</v>
      </c>
      <c r="L248" s="119">
        <v>175266.82</v>
      </c>
      <c r="M248" s="119">
        <v>89242.98</v>
      </c>
      <c r="N248" s="119">
        <v>34554753.32</v>
      </c>
      <c r="O248" s="119">
        <v>4012</v>
      </c>
      <c r="P248" s="119">
        <v>117807.71</v>
      </c>
      <c r="Q248" s="147">
        <f t="shared" si="53"/>
        <v>36162136.009999998</v>
      </c>
      <c r="R248" s="289"/>
      <c r="S248" s="6"/>
      <c r="T248" s="3"/>
      <c r="U248" s="3"/>
      <c r="V248" s="3"/>
      <c r="W248" s="3"/>
      <c r="X248"/>
      <c r="Y248"/>
      <c r="Z248"/>
      <c r="AA248"/>
      <c r="AB248"/>
      <c r="AC248"/>
      <c r="AD248"/>
      <c r="AE248"/>
      <c r="AF248"/>
      <c r="AG248"/>
      <c r="AH248"/>
      <c r="AI248"/>
      <c r="AJ248"/>
      <c r="AK248"/>
    </row>
    <row r="249" spans="2:37" x14ac:dyDescent="0.25">
      <c r="B249" s="50" t="s">
        <v>373</v>
      </c>
      <c r="C249" s="121">
        <v>19273169</v>
      </c>
      <c r="D249" s="119">
        <v>40121432.100000001</v>
      </c>
      <c r="E249" s="120">
        <v>0</v>
      </c>
      <c r="F249" s="120">
        <v>0</v>
      </c>
      <c r="G249" s="120">
        <v>1186833.18</v>
      </c>
      <c r="H249" s="120">
        <v>0</v>
      </c>
      <c r="I249" s="54">
        <v>12980</v>
      </c>
      <c r="J249" s="54">
        <v>21240</v>
      </c>
      <c r="K249" s="54">
        <v>0</v>
      </c>
      <c r="L249" s="54">
        <v>175266.82</v>
      </c>
      <c r="M249" s="54">
        <v>89242.98</v>
      </c>
      <c r="N249" s="54">
        <v>34554753.32</v>
      </c>
      <c r="O249" s="148">
        <v>4012</v>
      </c>
      <c r="P249" s="148">
        <v>117807.71</v>
      </c>
      <c r="Q249" s="148">
        <f t="shared" si="53"/>
        <v>36162136.009999998</v>
      </c>
      <c r="R249" s="289"/>
      <c r="S249" s="6"/>
    </row>
    <row r="250" spans="2:37" s="28" customFormat="1" x14ac:dyDescent="0.25">
      <c r="B250" s="52" t="s">
        <v>374</v>
      </c>
      <c r="C250" s="119">
        <f>C251+C253+C255+C257+C259+C261</f>
        <v>460368095</v>
      </c>
      <c r="D250" s="119">
        <v>470018590.46000004</v>
      </c>
      <c r="E250" s="119">
        <v>4357556.1399999997</v>
      </c>
      <c r="F250" s="119">
        <v>9627247.9499999993</v>
      </c>
      <c r="G250" s="119">
        <v>17538727.910000004</v>
      </c>
      <c r="H250" s="119">
        <v>18511145.48</v>
      </c>
      <c r="I250" s="119">
        <v>16720635.470000001</v>
      </c>
      <c r="J250" s="119">
        <v>16336947.739999998</v>
      </c>
      <c r="K250" s="119">
        <v>14285612.549999999</v>
      </c>
      <c r="L250" s="119">
        <v>12393481.690000001</v>
      </c>
      <c r="M250" s="119">
        <v>13174692.720000001</v>
      </c>
      <c r="N250" s="119">
        <v>17875696.390000001</v>
      </c>
      <c r="O250" s="119">
        <v>27637766.09</v>
      </c>
      <c r="P250" s="119">
        <v>30559529.550000004</v>
      </c>
      <c r="Q250" s="147">
        <f t="shared" si="53"/>
        <v>199019039.68000001</v>
      </c>
      <c r="R250" s="289"/>
      <c r="S250" s="6"/>
      <c r="T250" s="3"/>
      <c r="U250" s="3"/>
      <c r="V250" s="3"/>
      <c r="W250" s="3"/>
      <c r="X250"/>
      <c r="Y250"/>
      <c r="Z250"/>
      <c r="AA250"/>
      <c r="AB250"/>
      <c r="AC250"/>
      <c r="AD250"/>
      <c r="AE250"/>
      <c r="AF250"/>
      <c r="AG250"/>
      <c r="AH250"/>
      <c r="AI250"/>
      <c r="AJ250"/>
      <c r="AK250"/>
    </row>
    <row r="251" spans="2:37" s="28" customFormat="1" x14ac:dyDescent="0.25">
      <c r="B251" s="51" t="s">
        <v>375</v>
      </c>
      <c r="C251" s="119">
        <f>C252</f>
        <v>97563159</v>
      </c>
      <c r="D251" s="119">
        <v>85813121.799999997</v>
      </c>
      <c r="E251" s="119">
        <v>1861890.31</v>
      </c>
      <c r="F251" s="119">
        <v>2636185.15</v>
      </c>
      <c r="G251" s="119">
        <v>1332913.28</v>
      </c>
      <c r="H251" s="119">
        <v>1628879.9</v>
      </c>
      <c r="I251" s="119">
        <v>3126528.8600000003</v>
      </c>
      <c r="J251" s="119">
        <v>2764325.59</v>
      </c>
      <c r="K251" s="119">
        <v>2721817.01</v>
      </c>
      <c r="L251" s="119">
        <v>1834562.48</v>
      </c>
      <c r="M251" s="119">
        <v>1471519.73</v>
      </c>
      <c r="N251" s="119">
        <v>3718109.15</v>
      </c>
      <c r="O251" s="119">
        <v>4770698.3</v>
      </c>
      <c r="P251" s="119">
        <v>5739515.7999999998</v>
      </c>
      <c r="Q251" s="147">
        <f t="shared" si="53"/>
        <v>33606945.559999995</v>
      </c>
      <c r="R251" s="289"/>
      <c r="S251" s="6"/>
      <c r="T251" s="3"/>
      <c r="U251" s="3"/>
      <c r="V251" s="3"/>
      <c r="W251" s="3"/>
      <c r="X251"/>
      <c r="Y251"/>
      <c r="Z251"/>
      <c r="AA251"/>
      <c r="AB251"/>
      <c r="AC251"/>
      <c r="AD251"/>
      <c r="AE251"/>
      <c r="AF251"/>
      <c r="AG251"/>
      <c r="AH251"/>
      <c r="AI251"/>
      <c r="AJ251"/>
      <c r="AK251"/>
    </row>
    <row r="252" spans="2:37" x14ac:dyDescent="0.25">
      <c r="B252" s="50" t="s">
        <v>376</v>
      </c>
      <c r="C252" s="121">
        <v>97563159</v>
      </c>
      <c r="D252" s="121">
        <v>85813121.799999997</v>
      </c>
      <c r="E252" s="120">
        <v>1861890.31</v>
      </c>
      <c r="F252" s="120">
        <v>2636185.15</v>
      </c>
      <c r="G252" s="120">
        <v>1332913.28</v>
      </c>
      <c r="H252" s="120">
        <v>1628879.9</v>
      </c>
      <c r="I252" s="54">
        <v>3126528.8600000003</v>
      </c>
      <c r="J252" s="54">
        <v>2764325.59</v>
      </c>
      <c r="K252" s="54">
        <v>2721817.01</v>
      </c>
      <c r="L252" s="54">
        <v>1834562.48</v>
      </c>
      <c r="M252" s="54">
        <v>1471519.73</v>
      </c>
      <c r="N252" s="54">
        <v>3718109.15</v>
      </c>
      <c r="O252" s="148">
        <v>4770698.3</v>
      </c>
      <c r="P252" s="148">
        <v>5739515.7999999998</v>
      </c>
      <c r="Q252" s="148">
        <f t="shared" si="53"/>
        <v>33606945.559999995</v>
      </c>
      <c r="R252" s="289"/>
      <c r="S252" s="6"/>
    </row>
    <row r="253" spans="2:37" s="28" customFormat="1" x14ac:dyDescent="0.25">
      <c r="B253" s="51" t="s">
        <v>377</v>
      </c>
      <c r="C253" s="119">
        <f>C254</f>
        <v>156307391</v>
      </c>
      <c r="D253" s="119">
        <v>224890575.94</v>
      </c>
      <c r="E253" s="119">
        <v>2386967.65</v>
      </c>
      <c r="F253" s="119">
        <v>6597095.6200000001</v>
      </c>
      <c r="G253" s="119">
        <v>15557784.23</v>
      </c>
      <c r="H253" s="119">
        <v>13374180.049999999</v>
      </c>
      <c r="I253" s="119">
        <v>9951379.7699999996</v>
      </c>
      <c r="J253" s="119">
        <v>11136599.199999999</v>
      </c>
      <c r="K253" s="119">
        <v>7043131.6900000004</v>
      </c>
      <c r="L253" s="119">
        <v>8086149.6699999999</v>
      </c>
      <c r="M253" s="119">
        <v>9742757.6899999995</v>
      </c>
      <c r="N253" s="119">
        <v>10443663.459999999</v>
      </c>
      <c r="O253" s="119">
        <v>19876601.039999999</v>
      </c>
      <c r="P253" s="119">
        <v>18321732.609999999</v>
      </c>
      <c r="Q253" s="153">
        <f t="shared" si="53"/>
        <v>132518042.67999999</v>
      </c>
      <c r="R253" s="289"/>
      <c r="S253" s="6"/>
      <c r="T253" s="3"/>
      <c r="U253" s="3"/>
      <c r="V253" s="3"/>
      <c r="W253" s="3"/>
      <c r="X253"/>
      <c r="Y253"/>
      <c r="Z253"/>
      <c r="AA253"/>
      <c r="AB253"/>
      <c r="AC253"/>
      <c r="AD253"/>
      <c r="AE253"/>
      <c r="AF253"/>
      <c r="AG253"/>
      <c r="AH253"/>
      <c r="AI253"/>
      <c r="AJ253"/>
      <c r="AK253"/>
    </row>
    <row r="254" spans="2:37" x14ac:dyDescent="0.25">
      <c r="B254" s="50" t="s">
        <v>378</v>
      </c>
      <c r="C254" s="121">
        <v>156307391</v>
      </c>
      <c r="D254" s="121">
        <v>224890575.94</v>
      </c>
      <c r="E254" s="120">
        <v>2386967.65</v>
      </c>
      <c r="F254" s="120">
        <v>6597095.6200000001</v>
      </c>
      <c r="G254" s="120">
        <v>15557784.23</v>
      </c>
      <c r="H254" s="120">
        <v>13374180.049999999</v>
      </c>
      <c r="I254" s="120">
        <v>9951379.7699999996</v>
      </c>
      <c r="J254" s="120">
        <v>11136599.199999999</v>
      </c>
      <c r="K254" s="120">
        <v>7043131.6900000004</v>
      </c>
      <c r="L254" s="120">
        <v>8086149.6699999999</v>
      </c>
      <c r="M254" s="120">
        <v>9742757.6899999995</v>
      </c>
      <c r="N254" s="120">
        <v>10443663.459999999</v>
      </c>
      <c r="O254" s="152">
        <v>19876601.039999999</v>
      </c>
      <c r="P254" s="152">
        <v>18321732.609999999</v>
      </c>
      <c r="Q254" s="152">
        <f t="shared" si="53"/>
        <v>132518042.67999999</v>
      </c>
      <c r="R254" s="289"/>
      <c r="S254" s="6"/>
    </row>
    <row r="255" spans="2:37" s="28" customFormat="1" x14ac:dyDescent="0.25">
      <c r="B255" s="51" t="s">
        <v>379</v>
      </c>
      <c r="C255" s="119">
        <f>C256</f>
        <v>103946790</v>
      </c>
      <c r="D255" s="119">
        <v>67137080.469999999</v>
      </c>
      <c r="E255" s="119">
        <v>96134.6</v>
      </c>
      <c r="F255" s="119">
        <v>319927.18</v>
      </c>
      <c r="G255" s="119">
        <v>142584.12</v>
      </c>
      <c r="H255" s="119">
        <v>914865.90999999992</v>
      </c>
      <c r="I255" s="119">
        <v>3532153.62</v>
      </c>
      <c r="J255" s="119">
        <v>1963090.27</v>
      </c>
      <c r="K255" s="119">
        <v>4447891.16</v>
      </c>
      <c r="L255" s="119">
        <v>2141468.04</v>
      </c>
      <c r="M255" s="119">
        <v>1875515.3</v>
      </c>
      <c r="N255" s="119">
        <v>3021267.63</v>
      </c>
      <c r="O255" s="119">
        <v>2346239.7799999998</v>
      </c>
      <c r="P255" s="119">
        <v>3835841.69</v>
      </c>
      <c r="Q255" s="147">
        <f t="shared" si="53"/>
        <v>24636979.300000001</v>
      </c>
      <c r="R255" s="289"/>
      <c r="S255" s="6"/>
      <c r="T255" s="3"/>
      <c r="U255" s="3"/>
      <c r="V255" s="3"/>
      <c r="W255" s="3"/>
      <c r="X255"/>
      <c r="Y255"/>
      <c r="Z255"/>
      <c r="AA255"/>
      <c r="AB255"/>
      <c r="AC255"/>
      <c r="AD255"/>
      <c r="AE255"/>
      <c r="AF255"/>
      <c r="AG255"/>
      <c r="AH255"/>
      <c r="AI255"/>
      <c r="AJ255"/>
      <c r="AK255"/>
    </row>
    <row r="256" spans="2:37" x14ac:dyDescent="0.25">
      <c r="B256" s="50" t="s">
        <v>380</v>
      </c>
      <c r="C256" s="56">
        <v>103946790</v>
      </c>
      <c r="D256" s="56">
        <v>67137080.469999999</v>
      </c>
      <c r="E256" s="54">
        <v>96134.6</v>
      </c>
      <c r="F256" s="120">
        <v>319927.18</v>
      </c>
      <c r="G256" s="120">
        <v>142584.12</v>
      </c>
      <c r="H256" s="120">
        <v>914865.90999999992</v>
      </c>
      <c r="I256" s="54">
        <v>3532153.62</v>
      </c>
      <c r="J256" s="54">
        <v>1963090.27</v>
      </c>
      <c r="K256" s="54">
        <v>4447891.16</v>
      </c>
      <c r="L256" s="54">
        <v>2141468.04</v>
      </c>
      <c r="M256" s="54">
        <v>1875515.3</v>
      </c>
      <c r="N256" s="54">
        <v>3021267.63</v>
      </c>
      <c r="O256" s="148">
        <v>2346239.7799999998</v>
      </c>
      <c r="P256" s="148">
        <v>3835841.69</v>
      </c>
      <c r="Q256" s="148">
        <f t="shared" si="53"/>
        <v>24636979.300000001</v>
      </c>
      <c r="R256" s="289"/>
      <c r="S256" s="6"/>
    </row>
    <row r="257" spans="2:37" s="28" customFormat="1" x14ac:dyDescent="0.25">
      <c r="B257" s="51" t="s">
        <v>381</v>
      </c>
      <c r="C257" s="119">
        <f>C258</f>
        <v>41414749</v>
      </c>
      <c r="D257" s="119">
        <v>33339128.289999999</v>
      </c>
      <c r="E257" s="119">
        <v>12563.58</v>
      </c>
      <c r="F257" s="119">
        <v>74040</v>
      </c>
      <c r="G257" s="119">
        <v>505446.28</v>
      </c>
      <c r="H257" s="119">
        <v>2353165.8199999998</v>
      </c>
      <c r="I257" s="119">
        <v>94073.22</v>
      </c>
      <c r="J257" s="119">
        <v>466825</v>
      </c>
      <c r="K257" s="119">
        <v>61222.69</v>
      </c>
      <c r="L257" s="119">
        <v>97750</v>
      </c>
      <c r="M257" s="119">
        <v>26400</v>
      </c>
      <c r="N257" s="119">
        <v>210449.85</v>
      </c>
      <c r="O257" s="119">
        <v>367674.97</v>
      </c>
      <c r="P257" s="119">
        <v>1418132.92</v>
      </c>
      <c r="Q257" s="147">
        <f t="shared" si="53"/>
        <v>5687744.3300000001</v>
      </c>
      <c r="R257" s="289"/>
      <c r="S257" s="6"/>
      <c r="T257" s="3"/>
      <c r="U257" s="3"/>
      <c r="V257" s="3"/>
      <c r="W257" s="3"/>
      <c r="X257"/>
      <c r="Y257"/>
      <c r="Z257"/>
      <c r="AA257"/>
      <c r="AB257"/>
      <c r="AC257"/>
      <c r="AD257"/>
      <c r="AE257"/>
      <c r="AF257"/>
      <c r="AG257"/>
      <c r="AH257"/>
      <c r="AI257"/>
      <c r="AJ257"/>
      <c r="AK257"/>
    </row>
    <row r="258" spans="2:37" x14ac:dyDescent="0.25">
      <c r="B258" s="50" t="s">
        <v>382</v>
      </c>
      <c r="C258" s="56">
        <v>41414749</v>
      </c>
      <c r="D258" s="56">
        <v>33339128.289999999</v>
      </c>
      <c r="E258" s="54">
        <v>12563.58</v>
      </c>
      <c r="F258" s="120">
        <v>74040</v>
      </c>
      <c r="G258" s="120">
        <v>505446.28</v>
      </c>
      <c r="H258" s="120">
        <v>2353165.8199999998</v>
      </c>
      <c r="I258" s="54">
        <v>94073.22</v>
      </c>
      <c r="J258" s="54">
        <v>466825</v>
      </c>
      <c r="K258" s="54">
        <v>61222.69</v>
      </c>
      <c r="L258" s="54">
        <v>97750</v>
      </c>
      <c r="M258" s="54">
        <v>26400</v>
      </c>
      <c r="N258" s="54">
        <v>210449.85</v>
      </c>
      <c r="O258" s="148">
        <v>367674.97</v>
      </c>
      <c r="P258" s="148">
        <v>1418132.92</v>
      </c>
      <c r="Q258" s="148">
        <f t="shared" si="53"/>
        <v>5687744.3300000001</v>
      </c>
      <c r="R258" s="289"/>
      <c r="S258" s="6"/>
    </row>
    <row r="259" spans="2:37" s="28" customFormat="1" x14ac:dyDescent="0.25">
      <c r="B259" s="51" t="s">
        <v>383</v>
      </c>
      <c r="C259" s="119">
        <f>C260</f>
        <v>12516438</v>
      </c>
      <c r="D259" s="119">
        <v>13633485.960000001</v>
      </c>
      <c r="E259" s="119">
        <v>0</v>
      </c>
      <c r="F259" s="119">
        <v>0</v>
      </c>
      <c r="G259" s="119">
        <v>0</v>
      </c>
      <c r="H259" s="119">
        <v>7700</v>
      </c>
      <c r="I259" s="119">
        <v>16500</v>
      </c>
      <c r="J259" s="119">
        <v>0</v>
      </c>
      <c r="K259" s="119">
        <v>11550</v>
      </c>
      <c r="L259" s="119">
        <v>0</v>
      </c>
      <c r="M259" s="119">
        <v>58500</v>
      </c>
      <c r="N259" s="119">
        <v>50926.3</v>
      </c>
      <c r="O259" s="119">
        <v>276552</v>
      </c>
      <c r="P259" s="119">
        <v>1233306.53</v>
      </c>
      <c r="Q259" s="147">
        <f t="shared" si="53"/>
        <v>1655034.83</v>
      </c>
      <c r="R259" s="289"/>
      <c r="S259" s="6"/>
      <c r="T259" s="3"/>
      <c r="U259" s="3"/>
      <c r="V259" s="3"/>
      <c r="W259" s="3"/>
      <c r="X259"/>
      <c r="Y259"/>
      <c r="Z259"/>
      <c r="AA259"/>
      <c r="AB259"/>
      <c r="AC259"/>
      <c r="AD259"/>
      <c r="AE259"/>
      <c r="AF259"/>
      <c r="AG259"/>
      <c r="AH259"/>
      <c r="AI259"/>
      <c r="AJ259"/>
      <c r="AK259"/>
    </row>
    <row r="260" spans="2:37" x14ac:dyDescent="0.25">
      <c r="B260" s="50" t="s">
        <v>384</v>
      </c>
      <c r="C260" s="56">
        <v>12516438</v>
      </c>
      <c r="D260" s="56">
        <v>13633485.960000001</v>
      </c>
      <c r="E260" s="54">
        <v>0</v>
      </c>
      <c r="F260" s="120">
        <v>0</v>
      </c>
      <c r="G260" s="120">
        <v>0</v>
      </c>
      <c r="H260" s="120">
        <v>7700</v>
      </c>
      <c r="I260" s="54">
        <v>16500</v>
      </c>
      <c r="J260" s="54">
        <v>0</v>
      </c>
      <c r="K260" s="54">
        <v>11550</v>
      </c>
      <c r="L260" s="54">
        <v>0</v>
      </c>
      <c r="M260" s="54">
        <v>58500</v>
      </c>
      <c r="N260" s="54">
        <v>50926.3</v>
      </c>
      <c r="O260" s="148">
        <v>276552</v>
      </c>
      <c r="P260" s="148">
        <v>1233306.53</v>
      </c>
      <c r="Q260" s="148">
        <f t="shared" si="53"/>
        <v>1655034.83</v>
      </c>
      <c r="R260" s="289"/>
      <c r="S260" s="6"/>
    </row>
    <row r="261" spans="2:37" s="28" customFormat="1" x14ac:dyDescent="0.25">
      <c r="B261" s="51" t="s">
        <v>385</v>
      </c>
      <c r="C261" s="119">
        <f>C262</f>
        <v>48619568</v>
      </c>
      <c r="D261" s="119">
        <v>45205198</v>
      </c>
      <c r="E261" s="119">
        <v>0</v>
      </c>
      <c r="F261" s="119">
        <v>0</v>
      </c>
      <c r="G261" s="119">
        <v>0</v>
      </c>
      <c r="H261" s="119">
        <v>232353.8</v>
      </c>
      <c r="I261" s="119">
        <v>0</v>
      </c>
      <c r="J261" s="119">
        <v>6107.68</v>
      </c>
      <c r="K261" s="119">
        <v>0</v>
      </c>
      <c r="L261" s="119">
        <v>233551.5</v>
      </c>
      <c r="M261" s="119">
        <v>0</v>
      </c>
      <c r="N261" s="119">
        <v>431280</v>
      </c>
      <c r="O261" s="119">
        <v>0</v>
      </c>
      <c r="P261" s="119">
        <v>11000</v>
      </c>
      <c r="Q261" s="147">
        <f t="shared" si="53"/>
        <v>914292.98</v>
      </c>
      <c r="R261" s="289"/>
      <c r="S261" s="6"/>
      <c r="T261" s="3"/>
      <c r="U261" s="3"/>
      <c r="V261" s="3"/>
      <c r="W261" s="3"/>
      <c r="X261"/>
      <c r="Y261"/>
      <c r="Z261"/>
      <c r="AA261"/>
      <c r="AB261"/>
      <c r="AC261"/>
      <c r="AD261"/>
      <c r="AE261"/>
      <c r="AF261"/>
      <c r="AG261"/>
      <c r="AH261"/>
      <c r="AI261"/>
      <c r="AJ261"/>
      <c r="AK261"/>
    </row>
    <row r="262" spans="2:37" x14ac:dyDescent="0.25">
      <c r="B262" s="50" t="s">
        <v>386</v>
      </c>
      <c r="C262" s="56">
        <v>48619568</v>
      </c>
      <c r="D262" s="56">
        <v>45205198</v>
      </c>
      <c r="E262" s="54">
        <v>0</v>
      </c>
      <c r="F262" s="120">
        <v>0</v>
      </c>
      <c r="G262" s="120">
        <v>0</v>
      </c>
      <c r="H262" s="120">
        <v>232353.8</v>
      </c>
      <c r="I262" s="54">
        <v>0</v>
      </c>
      <c r="J262" s="54">
        <v>6107.68</v>
      </c>
      <c r="K262" s="54">
        <v>0</v>
      </c>
      <c r="L262" s="54">
        <v>233551.5</v>
      </c>
      <c r="M262" s="54">
        <v>0</v>
      </c>
      <c r="N262" s="54">
        <v>431280</v>
      </c>
      <c r="O262" s="148">
        <v>0</v>
      </c>
      <c r="P262" s="148">
        <v>11000</v>
      </c>
      <c r="Q262" s="148">
        <f t="shared" si="53"/>
        <v>914292.98</v>
      </c>
      <c r="R262" s="289"/>
      <c r="S262" s="6"/>
    </row>
    <row r="263" spans="2:37" s="28" customFormat="1" x14ac:dyDescent="0.25">
      <c r="B263" s="52" t="s">
        <v>42</v>
      </c>
      <c r="C263" s="119">
        <f>C264+C266</f>
        <v>2332210223</v>
      </c>
      <c r="D263" s="119">
        <v>3264445362.9400001</v>
      </c>
      <c r="E263" s="119">
        <v>66283430.539999999</v>
      </c>
      <c r="F263" s="119">
        <v>75055343.129999995</v>
      </c>
      <c r="G263" s="119">
        <v>84586102.060000002</v>
      </c>
      <c r="H263" s="119">
        <v>206465995.5</v>
      </c>
      <c r="I263" s="119">
        <v>197195530.40000001</v>
      </c>
      <c r="J263" s="119">
        <v>213650897.03999999</v>
      </c>
      <c r="K263" s="119">
        <v>290959087.44</v>
      </c>
      <c r="L263" s="119">
        <v>194292722.19</v>
      </c>
      <c r="M263" s="119">
        <v>125377451.51000001</v>
      </c>
      <c r="N263" s="119">
        <v>80860575.179999992</v>
      </c>
      <c r="O263" s="119">
        <v>223653773.67000002</v>
      </c>
      <c r="P263" s="119">
        <v>418960312.52000004</v>
      </c>
      <c r="Q263" s="147">
        <f t="shared" si="53"/>
        <v>2177341221.1800003</v>
      </c>
      <c r="R263" s="289"/>
      <c r="S263" s="6"/>
      <c r="T263" s="3"/>
      <c r="U263" s="3"/>
      <c r="V263" s="3"/>
      <c r="W263" s="3"/>
      <c r="X263"/>
      <c r="Y263"/>
      <c r="Z263"/>
      <c r="AA263"/>
      <c r="AB263"/>
      <c r="AC263"/>
      <c r="AD263"/>
      <c r="AE263"/>
      <c r="AF263"/>
      <c r="AG263"/>
      <c r="AH263"/>
      <c r="AI263"/>
      <c r="AJ263"/>
      <c r="AK263"/>
    </row>
    <row r="264" spans="2:37" s="28" customFormat="1" x14ac:dyDescent="0.25">
      <c r="B264" s="51" t="s">
        <v>387</v>
      </c>
      <c r="C264" s="119">
        <f>C265</f>
        <v>2331756253</v>
      </c>
      <c r="D264" s="119">
        <v>3263204692.3699999</v>
      </c>
      <c r="E264" s="119">
        <v>66283430.539999999</v>
      </c>
      <c r="F264" s="119">
        <v>75039026.129999995</v>
      </c>
      <c r="G264" s="119">
        <v>84586102.060000002</v>
      </c>
      <c r="H264" s="119">
        <v>206465995.5</v>
      </c>
      <c r="I264" s="119">
        <v>197195530.40000001</v>
      </c>
      <c r="J264" s="119">
        <v>213650897.03999999</v>
      </c>
      <c r="K264" s="119">
        <v>290917862.44</v>
      </c>
      <c r="L264" s="119">
        <v>194216761.62</v>
      </c>
      <c r="M264" s="119">
        <v>125377451.51000001</v>
      </c>
      <c r="N264" s="119">
        <v>80860575.179999992</v>
      </c>
      <c r="O264" s="119">
        <v>223607923.67000002</v>
      </c>
      <c r="P264" s="119">
        <v>418940242.53000003</v>
      </c>
      <c r="Q264" s="147">
        <f t="shared" si="53"/>
        <v>2177141798.6200004</v>
      </c>
      <c r="R264" s="289"/>
      <c r="S264" s="6"/>
      <c r="T264" s="3"/>
      <c r="U264" s="3"/>
      <c r="V264" s="3"/>
      <c r="W264" s="3"/>
      <c r="X264"/>
      <c r="Y264"/>
      <c r="Z264"/>
      <c r="AA264"/>
      <c r="AB264"/>
      <c r="AC264"/>
      <c r="AD264"/>
      <c r="AE264"/>
      <c r="AF264"/>
      <c r="AG264"/>
      <c r="AH264"/>
      <c r="AI264"/>
      <c r="AJ264"/>
      <c r="AK264"/>
    </row>
    <row r="265" spans="2:37" x14ac:dyDescent="0.25">
      <c r="B265" s="50" t="s">
        <v>388</v>
      </c>
      <c r="C265" s="56">
        <v>2331756253</v>
      </c>
      <c r="D265" s="56">
        <v>3263204692.3699999</v>
      </c>
      <c r="E265" s="54">
        <v>66283430.539999999</v>
      </c>
      <c r="F265" s="120">
        <v>75039026.129999995</v>
      </c>
      <c r="G265" s="120">
        <v>84586102.060000002</v>
      </c>
      <c r="H265" s="120">
        <v>206465995.5</v>
      </c>
      <c r="I265" s="54">
        <v>197195530.40000001</v>
      </c>
      <c r="J265" s="54">
        <v>213650897.03999999</v>
      </c>
      <c r="K265" s="54">
        <v>290917862.44</v>
      </c>
      <c r="L265" s="54">
        <v>194216761.62</v>
      </c>
      <c r="M265" s="54">
        <v>125377451.51000001</v>
      </c>
      <c r="N265" s="54">
        <v>80860575.179999992</v>
      </c>
      <c r="O265" s="148">
        <v>223607923.67000002</v>
      </c>
      <c r="P265" s="148">
        <v>418940242.53000003</v>
      </c>
      <c r="Q265" s="148">
        <f t="shared" si="53"/>
        <v>2177141798.6200004</v>
      </c>
      <c r="R265" s="289"/>
      <c r="S265" s="6"/>
    </row>
    <row r="266" spans="2:37" s="28" customFormat="1" x14ac:dyDescent="0.25">
      <c r="B266" s="51" t="s">
        <v>389</v>
      </c>
      <c r="C266" s="119">
        <f>C267</f>
        <v>453970</v>
      </c>
      <c r="D266" s="119">
        <v>1240670.57</v>
      </c>
      <c r="E266" s="119">
        <v>0</v>
      </c>
      <c r="F266" s="119">
        <v>16317</v>
      </c>
      <c r="G266" s="119">
        <v>0</v>
      </c>
      <c r="H266" s="119">
        <v>0</v>
      </c>
      <c r="I266" s="119">
        <v>0</v>
      </c>
      <c r="J266" s="119">
        <v>0</v>
      </c>
      <c r="K266" s="119">
        <v>41225</v>
      </c>
      <c r="L266" s="119">
        <v>75960.570000000007</v>
      </c>
      <c r="M266" s="119">
        <v>0</v>
      </c>
      <c r="N266" s="119">
        <v>0</v>
      </c>
      <c r="O266" s="119">
        <v>45850</v>
      </c>
      <c r="P266" s="119">
        <v>20069.989999999998</v>
      </c>
      <c r="Q266" s="147">
        <f t="shared" si="53"/>
        <v>199422.56</v>
      </c>
      <c r="R266" s="289"/>
      <c r="S266" s="6"/>
      <c r="T266" s="3"/>
      <c r="U266" s="3"/>
      <c r="V266" s="3"/>
      <c r="W266" s="3"/>
      <c r="X266"/>
      <c r="Y266"/>
      <c r="Z266"/>
      <c r="AA266"/>
      <c r="AB266"/>
      <c r="AC266"/>
      <c r="AD266"/>
      <c r="AE266"/>
      <c r="AF266"/>
      <c r="AG266"/>
      <c r="AH266"/>
      <c r="AI266"/>
      <c r="AJ266"/>
      <c r="AK266"/>
    </row>
    <row r="267" spans="2:37" x14ac:dyDescent="0.25">
      <c r="B267" s="50" t="s">
        <v>390</v>
      </c>
      <c r="C267" s="56">
        <v>453970</v>
      </c>
      <c r="D267" s="56">
        <v>1240670.57</v>
      </c>
      <c r="E267" s="54">
        <v>0</v>
      </c>
      <c r="F267" s="120">
        <v>16317</v>
      </c>
      <c r="G267" s="120">
        <v>0</v>
      </c>
      <c r="H267" s="120">
        <v>0</v>
      </c>
      <c r="I267" s="54">
        <v>0</v>
      </c>
      <c r="J267" s="54">
        <v>0</v>
      </c>
      <c r="K267" s="54">
        <v>41225</v>
      </c>
      <c r="L267" s="54">
        <v>75960.570000000007</v>
      </c>
      <c r="M267" s="54">
        <v>0</v>
      </c>
      <c r="N267" s="54">
        <v>0</v>
      </c>
      <c r="O267" s="148">
        <v>45850</v>
      </c>
      <c r="P267" s="148">
        <v>20069.989999999998</v>
      </c>
      <c r="Q267" s="148">
        <f t="shared" ref="Q267:Q330" si="54">SUM(E267:P267)</f>
        <v>199422.56</v>
      </c>
      <c r="R267" s="289"/>
      <c r="S267" s="6"/>
    </row>
    <row r="268" spans="2:37" s="28" customFormat="1" x14ac:dyDescent="0.25">
      <c r="B268" s="52" t="s">
        <v>391</v>
      </c>
      <c r="C268" s="119">
        <f>C269+C271+C273+C275+C277</f>
        <v>195352190</v>
      </c>
      <c r="D268" s="119">
        <v>214894597.86000001</v>
      </c>
      <c r="E268" s="119">
        <v>1872288.33</v>
      </c>
      <c r="F268" s="119">
        <v>4526756.71</v>
      </c>
      <c r="G268" s="119">
        <v>4391016.97</v>
      </c>
      <c r="H268" s="119">
        <v>9670940.8300000001</v>
      </c>
      <c r="I268" s="119">
        <v>16209590.390000001</v>
      </c>
      <c r="J268" s="119">
        <v>8439518.5800000001</v>
      </c>
      <c r="K268" s="119">
        <v>11880903.59</v>
      </c>
      <c r="L268" s="119">
        <v>12252289.640000001</v>
      </c>
      <c r="M268" s="119">
        <v>8278014.7200000007</v>
      </c>
      <c r="N268" s="119">
        <v>7139624.8499999996</v>
      </c>
      <c r="O268" s="119">
        <v>12023521.84</v>
      </c>
      <c r="P268" s="119">
        <v>16204134.789999999</v>
      </c>
      <c r="Q268" s="153">
        <f t="shared" si="54"/>
        <v>112888601.24000001</v>
      </c>
      <c r="R268" s="289"/>
      <c r="S268" s="6"/>
      <c r="T268" s="3"/>
      <c r="U268" s="3"/>
      <c r="V268" s="3"/>
      <c r="W268" s="3"/>
      <c r="X268"/>
      <c r="Y268"/>
      <c r="Z268"/>
      <c r="AA268"/>
      <c r="AB268"/>
      <c r="AC268"/>
      <c r="AD268"/>
      <c r="AE268"/>
      <c r="AF268"/>
      <c r="AG268"/>
      <c r="AH268"/>
      <c r="AI268"/>
      <c r="AJ268"/>
      <c r="AK268"/>
    </row>
    <row r="269" spans="2:37" s="28" customFormat="1" x14ac:dyDescent="0.25">
      <c r="B269" s="51" t="s">
        <v>392</v>
      </c>
      <c r="C269" s="119">
        <f t="shared" ref="C269" si="55">C270</f>
        <v>4685793</v>
      </c>
      <c r="D269" s="119">
        <v>2189812.66</v>
      </c>
      <c r="E269" s="119">
        <v>0</v>
      </c>
      <c r="F269" s="119">
        <v>0</v>
      </c>
      <c r="G269" s="119">
        <v>0</v>
      </c>
      <c r="H269" s="119">
        <v>657443.67000000004</v>
      </c>
      <c r="I269" s="119">
        <v>0</v>
      </c>
      <c r="J269" s="119">
        <v>0</v>
      </c>
      <c r="K269" s="119">
        <v>0</v>
      </c>
      <c r="L269" s="119">
        <v>0</v>
      </c>
      <c r="M269" s="119">
        <v>0</v>
      </c>
      <c r="N269" s="119">
        <v>0</v>
      </c>
      <c r="O269" s="119">
        <v>802777.59999999998</v>
      </c>
      <c r="P269" s="153">
        <v>0</v>
      </c>
      <c r="Q269" s="153">
        <f t="shared" si="54"/>
        <v>1460221.27</v>
      </c>
      <c r="R269" s="289"/>
      <c r="S269" s="6"/>
      <c r="T269" s="3"/>
      <c r="U269" s="3"/>
      <c r="V269" s="3"/>
      <c r="W269" s="3"/>
      <c r="X269"/>
      <c r="Y269"/>
      <c r="Z269"/>
      <c r="AA269"/>
      <c r="AB269"/>
      <c r="AC269"/>
      <c r="AD269"/>
      <c r="AE269"/>
      <c r="AF269"/>
      <c r="AG269"/>
      <c r="AH269"/>
      <c r="AI269"/>
      <c r="AJ269"/>
      <c r="AK269"/>
    </row>
    <row r="270" spans="2:37" x14ac:dyDescent="0.25">
      <c r="B270" s="50" t="s">
        <v>393</v>
      </c>
      <c r="C270" s="121">
        <v>4685793</v>
      </c>
      <c r="D270" s="121">
        <v>2189812.66</v>
      </c>
      <c r="E270" s="120">
        <v>0</v>
      </c>
      <c r="F270" s="120">
        <v>0</v>
      </c>
      <c r="G270" s="120">
        <v>0</v>
      </c>
      <c r="H270" s="120">
        <v>657443.67000000004</v>
      </c>
      <c r="I270" s="120">
        <v>0</v>
      </c>
      <c r="J270" s="120">
        <v>0</v>
      </c>
      <c r="K270" s="120">
        <v>0</v>
      </c>
      <c r="L270" s="120">
        <v>0</v>
      </c>
      <c r="M270" s="120">
        <v>0</v>
      </c>
      <c r="N270" s="120">
        <v>0</v>
      </c>
      <c r="O270" s="152">
        <v>802777.59999999998</v>
      </c>
      <c r="P270" s="152">
        <v>0</v>
      </c>
      <c r="Q270" s="152">
        <f t="shared" si="54"/>
        <v>1460221.27</v>
      </c>
      <c r="R270" s="289"/>
      <c r="S270" s="6"/>
    </row>
    <row r="271" spans="2:37" s="28" customFormat="1" x14ac:dyDescent="0.25">
      <c r="B271" s="51" t="s">
        <v>394</v>
      </c>
      <c r="C271" s="119">
        <f>C272</f>
        <v>1941910</v>
      </c>
      <c r="D271" s="119">
        <v>651910</v>
      </c>
      <c r="E271" s="119">
        <v>0</v>
      </c>
      <c r="F271" s="119">
        <v>1951.72</v>
      </c>
      <c r="G271" s="119">
        <v>0</v>
      </c>
      <c r="H271" s="119">
        <v>4720</v>
      </c>
      <c r="I271" s="119">
        <v>0</v>
      </c>
      <c r="J271" s="119">
        <v>0</v>
      </c>
      <c r="K271" s="119">
        <v>0</v>
      </c>
      <c r="L271" s="119">
        <v>0</v>
      </c>
      <c r="M271" s="119">
        <v>0</v>
      </c>
      <c r="N271" s="119">
        <v>0</v>
      </c>
      <c r="O271" s="119">
        <v>0</v>
      </c>
      <c r="P271" s="119">
        <v>0</v>
      </c>
      <c r="Q271" s="147">
        <f t="shared" si="54"/>
        <v>6671.72</v>
      </c>
      <c r="R271" s="289"/>
      <c r="S271" s="6"/>
      <c r="T271" s="3"/>
      <c r="U271" s="3"/>
      <c r="V271" s="3"/>
      <c r="W271" s="3"/>
      <c r="X271"/>
      <c r="Y271"/>
      <c r="Z271"/>
      <c r="AA271"/>
      <c r="AB271"/>
      <c r="AC271"/>
      <c r="AD271"/>
      <c r="AE271"/>
      <c r="AF271"/>
      <c r="AG271"/>
      <c r="AH271"/>
      <c r="AI271"/>
      <c r="AJ271"/>
      <c r="AK271"/>
    </row>
    <row r="272" spans="2:37" x14ac:dyDescent="0.25">
      <c r="B272" s="50" t="s">
        <v>395</v>
      </c>
      <c r="C272" s="56">
        <v>1941910</v>
      </c>
      <c r="D272" s="56">
        <v>651910</v>
      </c>
      <c r="E272" s="54">
        <v>0</v>
      </c>
      <c r="F272" s="120">
        <v>1951.72</v>
      </c>
      <c r="G272" s="120">
        <v>0</v>
      </c>
      <c r="H272" s="120">
        <v>4720</v>
      </c>
      <c r="I272" s="54">
        <v>0</v>
      </c>
      <c r="J272" s="54">
        <v>0</v>
      </c>
      <c r="K272" s="54">
        <v>0</v>
      </c>
      <c r="L272" s="54">
        <v>0</v>
      </c>
      <c r="M272" s="54">
        <v>0</v>
      </c>
      <c r="N272" s="54">
        <v>0</v>
      </c>
      <c r="O272" s="148">
        <v>0</v>
      </c>
      <c r="P272" s="148">
        <v>0</v>
      </c>
      <c r="Q272" s="148">
        <f t="shared" si="54"/>
        <v>6671.72</v>
      </c>
      <c r="R272" s="289"/>
      <c r="S272" s="6"/>
    </row>
    <row r="273" spans="2:37" s="28" customFormat="1" x14ac:dyDescent="0.25">
      <c r="B273" s="51" t="s">
        <v>396</v>
      </c>
      <c r="C273" s="119">
        <f>C274</f>
        <v>87527394</v>
      </c>
      <c r="D273" s="119">
        <v>101185441.82000001</v>
      </c>
      <c r="E273" s="119">
        <v>1627314</v>
      </c>
      <c r="F273" s="119">
        <v>4449480</v>
      </c>
      <c r="G273" s="119">
        <v>794870.93</v>
      </c>
      <c r="H273" s="119">
        <v>1559397.41</v>
      </c>
      <c r="I273" s="119">
        <v>5546955.1100000003</v>
      </c>
      <c r="J273" s="119">
        <v>2178999.48</v>
      </c>
      <c r="K273" s="119">
        <v>3232189</v>
      </c>
      <c r="L273" s="119">
        <v>7350677.8899999997</v>
      </c>
      <c r="M273" s="119">
        <v>5028987.04</v>
      </c>
      <c r="N273" s="119">
        <v>4026458.35</v>
      </c>
      <c r="O273" s="119">
        <v>1470679.4700000002</v>
      </c>
      <c r="P273" s="119">
        <v>9463396.5799999982</v>
      </c>
      <c r="Q273" s="147">
        <f t="shared" si="54"/>
        <v>46729405.259999998</v>
      </c>
      <c r="R273" s="289"/>
      <c r="S273" s="6"/>
      <c r="T273" s="3"/>
      <c r="U273" s="3"/>
      <c r="V273" s="3"/>
      <c r="W273" s="3"/>
      <c r="X273"/>
      <c r="Y273"/>
      <c r="Z273"/>
      <c r="AA273"/>
      <c r="AB273"/>
      <c r="AC273"/>
      <c r="AD273"/>
      <c r="AE273"/>
      <c r="AF273"/>
      <c r="AG273"/>
      <c r="AH273"/>
      <c r="AI273"/>
      <c r="AJ273"/>
      <c r="AK273"/>
    </row>
    <row r="274" spans="2:37" x14ac:dyDescent="0.25">
      <c r="B274" s="50" t="s">
        <v>397</v>
      </c>
      <c r="C274" s="56">
        <v>87527394</v>
      </c>
      <c r="D274" s="56">
        <v>101185441.82000001</v>
      </c>
      <c r="E274" s="54">
        <v>1627314</v>
      </c>
      <c r="F274" s="120">
        <v>4449480</v>
      </c>
      <c r="G274" s="120">
        <v>794870.93</v>
      </c>
      <c r="H274" s="120">
        <v>1559397.41</v>
      </c>
      <c r="I274" s="54">
        <v>5546955.1100000003</v>
      </c>
      <c r="J274" s="54">
        <v>2178999.48</v>
      </c>
      <c r="K274" s="54">
        <v>3232189</v>
      </c>
      <c r="L274" s="54">
        <v>7350677.8899999997</v>
      </c>
      <c r="M274" s="54">
        <v>5028987.04</v>
      </c>
      <c r="N274" s="54">
        <v>4026458.35</v>
      </c>
      <c r="O274" s="148">
        <v>1470679.4700000002</v>
      </c>
      <c r="P274" s="148">
        <v>9463396.5799999982</v>
      </c>
      <c r="Q274" s="148">
        <f t="shared" si="54"/>
        <v>46729405.259999998</v>
      </c>
      <c r="R274" s="289"/>
      <c r="S274" s="6"/>
    </row>
    <row r="275" spans="2:37" s="28" customFormat="1" x14ac:dyDescent="0.25">
      <c r="B275" s="51" t="s">
        <v>398</v>
      </c>
      <c r="C275" s="119">
        <f>C276</f>
        <v>7018865</v>
      </c>
      <c r="D275" s="119">
        <v>3845863.12</v>
      </c>
      <c r="E275" s="119">
        <v>0</v>
      </c>
      <c r="F275" s="119">
        <v>0</v>
      </c>
      <c r="G275" s="119">
        <v>15894.6</v>
      </c>
      <c r="H275" s="119">
        <v>0</v>
      </c>
      <c r="I275" s="119">
        <v>19824</v>
      </c>
      <c r="J275" s="119">
        <v>7245.07</v>
      </c>
      <c r="K275" s="119">
        <v>9912</v>
      </c>
      <c r="L275" s="119">
        <v>35447.61</v>
      </c>
      <c r="M275" s="119">
        <v>0</v>
      </c>
      <c r="N275" s="119">
        <v>600</v>
      </c>
      <c r="O275" s="119">
        <v>531890</v>
      </c>
      <c r="P275" s="119">
        <v>7286</v>
      </c>
      <c r="Q275" s="147">
        <f t="shared" si="54"/>
        <v>628099.28</v>
      </c>
      <c r="R275" s="289"/>
      <c r="S275" s="6"/>
      <c r="T275" s="3"/>
      <c r="U275" s="3"/>
      <c r="V275" s="3"/>
      <c r="W275" s="3"/>
      <c r="X275"/>
      <c r="Y275"/>
      <c r="Z275"/>
      <c r="AA275"/>
      <c r="AB275"/>
      <c r="AC275"/>
      <c r="AD275"/>
      <c r="AE275"/>
      <c r="AF275"/>
      <c r="AG275"/>
      <c r="AH275"/>
      <c r="AI275"/>
      <c r="AJ275"/>
      <c r="AK275"/>
    </row>
    <row r="276" spans="2:37" x14ac:dyDescent="0.25">
      <c r="B276" s="50" t="s">
        <v>399</v>
      </c>
      <c r="C276" s="56">
        <v>7018865</v>
      </c>
      <c r="D276" s="56">
        <v>3845863.12</v>
      </c>
      <c r="E276" s="54">
        <v>0</v>
      </c>
      <c r="F276" s="120">
        <v>0</v>
      </c>
      <c r="G276" s="120">
        <v>15894.6</v>
      </c>
      <c r="H276" s="120">
        <v>0</v>
      </c>
      <c r="I276" s="54">
        <v>19824</v>
      </c>
      <c r="J276" s="54">
        <v>7245.07</v>
      </c>
      <c r="K276" s="54">
        <v>9912</v>
      </c>
      <c r="L276" s="54">
        <v>35447.61</v>
      </c>
      <c r="M276" s="54">
        <v>0</v>
      </c>
      <c r="N276" s="54">
        <v>600</v>
      </c>
      <c r="O276" s="148">
        <v>531890</v>
      </c>
      <c r="P276" s="148">
        <v>7286</v>
      </c>
      <c r="Q276" s="148">
        <f t="shared" si="54"/>
        <v>628099.28</v>
      </c>
      <c r="R276" s="289"/>
      <c r="S276" s="6"/>
    </row>
    <row r="277" spans="2:37" s="28" customFormat="1" x14ac:dyDescent="0.25">
      <c r="B277" s="51" t="s">
        <v>400</v>
      </c>
      <c r="C277" s="119">
        <f>C278</f>
        <v>94178228</v>
      </c>
      <c r="D277" s="119">
        <v>107021570.26000001</v>
      </c>
      <c r="E277" s="119">
        <v>244974.33</v>
      </c>
      <c r="F277" s="119">
        <v>75324.990000000005</v>
      </c>
      <c r="G277" s="119">
        <v>3580251.44</v>
      </c>
      <c r="H277" s="119">
        <v>7449379.75</v>
      </c>
      <c r="I277" s="119">
        <v>10642811.279999999</v>
      </c>
      <c r="J277" s="119">
        <v>6253274.0300000003</v>
      </c>
      <c r="K277" s="119">
        <v>8638802.5899999999</v>
      </c>
      <c r="L277" s="119">
        <v>4866164.1399999997</v>
      </c>
      <c r="M277" s="119">
        <v>3249027.68</v>
      </c>
      <c r="N277" s="119">
        <v>3112566.5</v>
      </c>
      <c r="O277" s="119">
        <v>9218174.7699999996</v>
      </c>
      <c r="P277" s="119">
        <v>6733452.2100000009</v>
      </c>
      <c r="Q277" s="153">
        <f t="shared" si="54"/>
        <v>64064203.710000001</v>
      </c>
      <c r="R277" s="289"/>
      <c r="S277" s="6"/>
      <c r="T277" s="3"/>
      <c r="U277" s="3"/>
      <c r="V277" s="3"/>
      <c r="W277" s="3"/>
      <c r="X277"/>
      <c r="Y277"/>
      <c r="Z277"/>
      <c r="AA277"/>
      <c r="AB277"/>
      <c r="AC277"/>
      <c r="AD277"/>
      <c r="AE277"/>
      <c r="AF277"/>
      <c r="AG277"/>
      <c r="AH277"/>
      <c r="AI277"/>
      <c r="AJ277"/>
      <c r="AK277"/>
    </row>
    <row r="278" spans="2:37" x14ac:dyDescent="0.25">
      <c r="B278" s="50" t="s">
        <v>401</v>
      </c>
      <c r="C278" s="121">
        <v>94178228</v>
      </c>
      <c r="D278" s="121">
        <v>107021570.26000001</v>
      </c>
      <c r="E278" s="120">
        <v>244974.33</v>
      </c>
      <c r="F278" s="120">
        <v>75324.990000000005</v>
      </c>
      <c r="G278" s="120">
        <v>3580251.44</v>
      </c>
      <c r="H278" s="120">
        <v>7449379.75</v>
      </c>
      <c r="I278" s="120">
        <v>10642811.279999999</v>
      </c>
      <c r="J278" s="120">
        <v>6253274.0300000003</v>
      </c>
      <c r="K278" s="120">
        <v>8638802.5899999999</v>
      </c>
      <c r="L278" s="120">
        <v>4866164.1399999997</v>
      </c>
      <c r="M278" s="120">
        <v>3249027.68</v>
      </c>
      <c r="N278" s="120">
        <v>3112566.5</v>
      </c>
      <c r="O278" s="152">
        <v>9218174.7699999996</v>
      </c>
      <c r="P278" s="152">
        <v>6733452.2100000009</v>
      </c>
      <c r="Q278" s="152">
        <f t="shared" si="54"/>
        <v>64064203.710000001</v>
      </c>
      <c r="R278" s="289"/>
      <c r="S278" s="6"/>
    </row>
    <row r="279" spans="2:37" s="112" customFormat="1" x14ac:dyDescent="0.25">
      <c r="B279" s="52" t="s">
        <v>44</v>
      </c>
      <c r="C279" s="119">
        <f t="shared" ref="C279" si="56">C280+C286+C290+C298+C306</f>
        <v>156249668</v>
      </c>
      <c r="D279" s="119">
        <v>180269469.94000003</v>
      </c>
      <c r="E279" s="119">
        <v>53123.839999999997</v>
      </c>
      <c r="F279" s="119">
        <v>367980.16</v>
      </c>
      <c r="G279" s="119">
        <v>4146247.94</v>
      </c>
      <c r="H279" s="119">
        <v>1992094.41</v>
      </c>
      <c r="I279" s="119">
        <v>5469128.129999999</v>
      </c>
      <c r="J279" s="119">
        <v>10867778.560000002</v>
      </c>
      <c r="K279" s="119">
        <v>4184142.5500000003</v>
      </c>
      <c r="L279" s="119">
        <v>5602725.25</v>
      </c>
      <c r="M279" s="119">
        <v>5016630.24</v>
      </c>
      <c r="N279" s="119">
        <v>7476646.71</v>
      </c>
      <c r="O279" s="119">
        <v>3655576.87</v>
      </c>
      <c r="P279" s="119">
        <v>8761538.0300000012</v>
      </c>
      <c r="Q279" s="151">
        <f t="shared" si="54"/>
        <v>57593612.689999998</v>
      </c>
      <c r="R279" s="289"/>
      <c r="S279" s="6"/>
      <c r="T279" s="3"/>
      <c r="U279" s="3"/>
      <c r="V279" s="3"/>
      <c r="W279" s="3"/>
      <c r="X279"/>
      <c r="Y279"/>
      <c r="Z279"/>
      <c r="AA279"/>
      <c r="AB279"/>
      <c r="AC279"/>
      <c r="AD279"/>
      <c r="AE279"/>
      <c r="AF279"/>
      <c r="AG279"/>
      <c r="AH279"/>
      <c r="AI279"/>
      <c r="AJ279"/>
      <c r="AK279"/>
    </row>
    <row r="280" spans="2:37" s="112" customFormat="1" x14ac:dyDescent="0.25">
      <c r="B280" s="115" t="s">
        <v>402</v>
      </c>
      <c r="C280" s="119">
        <f t="shared" ref="C280" si="57">SUM(C281:C285)</f>
        <v>28397504</v>
      </c>
      <c r="D280" s="119">
        <v>26592549.920000002</v>
      </c>
      <c r="E280" s="119">
        <v>0</v>
      </c>
      <c r="F280" s="119">
        <v>20150.04</v>
      </c>
      <c r="G280" s="119">
        <v>1442514.22</v>
      </c>
      <c r="H280" s="119">
        <v>456781.27</v>
      </c>
      <c r="I280" s="119">
        <v>285226.99</v>
      </c>
      <c r="J280" s="119">
        <v>3857234.2800000003</v>
      </c>
      <c r="K280" s="119">
        <v>473549.29000000004</v>
      </c>
      <c r="L280" s="119">
        <v>2153869.92</v>
      </c>
      <c r="M280" s="119">
        <v>2047056.51</v>
      </c>
      <c r="N280" s="119">
        <v>556329.62</v>
      </c>
      <c r="O280" s="119">
        <v>152664.74</v>
      </c>
      <c r="P280" s="119">
        <v>956739.01</v>
      </c>
      <c r="Q280" s="151">
        <f t="shared" si="54"/>
        <v>12402115.890000001</v>
      </c>
      <c r="R280" s="289"/>
      <c r="S280" s="6"/>
      <c r="T280" s="3"/>
      <c r="U280" s="3"/>
      <c r="V280" s="3"/>
      <c r="W280" s="3"/>
      <c r="X280"/>
      <c r="Y280"/>
      <c r="Z280"/>
      <c r="AA280"/>
      <c r="AB280"/>
      <c r="AC280"/>
      <c r="AD280"/>
      <c r="AE280"/>
      <c r="AF280"/>
      <c r="AG280"/>
      <c r="AH280"/>
      <c r="AI280"/>
      <c r="AJ280"/>
      <c r="AK280"/>
    </row>
    <row r="281" spans="2:37" x14ac:dyDescent="0.25">
      <c r="B281" s="50" t="s">
        <v>403</v>
      </c>
      <c r="C281" s="56">
        <v>15428523</v>
      </c>
      <c r="D281" s="56">
        <v>13744142.970000001</v>
      </c>
      <c r="E281" s="54">
        <v>0</v>
      </c>
      <c r="F281" s="120">
        <v>20150.04</v>
      </c>
      <c r="G281" s="120">
        <v>671465.62</v>
      </c>
      <c r="H281" s="120">
        <v>26874.77</v>
      </c>
      <c r="I281" s="54">
        <v>223453.28</v>
      </c>
      <c r="J281" s="54">
        <v>183580.87</v>
      </c>
      <c r="K281" s="54">
        <v>364962.76</v>
      </c>
      <c r="L281" s="54">
        <v>2135438.3199999998</v>
      </c>
      <c r="M281" s="54">
        <v>2046466.51</v>
      </c>
      <c r="N281" s="54">
        <v>409277.55</v>
      </c>
      <c r="O281" s="148">
        <v>152664.74</v>
      </c>
      <c r="P281" s="148">
        <v>248024.75</v>
      </c>
      <c r="Q281" s="148">
        <f t="shared" si="54"/>
        <v>6482359.21</v>
      </c>
      <c r="R281" s="289"/>
      <c r="S281" s="6"/>
    </row>
    <row r="282" spans="2:37" x14ac:dyDescent="0.25">
      <c r="B282" s="50" t="s">
        <v>404</v>
      </c>
      <c r="C282" s="56">
        <v>3214400</v>
      </c>
      <c r="D282" s="56">
        <v>1485993.9</v>
      </c>
      <c r="E282" s="54">
        <v>0</v>
      </c>
      <c r="F282" s="120">
        <v>0</v>
      </c>
      <c r="G282" s="120">
        <v>0</v>
      </c>
      <c r="H282" s="120">
        <v>0</v>
      </c>
      <c r="I282" s="54">
        <v>0</v>
      </c>
      <c r="J282" s="54">
        <v>0</v>
      </c>
      <c r="K282" s="54">
        <v>0</v>
      </c>
      <c r="L282" s="54">
        <v>0</v>
      </c>
      <c r="M282" s="54">
        <v>0</v>
      </c>
      <c r="N282" s="54">
        <v>2067.31</v>
      </c>
      <c r="O282" s="148">
        <v>0</v>
      </c>
      <c r="P282" s="148">
        <v>442250</v>
      </c>
      <c r="Q282" s="148">
        <f t="shared" si="54"/>
        <v>444317.31</v>
      </c>
      <c r="R282" s="289"/>
      <c r="S282" s="6"/>
    </row>
    <row r="283" spans="2:37" x14ac:dyDescent="0.25">
      <c r="B283" s="50" t="s">
        <v>405</v>
      </c>
      <c r="C283" s="56">
        <v>1175781</v>
      </c>
      <c r="D283" s="56">
        <v>1175781</v>
      </c>
      <c r="E283" s="54">
        <v>0</v>
      </c>
      <c r="F283" s="120">
        <v>0</v>
      </c>
      <c r="G283" s="120">
        <v>0</v>
      </c>
      <c r="H283" s="120">
        <v>0</v>
      </c>
      <c r="I283" s="54">
        <v>0</v>
      </c>
      <c r="J283" s="54">
        <v>0</v>
      </c>
      <c r="K283" s="54">
        <v>0</v>
      </c>
      <c r="L283" s="54">
        <v>0</v>
      </c>
      <c r="M283" s="54">
        <v>0</v>
      </c>
      <c r="N283" s="54">
        <v>0</v>
      </c>
      <c r="O283" s="148">
        <v>0</v>
      </c>
      <c r="P283" s="148">
        <v>0</v>
      </c>
      <c r="Q283" s="148">
        <f t="shared" si="54"/>
        <v>0</v>
      </c>
      <c r="R283" s="289"/>
      <c r="S283" s="6"/>
    </row>
    <row r="284" spans="2:37" x14ac:dyDescent="0.25">
      <c r="B284" s="50" t="s">
        <v>406</v>
      </c>
      <c r="C284" s="56">
        <v>2949267</v>
      </c>
      <c r="D284" s="56">
        <v>2549365.73</v>
      </c>
      <c r="E284" s="54">
        <v>0</v>
      </c>
      <c r="F284" s="120">
        <v>0</v>
      </c>
      <c r="G284" s="120">
        <v>55365.599999999999</v>
      </c>
      <c r="H284" s="120">
        <v>3336.5</v>
      </c>
      <c r="I284" s="54">
        <v>61773.71</v>
      </c>
      <c r="J284" s="54">
        <v>0</v>
      </c>
      <c r="K284" s="54">
        <v>79381.53</v>
      </c>
      <c r="L284" s="54">
        <v>16661.599999999999</v>
      </c>
      <c r="M284" s="54">
        <v>590</v>
      </c>
      <c r="N284" s="54">
        <v>132051.96</v>
      </c>
      <c r="O284" s="148">
        <v>0</v>
      </c>
      <c r="P284" s="148">
        <v>38214.300000000003</v>
      </c>
      <c r="Q284" s="148">
        <f t="shared" si="54"/>
        <v>387375.2</v>
      </c>
      <c r="R284" s="289"/>
      <c r="S284" s="6"/>
    </row>
    <row r="285" spans="2:37" x14ac:dyDescent="0.25">
      <c r="B285" s="50" t="s">
        <v>407</v>
      </c>
      <c r="C285" s="56">
        <v>5629533</v>
      </c>
      <c r="D285" s="56">
        <v>7637266.3200000003</v>
      </c>
      <c r="E285" s="54">
        <v>0</v>
      </c>
      <c r="F285" s="120">
        <v>0</v>
      </c>
      <c r="G285" s="120">
        <v>715683</v>
      </c>
      <c r="H285" s="120">
        <v>426570</v>
      </c>
      <c r="I285" s="54">
        <v>0</v>
      </c>
      <c r="J285" s="54">
        <v>3673653.41</v>
      </c>
      <c r="K285" s="54">
        <v>29205</v>
      </c>
      <c r="L285" s="54">
        <v>1770</v>
      </c>
      <c r="M285" s="54">
        <v>0</v>
      </c>
      <c r="N285" s="54">
        <v>12932.8</v>
      </c>
      <c r="O285" s="148">
        <v>0</v>
      </c>
      <c r="P285" s="148">
        <v>228249.96</v>
      </c>
      <c r="Q285" s="148">
        <f t="shared" si="54"/>
        <v>5088064.17</v>
      </c>
      <c r="R285" s="289"/>
      <c r="S285" s="6"/>
    </row>
    <row r="286" spans="2:37" s="28" customFormat="1" x14ac:dyDescent="0.25">
      <c r="B286" s="51" t="s">
        <v>408</v>
      </c>
      <c r="C286" s="119">
        <f t="shared" ref="C286" si="58">C287+C288+C289</f>
        <v>21197022</v>
      </c>
      <c r="D286" s="119">
        <v>19153186.719999999</v>
      </c>
      <c r="E286" s="119">
        <v>23010</v>
      </c>
      <c r="F286" s="119">
        <v>0</v>
      </c>
      <c r="G286" s="119">
        <v>378015.39</v>
      </c>
      <c r="H286" s="119">
        <v>9261.08</v>
      </c>
      <c r="I286" s="119">
        <v>1147097.8199999998</v>
      </c>
      <c r="J286" s="119">
        <v>690097.96</v>
      </c>
      <c r="K286" s="119">
        <v>591202.82000000007</v>
      </c>
      <c r="L286" s="119">
        <v>165893.81</v>
      </c>
      <c r="M286" s="119">
        <v>172090.44</v>
      </c>
      <c r="N286" s="119">
        <v>500985.76</v>
      </c>
      <c r="O286" s="119">
        <v>467657.72</v>
      </c>
      <c r="P286" s="147">
        <v>888449.46</v>
      </c>
      <c r="Q286" s="147">
        <f t="shared" si="54"/>
        <v>5033762.26</v>
      </c>
      <c r="R286" s="289"/>
      <c r="S286" s="6"/>
      <c r="T286" s="3"/>
      <c r="U286" s="3"/>
      <c r="V286" s="3"/>
      <c r="W286" s="3"/>
      <c r="X286"/>
      <c r="Y286"/>
      <c r="Z286"/>
      <c r="AA286"/>
      <c r="AB286"/>
      <c r="AC286"/>
      <c r="AD286"/>
      <c r="AE286"/>
      <c r="AF286"/>
      <c r="AG286"/>
      <c r="AH286"/>
      <c r="AI286"/>
      <c r="AJ286"/>
      <c r="AK286"/>
    </row>
    <row r="287" spans="2:37" x14ac:dyDescent="0.25">
      <c r="B287" s="50" t="s">
        <v>409</v>
      </c>
      <c r="C287" s="56">
        <v>9855606</v>
      </c>
      <c r="D287" s="56">
        <v>8543263.879999999</v>
      </c>
      <c r="E287" s="54">
        <v>23010</v>
      </c>
      <c r="F287" s="120">
        <v>0</v>
      </c>
      <c r="G287" s="120">
        <v>141271.99</v>
      </c>
      <c r="H287" s="120">
        <v>0</v>
      </c>
      <c r="I287" s="54">
        <v>72857.919999999998</v>
      </c>
      <c r="J287" s="54">
        <v>486900</v>
      </c>
      <c r="K287" s="54">
        <v>345351</v>
      </c>
      <c r="L287" s="54">
        <v>3694.21</v>
      </c>
      <c r="M287" s="54">
        <v>81514.14</v>
      </c>
      <c r="N287" s="54">
        <v>163915.54</v>
      </c>
      <c r="O287" s="148">
        <v>245755.54</v>
      </c>
      <c r="P287" s="148">
        <v>611602.21</v>
      </c>
      <c r="Q287" s="148">
        <f t="shared" si="54"/>
        <v>2175872.5499999998</v>
      </c>
      <c r="R287" s="289"/>
      <c r="S287" s="6"/>
    </row>
    <row r="288" spans="2:37" x14ac:dyDescent="0.25">
      <c r="B288" s="50" t="s">
        <v>410</v>
      </c>
      <c r="C288" s="56">
        <v>9704236</v>
      </c>
      <c r="D288" s="56">
        <v>9109586</v>
      </c>
      <c r="E288" s="54">
        <v>0</v>
      </c>
      <c r="F288" s="120">
        <v>0</v>
      </c>
      <c r="G288" s="120">
        <v>194794.4</v>
      </c>
      <c r="H288" s="120">
        <v>9261.08</v>
      </c>
      <c r="I288" s="54">
        <v>1074239.8999999999</v>
      </c>
      <c r="J288" s="54">
        <v>203197.96</v>
      </c>
      <c r="K288" s="54">
        <v>245851.82</v>
      </c>
      <c r="L288" s="54">
        <v>160444.6</v>
      </c>
      <c r="M288" s="54">
        <v>90576.3</v>
      </c>
      <c r="N288" s="54">
        <v>307070.21999999997</v>
      </c>
      <c r="O288" s="148">
        <v>205453.2</v>
      </c>
      <c r="P288" s="148">
        <v>247303.41</v>
      </c>
      <c r="Q288" s="148">
        <f t="shared" si="54"/>
        <v>2738192.8900000006</v>
      </c>
      <c r="R288" s="289"/>
      <c r="S288" s="6"/>
    </row>
    <row r="289" spans="2:37" x14ac:dyDescent="0.25">
      <c r="B289" s="50" t="s">
        <v>411</v>
      </c>
      <c r="C289" s="56">
        <v>1637180</v>
      </c>
      <c r="D289" s="56">
        <v>1500336.84</v>
      </c>
      <c r="E289" s="54">
        <v>0</v>
      </c>
      <c r="F289" s="120">
        <v>0</v>
      </c>
      <c r="G289" s="120">
        <v>41949</v>
      </c>
      <c r="H289" s="120">
        <v>0</v>
      </c>
      <c r="I289" s="54">
        <v>0</v>
      </c>
      <c r="J289" s="54">
        <v>0</v>
      </c>
      <c r="K289" s="54">
        <v>0</v>
      </c>
      <c r="L289" s="54">
        <v>1755</v>
      </c>
      <c r="M289" s="54">
        <v>0</v>
      </c>
      <c r="N289" s="54">
        <v>30000</v>
      </c>
      <c r="O289" s="148">
        <v>16448.98</v>
      </c>
      <c r="P289" s="148">
        <v>29543.84</v>
      </c>
      <c r="Q289" s="148">
        <f t="shared" si="54"/>
        <v>119696.81999999999</v>
      </c>
      <c r="R289" s="289"/>
      <c r="S289" s="6"/>
    </row>
    <row r="290" spans="2:37" s="28" customFormat="1" x14ac:dyDescent="0.25">
      <c r="B290" s="51" t="s">
        <v>412</v>
      </c>
      <c r="C290" s="119">
        <f t="shared" ref="C290" si="59">SUM(C291:C297)</f>
        <v>99062058</v>
      </c>
      <c r="D290" s="119">
        <v>127469871.53</v>
      </c>
      <c r="E290" s="119">
        <v>30113.84</v>
      </c>
      <c r="F290" s="119">
        <v>323030.08</v>
      </c>
      <c r="G290" s="119">
        <v>2003766.4300000002</v>
      </c>
      <c r="H290" s="119">
        <v>1441430.93</v>
      </c>
      <c r="I290" s="119">
        <v>3858047.22</v>
      </c>
      <c r="J290" s="119">
        <v>5813527.9500000002</v>
      </c>
      <c r="K290" s="119">
        <v>3079749.76</v>
      </c>
      <c r="L290" s="119">
        <v>2909257.27</v>
      </c>
      <c r="M290" s="119">
        <v>2483149.1399999997</v>
      </c>
      <c r="N290" s="119">
        <v>6288977.8300000001</v>
      </c>
      <c r="O290" s="119">
        <v>2980472.68</v>
      </c>
      <c r="P290" s="147">
        <v>6635960.25</v>
      </c>
      <c r="Q290" s="147">
        <f t="shared" si="54"/>
        <v>37847483.380000003</v>
      </c>
      <c r="R290" s="289"/>
      <c r="S290" s="6"/>
      <c r="T290" s="3"/>
      <c r="U290" s="3"/>
      <c r="V290" s="3"/>
      <c r="W290" s="3"/>
      <c r="X290"/>
      <c r="Y290"/>
      <c r="Z290"/>
      <c r="AA290"/>
      <c r="AB290"/>
      <c r="AC290"/>
      <c r="AD290"/>
      <c r="AE290"/>
      <c r="AF290"/>
      <c r="AG290"/>
      <c r="AH290"/>
      <c r="AI290"/>
      <c r="AJ290"/>
      <c r="AK290"/>
    </row>
    <row r="291" spans="2:37" x14ac:dyDescent="0.25">
      <c r="B291" s="50" t="s">
        <v>413</v>
      </c>
      <c r="C291" s="56">
        <v>0</v>
      </c>
      <c r="D291" s="56">
        <v>0</v>
      </c>
      <c r="E291" s="54">
        <v>0</v>
      </c>
      <c r="F291" s="120">
        <v>0</v>
      </c>
      <c r="G291" s="120">
        <v>0</v>
      </c>
      <c r="H291" s="120">
        <v>0</v>
      </c>
      <c r="I291" s="54">
        <v>0</v>
      </c>
      <c r="J291" s="54">
        <v>0</v>
      </c>
      <c r="K291" s="54">
        <v>0</v>
      </c>
      <c r="L291" s="54">
        <v>0</v>
      </c>
      <c r="M291" s="54">
        <v>0</v>
      </c>
      <c r="N291" s="54">
        <v>0</v>
      </c>
      <c r="O291" s="148">
        <v>0</v>
      </c>
      <c r="P291" s="148">
        <v>0</v>
      </c>
      <c r="Q291" s="148">
        <f t="shared" si="54"/>
        <v>0</v>
      </c>
      <c r="R291" s="289"/>
      <c r="S291" s="6"/>
    </row>
    <row r="292" spans="2:37" x14ac:dyDescent="0.25">
      <c r="B292" s="50" t="s">
        <v>414</v>
      </c>
      <c r="C292" s="56">
        <v>0</v>
      </c>
      <c r="D292" s="56">
        <v>0</v>
      </c>
      <c r="E292" s="54">
        <v>0</v>
      </c>
      <c r="F292" s="120">
        <v>0</v>
      </c>
      <c r="G292" s="120">
        <v>0</v>
      </c>
      <c r="H292" s="120">
        <v>0</v>
      </c>
      <c r="I292" s="54">
        <v>0</v>
      </c>
      <c r="J292" s="54">
        <v>0</v>
      </c>
      <c r="K292" s="54">
        <v>0</v>
      </c>
      <c r="L292" s="54">
        <v>0</v>
      </c>
      <c r="M292" s="54">
        <v>0</v>
      </c>
      <c r="N292" s="54">
        <v>0</v>
      </c>
      <c r="O292" s="148">
        <v>0</v>
      </c>
      <c r="P292" s="148">
        <v>0</v>
      </c>
      <c r="Q292" s="148">
        <f t="shared" si="54"/>
        <v>0</v>
      </c>
      <c r="R292" s="289"/>
      <c r="S292" s="6"/>
    </row>
    <row r="293" spans="2:37" x14ac:dyDescent="0.25">
      <c r="B293" s="50" t="s">
        <v>415</v>
      </c>
      <c r="C293" s="56">
        <v>0</v>
      </c>
      <c r="D293" s="56">
        <v>0</v>
      </c>
      <c r="E293" s="54">
        <v>0</v>
      </c>
      <c r="F293" s="120">
        <v>0</v>
      </c>
      <c r="G293" s="120">
        <v>0</v>
      </c>
      <c r="H293" s="120">
        <v>0</v>
      </c>
      <c r="I293" s="54">
        <v>0</v>
      </c>
      <c r="J293" s="54">
        <v>0</v>
      </c>
      <c r="K293" s="54">
        <v>0</v>
      </c>
      <c r="L293" s="54">
        <v>0</v>
      </c>
      <c r="M293" s="54">
        <v>0</v>
      </c>
      <c r="N293" s="54">
        <v>0</v>
      </c>
      <c r="O293" s="148">
        <v>0</v>
      </c>
      <c r="P293" s="148">
        <v>0</v>
      </c>
      <c r="Q293" s="148">
        <f t="shared" si="54"/>
        <v>0</v>
      </c>
      <c r="R293" s="289"/>
      <c r="S293" s="6"/>
    </row>
    <row r="294" spans="2:37" x14ac:dyDescent="0.25">
      <c r="B294" s="50" t="s">
        <v>416</v>
      </c>
      <c r="C294" s="56">
        <v>45735265</v>
      </c>
      <c r="D294" s="56">
        <v>62446995.129999995</v>
      </c>
      <c r="E294" s="54">
        <v>27163.84</v>
      </c>
      <c r="F294" s="120">
        <v>310973.52</v>
      </c>
      <c r="G294" s="120">
        <v>338942.11</v>
      </c>
      <c r="H294" s="120">
        <v>910444.72</v>
      </c>
      <c r="I294" s="54">
        <v>2173377.5300000003</v>
      </c>
      <c r="J294" s="54">
        <v>2049940.08</v>
      </c>
      <c r="K294" s="54">
        <v>1155532.98</v>
      </c>
      <c r="L294" s="54">
        <v>986309.32000000007</v>
      </c>
      <c r="M294" s="54">
        <v>1166658.3299999998</v>
      </c>
      <c r="N294" s="54">
        <v>2017049.99</v>
      </c>
      <c r="O294" s="148">
        <v>2310277.79</v>
      </c>
      <c r="P294" s="148">
        <v>2225394.14</v>
      </c>
      <c r="Q294" s="148">
        <f t="shared" si="54"/>
        <v>15672064.350000001</v>
      </c>
      <c r="R294" s="289"/>
      <c r="S294" s="6"/>
    </row>
    <row r="295" spans="2:37" x14ac:dyDescent="0.25">
      <c r="B295" s="50" t="s">
        <v>417</v>
      </c>
      <c r="C295" s="56">
        <v>465936</v>
      </c>
      <c r="D295" s="56">
        <v>513945.64999999991</v>
      </c>
      <c r="E295" s="54">
        <v>0</v>
      </c>
      <c r="F295" s="120">
        <v>0</v>
      </c>
      <c r="G295" s="120">
        <v>0</v>
      </c>
      <c r="H295" s="120">
        <v>0</v>
      </c>
      <c r="I295" s="54">
        <v>0</v>
      </c>
      <c r="J295" s="54">
        <v>0</v>
      </c>
      <c r="K295" s="54">
        <v>0</v>
      </c>
      <c r="L295" s="54">
        <v>0</v>
      </c>
      <c r="M295" s="54">
        <v>0</v>
      </c>
      <c r="N295" s="54">
        <v>0</v>
      </c>
      <c r="O295" s="148">
        <v>0</v>
      </c>
      <c r="P295" s="148">
        <v>0</v>
      </c>
      <c r="Q295" s="148">
        <f t="shared" si="54"/>
        <v>0</v>
      </c>
      <c r="R295" s="289"/>
      <c r="S295" s="6"/>
    </row>
    <row r="296" spans="2:37" x14ac:dyDescent="0.25">
      <c r="B296" s="50" t="s">
        <v>418</v>
      </c>
      <c r="C296" s="56">
        <v>52860857</v>
      </c>
      <c r="D296" s="56">
        <v>64508930.75</v>
      </c>
      <c r="E296" s="54">
        <v>2950</v>
      </c>
      <c r="F296" s="120">
        <v>12056.56</v>
      </c>
      <c r="G296" s="120">
        <v>1664824.3200000001</v>
      </c>
      <c r="H296" s="120">
        <v>530986.21</v>
      </c>
      <c r="I296" s="54">
        <v>1684669.69</v>
      </c>
      <c r="J296" s="54">
        <v>3763587.87</v>
      </c>
      <c r="K296" s="54">
        <v>1924216.78</v>
      </c>
      <c r="L296" s="54">
        <v>1922947.95</v>
      </c>
      <c r="M296" s="54">
        <v>1316490.81</v>
      </c>
      <c r="N296" s="54">
        <v>4271927.84</v>
      </c>
      <c r="O296" s="148">
        <v>670194.89</v>
      </c>
      <c r="P296" s="148">
        <v>4410566.1100000003</v>
      </c>
      <c r="Q296" s="148">
        <f t="shared" si="54"/>
        <v>22175419.030000001</v>
      </c>
      <c r="R296" s="289"/>
      <c r="S296" s="6"/>
    </row>
    <row r="297" spans="2:37" x14ac:dyDescent="0.25">
      <c r="B297" s="50" t="s">
        <v>419</v>
      </c>
      <c r="C297" s="56">
        <v>0</v>
      </c>
      <c r="D297" s="56">
        <v>0</v>
      </c>
      <c r="E297" s="54" t="s">
        <v>722</v>
      </c>
      <c r="F297" s="120" t="s">
        <v>722</v>
      </c>
      <c r="G297" s="120" t="s">
        <v>722</v>
      </c>
      <c r="H297" s="120" t="s">
        <v>722</v>
      </c>
      <c r="I297" s="54" t="s">
        <v>722</v>
      </c>
      <c r="J297" s="54" t="s">
        <v>722</v>
      </c>
      <c r="K297" s="54" t="s">
        <v>722</v>
      </c>
      <c r="L297" s="54" t="s">
        <v>722</v>
      </c>
      <c r="M297" s="54" t="s">
        <v>722</v>
      </c>
      <c r="N297" s="54" t="s">
        <v>722</v>
      </c>
      <c r="O297" s="148" t="s">
        <v>722</v>
      </c>
      <c r="P297" s="148" t="s">
        <v>722</v>
      </c>
      <c r="Q297" s="148">
        <f t="shared" si="54"/>
        <v>0</v>
      </c>
      <c r="R297" s="289"/>
      <c r="S297" s="6"/>
    </row>
    <row r="298" spans="2:37" s="28" customFormat="1" x14ac:dyDescent="0.25">
      <c r="B298" s="51" t="s">
        <v>420</v>
      </c>
      <c r="C298" s="119">
        <f>SUM(C299:C305)</f>
        <v>6846955</v>
      </c>
      <c r="D298" s="56">
        <v>6297732.7700000005</v>
      </c>
      <c r="E298" s="119">
        <v>0</v>
      </c>
      <c r="F298" s="119">
        <v>24800.04</v>
      </c>
      <c r="G298" s="119">
        <v>321951.90000000002</v>
      </c>
      <c r="H298" s="119">
        <v>84621.13</v>
      </c>
      <c r="I298" s="119">
        <v>178756.1</v>
      </c>
      <c r="J298" s="119">
        <v>506918.37</v>
      </c>
      <c r="K298" s="119">
        <v>39640.68</v>
      </c>
      <c r="L298" s="119">
        <v>373704.25</v>
      </c>
      <c r="M298" s="119">
        <v>314334.14999999997</v>
      </c>
      <c r="N298" s="119">
        <v>130353.5</v>
      </c>
      <c r="O298" s="119">
        <v>54781.729999999996</v>
      </c>
      <c r="P298" s="119">
        <v>280389.31</v>
      </c>
      <c r="Q298" s="147">
        <f t="shared" si="54"/>
        <v>2310251.1599999997</v>
      </c>
      <c r="R298" s="289"/>
      <c r="S298" s="6"/>
      <c r="T298" s="3"/>
      <c r="U298" s="3"/>
      <c r="V298" s="3"/>
      <c r="W298" s="3"/>
      <c r="X298"/>
      <c r="Y298"/>
      <c r="Z298"/>
      <c r="AA298"/>
      <c r="AB298"/>
      <c r="AC298"/>
      <c r="AD298"/>
      <c r="AE298"/>
      <c r="AF298"/>
      <c r="AG298"/>
      <c r="AH298"/>
      <c r="AI298"/>
      <c r="AJ298"/>
      <c r="AK298"/>
    </row>
    <row r="299" spans="2:37" x14ac:dyDescent="0.25">
      <c r="B299" s="50" t="s">
        <v>421</v>
      </c>
      <c r="C299" s="56">
        <v>170700</v>
      </c>
      <c r="D299" s="56">
        <v>170700</v>
      </c>
      <c r="E299" s="54">
        <v>0</v>
      </c>
      <c r="F299" s="120">
        <v>0</v>
      </c>
      <c r="G299" s="120">
        <v>0</v>
      </c>
      <c r="H299" s="120">
        <v>0</v>
      </c>
      <c r="I299" s="54">
        <v>0</v>
      </c>
      <c r="J299" s="54">
        <v>0</v>
      </c>
      <c r="K299" s="54">
        <v>0</v>
      </c>
      <c r="L299" s="54">
        <v>0</v>
      </c>
      <c r="M299" s="54">
        <v>0</v>
      </c>
      <c r="N299" s="54">
        <v>0</v>
      </c>
      <c r="O299" s="148">
        <v>0</v>
      </c>
      <c r="P299" s="148">
        <v>0</v>
      </c>
      <c r="Q299" s="148">
        <f t="shared" si="54"/>
        <v>0</v>
      </c>
      <c r="R299" s="289"/>
      <c r="S299" s="6"/>
    </row>
    <row r="300" spans="2:37" x14ac:dyDescent="0.25">
      <c r="B300" s="50" t="s">
        <v>708</v>
      </c>
      <c r="C300" s="56">
        <v>0</v>
      </c>
      <c r="D300" s="56">
        <v>0</v>
      </c>
      <c r="E300" s="54" t="s">
        <v>722</v>
      </c>
      <c r="F300" s="120" t="s">
        <v>722</v>
      </c>
      <c r="G300" s="120" t="s">
        <v>722</v>
      </c>
      <c r="H300" s="120" t="s">
        <v>722</v>
      </c>
      <c r="I300" s="54" t="s">
        <v>722</v>
      </c>
      <c r="J300" s="54" t="s">
        <v>722</v>
      </c>
      <c r="K300" s="54" t="s">
        <v>722</v>
      </c>
      <c r="L300" s="54" t="s">
        <v>722</v>
      </c>
      <c r="M300" s="54" t="s">
        <v>722</v>
      </c>
      <c r="N300" s="54" t="s">
        <v>722</v>
      </c>
      <c r="O300" s="148" t="s">
        <v>722</v>
      </c>
      <c r="P300" s="148" t="s">
        <v>722</v>
      </c>
      <c r="Q300" s="148">
        <f t="shared" si="54"/>
        <v>0</v>
      </c>
      <c r="R300" s="289"/>
      <c r="S300" s="6"/>
    </row>
    <row r="301" spans="2:37" x14ac:dyDescent="0.25">
      <c r="B301" s="50" t="s">
        <v>422</v>
      </c>
      <c r="C301" s="56">
        <v>2349959</v>
      </c>
      <c r="D301" s="56">
        <v>489092</v>
      </c>
      <c r="E301" s="54">
        <v>0</v>
      </c>
      <c r="F301" s="120">
        <v>0</v>
      </c>
      <c r="G301" s="120">
        <v>0</v>
      </c>
      <c r="H301" s="120">
        <v>0</v>
      </c>
      <c r="I301" s="54">
        <v>0</v>
      </c>
      <c r="J301" s="54">
        <v>0</v>
      </c>
      <c r="K301" s="54">
        <v>0</v>
      </c>
      <c r="L301" s="54">
        <v>0</v>
      </c>
      <c r="M301" s="54">
        <v>9000</v>
      </c>
      <c r="N301" s="54">
        <v>0</v>
      </c>
      <c r="O301" s="148">
        <v>0</v>
      </c>
      <c r="P301" s="148">
        <v>0</v>
      </c>
      <c r="Q301" s="148">
        <f t="shared" si="54"/>
        <v>9000</v>
      </c>
      <c r="R301" s="289"/>
      <c r="S301" s="6"/>
    </row>
    <row r="302" spans="2:37" x14ac:dyDescent="0.25">
      <c r="B302" s="50" t="s">
        <v>423</v>
      </c>
      <c r="C302" s="56">
        <v>2991439</v>
      </c>
      <c r="D302" s="56">
        <v>4072336.32</v>
      </c>
      <c r="E302" s="54">
        <v>0</v>
      </c>
      <c r="F302" s="120">
        <v>24800.04</v>
      </c>
      <c r="G302" s="120">
        <v>304859.59000000003</v>
      </c>
      <c r="H302" s="120">
        <v>70992</v>
      </c>
      <c r="I302" s="54">
        <v>6600</v>
      </c>
      <c r="J302" s="54">
        <v>491439.72</v>
      </c>
      <c r="K302" s="54">
        <v>6136</v>
      </c>
      <c r="L302" s="54">
        <v>365065</v>
      </c>
      <c r="M302" s="54">
        <v>299872.99</v>
      </c>
      <c r="N302" s="54">
        <v>120417.9</v>
      </c>
      <c r="O302" s="148">
        <v>27922.57</v>
      </c>
      <c r="P302" s="148">
        <v>242404.41</v>
      </c>
      <c r="Q302" s="148">
        <f t="shared" si="54"/>
        <v>1960510.22</v>
      </c>
      <c r="R302" s="289"/>
      <c r="S302" s="6"/>
    </row>
    <row r="303" spans="2:37" x14ac:dyDescent="0.25">
      <c r="B303" s="50" t="s">
        <v>424</v>
      </c>
      <c r="C303" s="56">
        <v>2150</v>
      </c>
      <c r="D303" s="119">
        <v>2150.0100000000002</v>
      </c>
      <c r="E303" s="54">
        <v>0</v>
      </c>
      <c r="F303" s="120">
        <v>0</v>
      </c>
      <c r="G303" s="120">
        <v>0</v>
      </c>
      <c r="H303" s="120">
        <v>0</v>
      </c>
      <c r="I303" s="54">
        <v>0</v>
      </c>
      <c r="J303" s="54">
        <v>0</v>
      </c>
      <c r="K303" s="54">
        <v>0</v>
      </c>
      <c r="L303" s="54">
        <v>0</v>
      </c>
      <c r="M303" s="54">
        <v>0</v>
      </c>
      <c r="N303" s="54">
        <v>0</v>
      </c>
      <c r="O303" s="148">
        <v>0</v>
      </c>
      <c r="P303" s="148">
        <v>0</v>
      </c>
      <c r="Q303" s="148">
        <f t="shared" si="54"/>
        <v>0</v>
      </c>
      <c r="R303" s="289"/>
      <c r="S303" s="6"/>
    </row>
    <row r="304" spans="2:37" x14ac:dyDescent="0.25">
      <c r="B304" s="50" t="s">
        <v>425</v>
      </c>
      <c r="C304" s="56">
        <v>392042</v>
      </c>
      <c r="D304" s="56">
        <v>781562.11</v>
      </c>
      <c r="E304" s="54">
        <v>0</v>
      </c>
      <c r="F304" s="120">
        <v>0</v>
      </c>
      <c r="G304" s="120">
        <v>17092.310000000001</v>
      </c>
      <c r="H304" s="120">
        <v>13629.13</v>
      </c>
      <c r="I304" s="54">
        <v>172156.1</v>
      </c>
      <c r="J304" s="54">
        <v>15478.65</v>
      </c>
      <c r="K304" s="54">
        <v>33504.68</v>
      </c>
      <c r="L304" s="54">
        <v>8639.25</v>
      </c>
      <c r="M304" s="54">
        <v>5461.16</v>
      </c>
      <c r="N304" s="54">
        <v>9935.6</v>
      </c>
      <c r="O304" s="148">
        <v>26859.16</v>
      </c>
      <c r="P304" s="148">
        <v>37984.9</v>
      </c>
      <c r="Q304" s="148">
        <f t="shared" si="54"/>
        <v>340740.93999999994</v>
      </c>
      <c r="R304" s="289"/>
      <c r="S304" s="6"/>
    </row>
    <row r="305" spans="2:37" x14ac:dyDescent="0.25">
      <c r="B305" s="50" t="s">
        <v>426</v>
      </c>
      <c r="C305" s="56">
        <v>940665</v>
      </c>
      <c r="D305" s="56">
        <v>781892.33</v>
      </c>
      <c r="E305" s="54">
        <v>0</v>
      </c>
      <c r="F305" s="120">
        <v>0</v>
      </c>
      <c r="G305" s="120">
        <v>0</v>
      </c>
      <c r="H305" s="120">
        <v>0</v>
      </c>
      <c r="I305" s="54">
        <v>0</v>
      </c>
      <c r="J305" s="54">
        <v>0</v>
      </c>
      <c r="K305" s="54">
        <v>0</v>
      </c>
      <c r="L305" s="54">
        <v>0</v>
      </c>
      <c r="M305" s="54">
        <v>0</v>
      </c>
      <c r="N305" s="54">
        <v>0</v>
      </c>
      <c r="O305" s="148">
        <v>0</v>
      </c>
      <c r="P305" s="148">
        <v>0</v>
      </c>
      <c r="Q305" s="148">
        <f t="shared" si="54"/>
        <v>0</v>
      </c>
      <c r="R305" s="289"/>
      <c r="S305" s="6"/>
    </row>
    <row r="306" spans="2:37" s="28" customFormat="1" x14ac:dyDescent="0.25">
      <c r="B306" s="51" t="s">
        <v>427</v>
      </c>
      <c r="C306" s="119">
        <f>C307</f>
        <v>746129</v>
      </c>
      <c r="D306" s="56">
        <v>756129</v>
      </c>
      <c r="E306" s="119">
        <v>0</v>
      </c>
      <c r="F306" s="119">
        <v>0</v>
      </c>
      <c r="G306" s="119">
        <v>0</v>
      </c>
      <c r="H306" s="119">
        <v>0</v>
      </c>
      <c r="I306" s="68">
        <v>0</v>
      </c>
      <c r="J306" s="119">
        <v>0</v>
      </c>
      <c r="K306" s="119">
        <v>0</v>
      </c>
      <c r="L306" s="119">
        <v>0</v>
      </c>
      <c r="M306" s="119">
        <v>0</v>
      </c>
      <c r="N306" s="119">
        <v>0</v>
      </c>
      <c r="O306" s="68">
        <v>0</v>
      </c>
      <c r="P306" s="147">
        <v>0</v>
      </c>
      <c r="Q306" s="147">
        <f t="shared" si="54"/>
        <v>0</v>
      </c>
      <c r="R306" s="289"/>
      <c r="S306" s="6"/>
      <c r="T306" s="3"/>
      <c r="U306" s="3"/>
      <c r="V306" s="3"/>
      <c r="W306" s="3"/>
      <c r="X306"/>
      <c r="Y306"/>
      <c r="Z306"/>
      <c r="AA306"/>
      <c r="AB306"/>
      <c r="AC306"/>
      <c r="AD306"/>
      <c r="AE306"/>
      <c r="AF306"/>
      <c r="AG306"/>
      <c r="AH306"/>
      <c r="AI306"/>
      <c r="AJ306"/>
      <c r="AK306"/>
    </row>
    <row r="307" spans="2:37" x14ac:dyDescent="0.25">
      <c r="B307" s="50" t="s">
        <v>428</v>
      </c>
      <c r="C307" s="56">
        <v>746129</v>
      </c>
      <c r="D307" s="56">
        <v>756129</v>
      </c>
      <c r="E307" s="54">
        <v>0</v>
      </c>
      <c r="F307" s="120">
        <v>0</v>
      </c>
      <c r="G307" s="120">
        <v>0</v>
      </c>
      <c r="H307" s="120">
        <v>0</v>
      </c>
      <c r="I307" s="54">
        <v>0</v>
      </c>
      <c r="J307" s="54">
        <v>0</v>
      </c>
      <c r="K307" s="54">
        <v>0</v>
      </c>
      <c r="L307" s="54">
        <v>0</v>
      </c>
      <c r="M307" s="54">
        <v>0</v>
      </c>
      <c r="N307" s="54">
        <v>0</v>
      </c>
      <c r="O307" s="148">
        <v>0</v>
      </c>
      <c r="P307" s="148">
        <v>0</v>
      </c>
      <c r="Q307" s="148">
        <f t="shared" si="54"/>
        <v>0</v>
      </c>
      <c r="R307" s="289"/>
      <c r="S307" s="6"/>
    </row>
    <row r="308" spans="2:37" s="28" customFormat="1" x14ac:dyDescent="0.25">
      <c r="B308" s="52" t="s">
        <v>45</v>
      </c>
      <c r="C308" s="119">
        <f t="shared" ref="C308" si="60">C309+C318</f>
        <v>3836676324</v>
      </c>
      <c r="D308" s="119">
        <v>3709161791.3099999</v>
      </c>
      <c r="E308" s="119">
        <v>53420757.86999999</v>
      </c>
      <c r="F308" s="119">
        <v>131073264.93000001</v>
      </c>
      <c r="G308" s="119">
        <v>115574881.47999997</v>
      </c>
      <c r="H308" s="119">
        <v>190573638.24000001</v>
      </c>
      <c r="I308" s="119">
        <v>241178350.75</v>
      </c>
      <c r="J308" s="119">
        <v>195480686.62</v>
      </c>
      <c r="K308" s="119">
        <v>207899544.12</v>
      </c>
      <c r="L308" s="119">
        <v>201108786.87999997</v>
      </c>
      <c r="M308" s="119">
        <v>166438332.58000001</v>
      </c>
      <c r="N308" s="119">
        <v>167716675.36999997</v>
      </c>
      <c r="O308" s="119">
        <v>234634630.26000002</v>
      </c>
      <c r="P308" s="119">
        <v>219396703.53999996</v>
      </c>
      <c r="Q308" s="147">
        <f t="shared" si="54"/>
        <v>2124496252.6399996</v>
      </c>
      <c r="R308" s="289"/>
      <c r="S308" s="6"/>
      <c r="T308" s="3"/>
      <c r="U308" s="3"/>
      <c r="V308" s="3"/>
      <c r="W308" s="3"/>
      <c r="X308"/>
      <c r="Y308"/>
      <c r="Z308"/>
      <c r="AA308"/>
      <c r="AB308"/>
      <c r="AC308"/>
      <c r="AD308"/>
      <c r="AE308"/>
      <c r="AF308"/>
      <c r="AG308"/>
      <c r="AH308"/>
      <c r="AI308"/>
      <c r="AJ308"/>
      <c r="AK308"/>
    </row>
    <row r="309" spans="2:37" s="28" customFormat="1" x14ac:dyDescent="0.25">
      <c r="B309" s="51" t="s">
        <v>429</v>
      </c>
      <c r="C309" s="119">
        <f t="shared" ref="C309" si="61">SUM(C310:C317)</f>
        <v>1580429597</v>
      </c>
      <c r="D309" s="119">
        <v>1848588411.3699999</v>
      </c>
      <c r="E309" s="119">
        <v>32204839.239999995</v>
      </c>
      <c r="F309" s="119">
        <v>48081069.910000004</v>
      </c>
      <c r="G309" s="119">
        <v>66728067.459999993</v>
      </c>
      <c r="H309" s="119">
        <v>89248622.75</v>
      </c>
      <c r="I309" s="119">
        <v>99413182.840000018</v>
      </c>
      <c r="J309" s="119">
        <v>98041897.179999992</v>
      </c>
      <c r="K309" s="119">
        <v>95818954.879999995</v>
      </c>
      <c r="L309" s="119">
        <v>98936726.839999989</v>
      </c>
      <c r="M309" s="119">
        <v>74781195.950000003</v>
      </c>
      <c r="N309" s="119">
        <v>83955390.429999992</v>
      </c>
      <c r="O309" s="119">
        <v>94340079.439999998</v>
      </c>
      <c r="P309" s="119">
        <v>134847191.81999999</v>
      </c>
      <c r="Q309" s="147">
        <f t="shared" si="54"/>
        <v>1016397218.74</v>
      </c>
      <c r="R309" s="289"/>
      <c r="S309" s="6"/>
      <c r="T309" s="3"/>
      <c r="U309" s="3"/>
      <c r="V309" s="3"/>
      <c r="W309" s="3"/>
      <c r="X309"/>
      <c r="Y309"/>
      <c r="Z309"/>
      <c r="AA309"/>
      <c r="AB309"/>
      <c r="AC309"/>
      <c r="AD309"/>
      <c r="AE309"/>
      <c r="AF309"/>
      <c r="AG309"/>
      <c r="AH309"/>
      <c r="AI309"/>
      <c r="AJ309"/>
      <c r="AK309"/>
    </row>
    <row r="310" spans="2:37" x14ac:dyDescent="0.25">
      <c r="B310" s="50" t="s">
        <v>430</v>
      </c>
      <c r="C310" s="56">
        <v>733872741</v>
      </c>
      <c r="D310" s="56">
        <v>761571383.70000005</v>
      </c>
      <c r="E310" s="54">
        <v>18473785.509999998</v>
      </c>
      <c r="F310" s="120">
        <v>18216738.43</v>
      </c>
      <c r="G310" s="120">
        <v>23969066.75</v>
      </c>
      <c r="H310" s="120">
        <v>31737514.699999999</v>
      </c>
      <c r="I310" s="54">
        <v>39994681.380000003</v>
      </c>
      <c r="J310" s="54">
        <v>33784971.880000003</v>
      </c>
      <c r="K310" s="54">
        <v>39659715.25</v>
      </c>
      <c r="L310" s="54">
        <v>37004574.350000001</v>
      </c>
      <c r="M310" s="54">
        <v>20038408.190000001</v>
      </c>
      <c r="N310" s="54">
        <v>32741176.969999999</v>
      </c>
      <c r="O310" s="148">
        <v>35751439.5</v>
      </c>
      <c r="P310" s="148">
        <v>55129759.789999999</v>
      </c>
      <c r="Q310" s="148">
        <f t="shared" si="54"/>
        <v>386501832.69999999</v>
      </c>
      <c r="R310" s="289"/>
      <c r="S310" s="6"/>
    </row>
    <row r="311" spans="2:37" x14ac:dyDescent="0.25">
      <c r="B311" s="50" t="s">
        <v>431</v>
      </c>
      <c r="C311" s="56">
        <v>712900412</v>
      </c>
      <c r="D311" s="56">
        <v>944336256.36000001</v>
      </c>
      <c r="E311" s="54">
        <v>13503765.26</v>
      </c>
      <c r="F311" s="120">
        <v>27360207.379999999</v>
      </c>
      <c r="G311" s="120">
        <v>38237254.460000001</v>
      </c>
      <c r="H311" s="120">
        <v>50428417.329999998</v>
      </c>
      <c r="I311" s="54">
        <v>53658855.980000004</v>
      </c>
      <c r="J311" s="54">
        <v>56104654.939999998</v>
      </c>
      <c r="K311" s="54">
        <v>50543192.170000002</v>
      </c>
      <c r="L311" s="54">
        <v>56036057.689999998</v>
      </c>
      <c r="M311" s="54">
        <v>47934648.700000003</v>
      </c>
      <c r="N311" s="54">
        <v>40518235.949999996</v>
      </c>
      <c r="O311" s="148">
        <v>53491445.310000002</v>
      </c>
      <c r="P311" s="148">
        <v>73665755.539999992</v>
      </c>
      <c r="Q311" s="148">
        <f t="shared" si="54"/>
        <v>561482490.70999992</v>
      </c>
      <c r="R311" s="289"/>
      <c r="S311" s="6"/>
    </row>
    <row r="312" spans="2:37" x14ac:dyDescent="0.25">
      <c r="B312" s="50" t="s">
        <v>432</v>
      </c>
      <c r="C312" s="56">
        <v>12460202</v>
      </c>
      <c r="D312" s="56">
        <v>12460202</v>
      </c>
      <c r="E312" s="54">
        <v>0</v>
      </c>
      <c r="F312" s="120">
        <v>0</v>
      </c>
      <c r="G312" s="120">
        <v>0</v>
      </c>
      <c r="H312" s="120">
        <v>161256.78</v>
      </c>
      <c r="I312" s="54">
        <v>0</v>
      </c>
      <c r="J312" s="54">
        <v>0</v>
      </c>
      <c r="K312" s="54">
        <v>1042524.66</v>
      </c>
      <c r="L312" s="54">
        <v>2567067.9500000002</v>
      </c>
      <c r="M312" s="54">
        <v>2994811.2</v>
      </c>
      <c r="N312" s="54">
        <v>857783.76</v>
      </c>
      <c r="O312" s="148">
        <v>0</v>
      </c>
      <c r="P312" s="148">
        <v>0</v>
      </c>
      <c r="Q312" s="148">
        <f t="shared" si="54"/>
        <v>7623444.3499999996</v>
      </c>
      <c r="R312" s="289"/>
      <c r="S312" s="6"/>
    </row>
    <row r="313" spans="2:37" x14ac:dyDescent="0.25">
      <c r="B313" s="50" t="s">
        <v>433</v>
      </c>
      <c r="C313" s="56">
        <v>79217879</v>
      </c>
      <c r="D313" s="56">
        <v>71873759.219999999</v>
      </c>
      <c r="E313" s="54">
        <v>22748.859999999986</v>
      </c>
      <c r="F313" s="120">
        <v>2498909.59</v>
      </c>
      <c r="G313" s="120">
        <v>2190016.9</v>
      </c>
      <c r="H313" s="120">
        <v>5048178.96</v>
      </c>
      <c r="I313" s="54">
        <v>5751762.4199999999</v>
      </c>
      <c r="J313" s="54">
        <v>6326736.8100000005</v>
      </c>
      <c r="K313" s="54">
        <v>4032087.6799999997</v>
      </c>
      <c r="L313" s="54">
        <v>2982471.6</v>
      </c>
      <c r="M313" s="54">
        <v>2393078.2800000003</v>
      </c>
      <c r="N313" s="54">
        <v>6357846.9199999999</v>
      </c>
      <c r="O313" s="148">
        <v>4613917.72</v>
      </c>
      <c r="P313" s="148">
        <v>5288787.54</v>
      </c>
      <c r="Q313" s="148">
        <f t="shared" si="54"/>
        <v>47506543.280000001</v>
      </c>
      <c r="R313" s="289"/>
      <c r="S313" s="6"/>
    </row>
    <row r="314" spans="2:37" x14ac:dyDescent="0.25">
      <c r="B314" s="50" t="s">
        <v>434</v>
      </c>
      <c r="C314" s="56">
        <v>29223141</v>
      </c>
      <c r="D314" s="56">
        <v>43199391.340000004</v>
      </c>
      <c r="E314" s="54">
        <v>204539.61</v>
      </c>
      <c r="F314" s="120">
        <v>5214.51</v>
      </c>
      <c r="G314" s="120">
        <v>2130749.41</v>
      </c>
      <c r="H314" s="120">
        <v>1845524.98</v>
      </c>
      <c r="I314" s="54">
        <v>5922.66</v>
      </c>
      <c r="J314" s="54">
        <v>887888.96</v>
      </c>
      <c r="K314" s="54">
        <v>233081.28</v>
      </c>
      <c r="L314" s="54">
        <v>302051.88</v>
      </c>
      <c r="M314" s="54">
        <v>1154379.67</v>
      </c>
      <c r="N314" s="54">
        <v>3299427</v>
      </c>
      <c r="O314" s="148">
        <v>400086.91</v>
      </c>
      <c r="P314" s="148">
        <v>590635.99000000011</v>
      </c>
      <c r="Q314" s="148">
        <f t="shared" si="54"/>
        <v>11059502.860000001</v>
      </c>
      <c r="R314" s="289"/>
      <c r="S314" s="6"/>
    </row>
    <row r="315" spans="2:37" x14ac:dyDescent="0.25">
      <c r="B315" s="50" t="s">
        <v>435</v>
      </c>
      <c r="C315" s="56">
        <v>12433722</v>
      </c>
      <c r="D315" s="56">
        <v>14804518.75</v>
      </c>
      <c r="E315" s="54">
        <v>0</v>
      </c>
      <c r="F315" s="120">
        <v>0</v>
      </c>
      <c r="G315" s="120">
        <v>200979.94</v>
      </c>
      <c r="H315" s="120">
        <v>27730</v>
      </c>
      <c r="I315" s="54">
        <v>1960.4</v>
      </c>
      <c r="J315" s="54">
        <v>937644.59</v>
      </c>
      <c r="K315" s="54">
        <v>308353.84000000003</v>
      </c>
      <c r="L315" s="54">
        <v>43603.360000000001</v>
      </c>
      <c r="M315" s="54">
        <v>265869.90999999997</v>
      </c>
      <c r="N315" s="54">
        <v>168520.98</v>
      </c>
      <c r="O315" s="148">
        <v>83190</v>
      </c>
      <c r="P315" s="148">
        <v>172252.96</v>
      </c>
      <c r="Q315" s="148">
        <f t="shared" si="54"/>
        <v>2210105.98</v>
      </c>
      <c r="R315" s="289"/>
      <c r="S315" s="6"/>
    </row>
    <row r="316" spans="2:37" x14ac:dyDescent="0.25">
      <c r="B316" s="50" t="s">
        <v>436</v>
      </c>
      <c r="C316" s="56">
        <v>50000</v>
      </c>
      <c r="D316" s="56">
        <v>51000</v>
      </c>
      <c r="E316" s="54">
        <v>0</v>
      </c>
      <c r="F316" s="120">
        <v>0</v>
      </c>
      <c r="G316" s="120">
        <v>0</v>
      </c>
      <c r="H316" s="120">
        <v>0</v>
      </c>
      <c r="I316" s="54">
        <v>0</v>
      </c>
      <c r="J316" s="54">
        <v>0</v>
      </c>
      <c r="K316" s="54">
        <v>0</v>
      </c>
      <c r="L316" s="54">
        <v>0</v>
      </c>
      <c r="M316" s="54">
        <v>0</v>
      </c>
      <c r="N316" s="54">
        <v>0</v>
      </c>
      <c r="O316" s="148">
        <v>0</v>
      </c>
      <c r="P316" s="148">
        <v>0</v>
      </c>
      <c r="Q316" s="148">
        <f t="shared" si="54"/>
        <v>0</v>
      </c>
      <c r="R316" s="289"/>
      <c r="S316" s="6"/>
    </row>
    <row r="317" spans="2:37" x14ac:dyDescent="0.25">
      <c r="B317" s="50" t="s">
        <v>437</v>
      </c>
      <c r="C317" s="56">
        <v>271500</v>
      </c>
      <c r="D317" s="56">
        <v>291900</v>
      </c>
      <c r="E317" s="54">
        <v>0</v>
      </c>
      <c r="F317" s="120">
        <v>0</v>
      </c>
      <c r="G317" s="120">
        <v>0</v>
      </c>
      <c r="H317" s="120">
        <v>0</v>
      </c>
      <c r="I317" s="54">
        <v>0</v>
      </c>
      <c r="J317" s="54">
        <v>0</v>
      </c>
      <c r="K317" s="54">
        <v>0</v>
      </c>
      <c r="L317" s="54">
        <v>900.01</v>
      </c>
      <c r="M317" s="54">
        <v>0</v>
      </c>
      <c r="N317" s="54">
        <v>12398.85</v>
      </c>
      <c r="O317" s="148">
        <v>0</v>
      </c>
      <c r="P317" s="148">
        <v>0</v>
      </c>
      <c r="Q317" s="148">
        <f t="shared" si="54"/>
        <v>13298.86</v>
      </c>
      <c r="R317" s="289"/>
      <c r="S317" s="6"/>
    </row>
    <row r="318" spans="2:37" s="28" customFormat="1" x14ac:dyDescent="0.25">
      <c r="B318" s="51" t="s">
        <v>438</v>
      </c>
      <c r="C318" s="119">
        <f t="shared" ref="C318" si="62">SUM(C319:C326)</f>
        <v>2256246727</v>
      </c>
      <c r="D318" s="119">
        <v>1860573379.9400001</v>
      </c>
      <c r="E318" s="119">
        <v>21215918.629999999</v>
      </c>
      <c r="F318" s="119">
        <v>82992195.019999996</v>
      </c>
      <c r="G318" s="119">
        <v>48846814.019999988</v>
      </c>
      <c r="H318" s="119">
        <v>101325015.48999999</v>
      </c>
      <c r="I318" s="119">
        <v>141765167.91</v>
      </c>
      <c r="J318" s="119">
        <v>97438789.439999983</v>
      </c>
      <c r="K318" s="119">
        <v>112080589.23999998</v>
      </c>
      <c r="L318" s="119">
        <v>102172060.03999999</v>
      </c>
      <c r="M318" s="119">
        <v>91657136.629999995</v>
      </c>
      <c r="N318" s="119">
        <v>83761284.940000013</v>
      </c>
      <c r="O318" s="119">
        <v>140294550.81999999</v>
      </c>
      <c r="P318" s="119">
        <v>84549511.720000014</v>
      </c>
      <c r="Q318" s="147">
        <f t="shared" si="54"/>
        <v>1108099033.8999999</v>
      </c>
      <c r="R318" s="289"/>
      <c r="S318" s="6"/>
      <c r="T318" s="3"/>
      <c r="U318" s="3"/>
      <c r="V318" s="3"/>
      <c r="W318" s="3"/>
      <c r="X318"/>
      <c r="Y318"/>
      <c r="Z318"/>
      <c r="AA318"/>
      <c r="AB318"/>
      <c r="AC318"/>
      <c r="AD318"/>
      <c r="AE318"/>
      <c r="AF318"/>
      <c r="AG318"/>
      <c r="AH318"/>
      <c r="AI318"/>
      <c r="AJ318"/>
      <c r="AK318"/>
    </row>
    <row r="319" spans="2:37" x14ac:dyDescent="0.25">
      <c r="B319" s="50" t="s">
        <v>439</v>
      </c>
      <c r="C319" s="56">
        <v>1154776</v>
      </c>
      <c r="D319" s="56">
        <v>1605787.77</v>
      </c>
      <c r="E319" s="54">
        <v>0</v>
      </c>
      <c r="F319" s="120">
        <v>1929.3</v>
      </c>
      <c r="G319" s="120">
        <v>29242.48</v>
      </c>
      <c r="H319" s="120">
        <v>0</v>
      </c>
      <c r="I319" s="54">
        <v>2999.8</v>
      </c>
      <c r="J319" s="54">
        <v>0</v>
      </c>
      <c r="K319" s="54">
        <v>46161.599999999999</v>
      </c>
      <c r="L319" s="54">
        <v>0</v>
      </c>
      <c r="M319" s="54">
        <v>1913.92</v>
      </c>
      <c r="N319" s="54">
        <v>0</v>
      </c>
      <c r="O319" s="148">
        <v>0</v>
      </c>
      <c r="P319" s="148">
        <v>0</v>
      </c>
      <c r="Q319" s="148">
        <f t="shared" si="54"/>
        <v>82247.099999999991</v>
      </c>
      <c r="R319" s="289"/>
      <c r="S319" s="6"/>
    </row>
    <row r="320" spans="2:37" x14ac:dyDescent="0.25">
      <c r="B320" s="50" t="s">
        <v>440</v>
      </c>
      <c r="C320" s="56">
        <v>13602989</v>
      </c>
      <c r="D320" s="56">
        <v>8301089.0499999998</v>
      </c>
      <c r="E320" s="54">
        <v>0</v>
      </c>
      <c r="F320" s="120">
        <v>0</v>
      </c>
      <c r="G320" s="120">
        <v>0</v>
      </c>
      <c r="H320" s="120">
        <v>0</v>
      </c>
      <c r="I320" s="54">
        <v>0</v>
      </c>
      <c r="J320" s="54">
        <v>0</v>
      </c>
      <c r="K320" s="54">
        <v>0</v>
      </c>
      <c r="L320" s="54">
        <v>0</v>
      </c>
      <c r="M320" s="54">
        <v>0</v>
      </c>
      <c r="N320" s="54">
        <v>129817.24</v>
      </c>
      <c r="O320" s="148">
        <v>106000</v>
      </c>
      <c r="P320" s="148">
        <v>0</v>
      </c>
      <c r="Q320" s="148">
        <f t="shared" si="54"/>
        <v>235817.24</v>
      </c>
      <c r="R320" s="289"/>
      <c r="S320" s="6"/>
    </row>
    <row r="321" spans="2:37" x14ac:dyDescent="0.25">
      <c r="B321" s="50" t="s">
        <v>441</v>
      </c>
      <c r="C321" s="56">
        <v>1915270192</v>
      </c>
      <c r="D321" s="56">
        <v>1458350243.49</v>
      </c>
      <c r="E321" s="54">
        <v>16901656.43</v>
      </c>
      <c r="F321" s="120">
        <v>38189886.539999999</v>
      </c>
      <c r="G321" s="120">
        <v>41640726.479999997</v>
      </c>
      <c r="H321" s="120">
        <v>90947134.599999994</v>
      </c>
      <c r="I321" s="54">
        <v>123111120.08000001</v>
      </c>
      <c r="J321" s="54">
        <v>85897956.319999993</v>
      </c>
      <c r="K321" s="54">
        <v>101076096</v>
      </c>
      <c r="L321" s="54">
        <v>81486325.310000002</v>
      </c>
      <c r="M321" s="54">
        <v>45498816.210000001</v>
      </c>
      <c r="N321" s="54">
        <v>64878158.840000004</v>
      </c>
      <c r="O321" s="148">
        <v>93631391.109999999</v>
      </c>
      <c r="P321" s="148">
        <v>61998721.32</v>
      </c>
      <c r="Q321" s="148">
        <f t="shared" si="54"/>
        <v>845257989.24000013</v>
      </c>
      <c r="R321" s="289"/>
      <c r="S321" s="6"/>
    </row>
    <row r="322" spans="2:37" x14ac:dyDescent="0.25">
      <c r="B322" s="50" t="s">
        <v>442</v>
      </c>
      <c r="C322" s="56">
        <v>16132140</v>
      </c>
      <c r="D322" s="56">
        <v>52076083.420000002</v>
      </c>
      <c r="E322" s="54">
        <v>0</v>
      </c>
      <c r="F322" s="120">
        <v>84000</v>
      </c>
      <c r="G322" s="120">
        <v>100633.8</v>
      </c>
      <c r="H322" s="120">
        <v>263181.06</v>
      </c>
      <c r="I322" s="54">
        <v>493897.92</v>
      </c>
      <c r="J322" s="54">
        <v>1093866</v>
      </c>
      <c r="K322" s="54">
        <v>288433.87</v>
      </c>
      <c r="L322" s="54">
        <v>11856993.16</v>
      </c>
      <c r="M322" s="54">
        <v>117550</v>
      </c>
      <c r="N322" s="54">
        <v>3656268.1999999993</v>
      </c>
      <c r="O322" s="148">
        <v>28262050</v>
      </c>
      <c r="P322" s="148">
        <v>1026474.95</v>
      </c>
      <c r="Q322" s="148">
        <f t="shared" si="54"/>
        <v>47243348.960000001</v>
      </c>
      <c r="R322" s="289"/>
      <c r="S322" s="6"/>
    </row>
    <row r="323" spans="2:37" x14ac:dyDescent="0.25">
      <c r="B323" s="50" t="s">
        <v>443</v>
      </c>
      <c r="C323" s="56">
        <v>33333739</v>
      </c>
      <c r="D323" s="56">
        <v>65366544.479999997</v>
      </c>
      <c r="E323" s="54">
        <v>0</v>
      </c>
      <c r="F323" s="120">
        <v>17608.400000000001</v>
      </c>
      <c r="G323" s="120">
        <v>241298.44</v>
      </c>
      <c r="H323" s="120">
        <v>18434.73</v>
      </c>
      <c r="I323" s="54">
        <v>43820</v>
      </c>
      <c r="J323" s="54">
        <v>1789340.13</v>
      </c>
      <c r="K323" s="54">
        <v>23703.21</v>
      </c>
      <c r="L323" s="54">
        <v>606558.06999999995</v>
      </c>
      <c r="M323" s="54">
        <v>40198043</v>
      </c>
      <c r="N323" s="54">
        <v>7037225.4000000004</v>
      </c>
      <c r="O323" s="148">
        <v>3635053.8</v>
      </c>
      <c r="P323" s="148">
        <v>1373252.56</v>
      </c>
      <c r="Q323" s="148">
        <f t="shared" si="54"/>
        <v>54984337.739999995</v>
      </c>
      <c r="R323" s="289"/>
      <c r="S323" s="6"/>
    </row>
    <row r="324" spans="2:37" x14ac:dyDescent="0.25">
      <c r="B324" s="50" t="s">
        <v>444</v>
      </c>
      <c r="C324" s="56">
        <v>114061545</v>
      </c>
      <c r="D324" s="56">
        <v>121463475.2</v>
      </c>
      <c r="E324" s="54">
        <v>429878.72</v>
      </c>
      <c r="F324" s="120">
        <v>1605699.2</v>
      </c>
      <c r="G324" s="120">
        <v>3230489.5</v>
      </c>
      <c r="H324" s="120">
        <v>8614691.0499999989</v>
      </c>
      <c r="I324" s="54">
        <v>12599611.639999999</v>
      </c>
      <c r="J324" s="54">
        <v>3922516.35</v>
      </c>
      <c r="K324" s="54">
        <v>2098746.88</v>
      </c>
      <c r="L324" s="54">
        <v>1278133.19</v>
      </c>
      <c r="M324" s="54">
        <v>2689485.2</v>
      </c>
      <c r="N324" s="54">
        <v>2232020.67</v>
      </c>
      <c r="O324" s="148">
        <v>4333704.03</v>
      </c>
      <c r="P324" s="148">
        <v>5052338.9400000004</v>
      </c>
      <c r="Q324" s="148">
        <f t="shared" si="54"/>
        <v>48087315.370000005</v>
      </c>
      <c r="R324" s="289"/>
      <c r="S324" s="6"/>
    </row>
    <row r="325" spans="2:37" x14ac:dyDescent="0.25">
      <c r="B325" s="50" t="s">
        <v>445</v>
      </c>
      <c r="C325" s="56">
        <v>2310000</v>
      </c>
      <c r="D325" s="56">
        <v>2113000</v>
      </c>
      <c r="E325" s="54">
        <v>0</v>
      </c>
      <c r="F325" s="120">
        <v>61950</v>
      </c>
      <c r="G325" s="120">
        <v>47200</v>
      </c>
      <c r="H325" s="120">
        <v>0</v>
      </c>
      <c r="I325" s="54">
        <v>0</v>
      </c>
      <c r="J325" s="54">
        <v>81241.36</v>
      </c>
      <c r="K325" s="54">
        <v>173278</v>
      </c>
      <c r="L325" s="54">
        <v>0</v>
      </c>
      <c r="M325" s="54">
        <v>446040</v>
      </c>
      <c r="N325" s="54">
        <v>0</v>
      </c>
      <c r="O325" s="148">
        <v>320960</v>
      </c>
      <c r="P325" s="148">
        <v>0</v>
      </c>
      <c r="Q325" s="148">
        <f t="shared" si="54"/>
        <v>1130669.3599999999</v>
      </c>
      <c r="R325" s="289"/>
      <c r="S325" s="6"/>
    </row>
    <row r="326" spans="2:37" s="28" customFormat="1" x14ac:dyDescent="0.25">
      <c r="B326" s="50" t="s">
        <v>446</v>
      </c>
      <c r="C326" s="56">
        <v>160381346</v>
      </c>
      <c r="D326" s="56">
        <v>151297156.53</v>
      </c>
      <c r="E326" s="54">
        <v>3884383.48</v>
      </c>
      <c r="F326" s="120">
        <v>43031121.579999998</v>
      </c>
      <c r="G326" s="120">
        <v>3557223.32</v>
      </c>
      <c r="H326" s="120">
        <v>1481574.05</v>
      </c>
      <c r="I326" s="54">
        <v>5513718.4699999997</v>
      </c>
      <c r="J326" s="54">
        <v>4653869.28</v>
      </c>
      <c r="K326" s="54">
        <v>8374169.6799999997</v>
      </c>
      <c r="L326" s="54">
        <v>6944050.3100000005</v>
      </c>
      <c r="M326" s="54">
        <v>2705288.3</v>
      </c>
      <c r="N326" s="54">
        <v>5827794.5899999999</v>
      </c>
      <c r="O326" s="156">
        <v>10005391.879999999</v>
      </c>
      <c r="P326" s="147">
        <v>15098723.950000001</v>
      </c>
      <c r="Q326" s="148">
        <f t="shared" si="54"/>
        <v>111077308.88999999</v>
      </c>
      <c r="R326" s="289"/>
      <c r="S326" s="6"/>
      <c r="T326" s="3"/>
      <c r="U326" s="3"/>
      <c r="V326" s="3"/>
      <c r="W326" s="3"/>
      <c r="X326"/>
      <c r="Y326"/>
      <c r="Z326"/>
      <c r="AA326"/>
      <c r="AB326"/>
      <c r="AC326"/>
      <c r="AD326"/>
      <c r="AE326"/>
      <c r="AF326"/>
      <c r="AG326"/>
      <c r="AH326"/>
      <c r="AI326"/>
      <c r="AJ326"/>
      <c r="AK326"/>
    </row>
    <row r="327" spans="2:37" s="28" customFormat="1" x14ac:dyDescent="0.25">
      <c r="B327" s="52" t="s">
        <v>46</v>
      </c>
      <c r="C327" s="119">
        <f t="shared" ref="C327" si="63">C328+C331+C334+C336+C338+C340+C342+C344+C347</f>
        <v>4066262805</v>
      </c>
      <c r="D327" s="119">
        <v>6747541343.5800009</v>
      </c>
      <c r="E327" s="119">
        <v>27273448.910000004</v>
      </c>
      <c r="F327" s="119">
        <v>64201098.370000005</v>
      </c>
      <c r="G327" s="119">
        <v>110045682.28999999</v>
      </c>
      <c r="H327" s="119">
        <v>234253973.06000003</v>
      </c>
      <c r="I327" s="119">
        <v>438390725.94999999</v>
      </c>
      <c r="J327" s="119">
        <v>199067534.21000001</v>
      </c>
      <c r="K327" s="119">
        <v>169603551.12</v>
      </c>
      <c r="L327" s="119">
        <v>178384263.79999998</v>
      </c>
      <c r="M327" s="119">
        <v>133907504.09999999</v>
      </c>
      <c r="N327" s="119">
        <v>279671272.85999995</v>
      </c>
      <c r="O327" s="119">
        <v>231992480.88</v>
      </c>
      <c r="P327" s="119">
        <v>254523201.93999997</v>
      </c>
      <c r="Q327" s="147">
        <f t="shared" si="54"/>
        <v>2321314737.4899998</v>
      </c>
      <c r="R327" s="289"/>
      <c r="S327" s="6"/>
      <c r="T327" s="3"/>
      <c r="U327" s="3"/>
      <c r="V327" s="3"/>
      <c r="W327" s="3"/>
      <c r="X327"/>
      <c r="Y327"/>
      <c r="Z327"/>
      <c r="AA327"/>
      <c r="AB327"/>
      <c r="AC327"/>
      <c r="AD327"/>
      <c r="AE327"/>
      <c r="AF327"/>
      <c r="AG327"/>
      <c r="AH327"/>
      <c r="AI327"/>
      <c r="AJ327"/>
      <c r="AK327"/>
    </row>
    <row r="328" spans="2:37" s="28" customFormat="1" x14ac:dyDescent="0.25">
      <c r="B328" s="52" t="s">
        <v>447</v>
      </c>
      <c r="C328" s="119">
        <f t="shared" ref="C328" si="64">C329+C330</f>
        <v>249334610</v>
      </c>
      <c r="D328" s="119">
        <v>1510177091.9900002</v>
      </c>
      <c r="E328" s="119">
        <v>1724463.63</v>
      </c>
      <c r="F328" s="119">
        <v>4939078.8899999997</v>
      </c>
      <c r="G328" s="119">
        <v>5222680.16</v>
      </c>
      <c r="H328" s="119">
        <v>26058888.959999997</v>
      </c>
      <c r="I328" s="119">
        <v>26876548.789999999</v>
      </c>
      <c r="J328" s="119">
        <v>21208555.43</v>
      </c>
      <c r="K328" s="119">
        <v>15964948.629999999</v>
      </c>
      <c r="L328" s="119">
        <v>18417601.210000001</v>
      </c>
      <c r="M328" s="119">
        <v>14334058.859999999</v>
      </c>
      <c r="N328" s="119">
        <v>26370035.649999999</v>
      </c>
      <c r="O328" s="119">
        <v>14194054.109999999</v>
      </c>
      <c r="P328" s="119">
        <v>23583576.449999999</v>
      </c>
      <c r="Q328" s="153">
        <f t="shared" si="54"/>
        <v>198894490.76999998</v>
      </c>
      <c r="R328" s="289"/>
      <c r="S328" s="6"/>
      <c r="T328" s="3"/>
      <c r="U328" s="3"/>
      <c r="V328" s="3"/>
      <c r="W328" s="3"/>
      <c r="X328"/>
      <c r="Y328"/>
      <c r="Z328"/>
      <c r="AA328"/>
      <c r="AB328"/>
      <c r="AC328"/>
      <c r="AD328"/>
      <c r="AE328"/>
      <c r="AF328"/>
      <c r="AG328"/>
      <c r="AH328"/>
      <c r="AI328"/>
      <c r="AJ328"/>
      <c r="AK328"/>
    </row>
    <row r="329" spans="2:37" x14ac:dyDescent="0.25">
      <c r="B329" s="27" t="s">
        <v>448</v>
      </c>
      <c r="C329" s="121">
        <v>235624511</v>
      </c>
      <c r="D329" s="121">
        <v>1494588794.2800002</v>
      </c>
      <c r="E329" s="120">
        <v>1724463.63</v>
      </c>
      <c r="F329" s="120">
        <v>4939078.8899999997</v>
      </c>
      <c r="G329" s="120">
        <v>5222680.16</v>
      </c>
      <c r="H329" s="120">
        <v>25343567.209999997</v>
      </c>
      <c r="I329" s="120">
        <v>26817574.390000001</v>
      </c>
      <c r="J329" s="120">
        <v>20381907.57</v>
      </c>
      <c r="K329" s="120">
        <v>15858748.629999999</v>
      </c>
      <c r="L329" s="120">
        <v>15571382.91</v>
      </c>
      <c r="M329" s="120">
        <v>12565850.1</v>
      </c>
      <c r="N329" s="120">
        <v>26352035.649999999</v>
      </c>
      <c r="O329" s="152">
        <v>13931059.109999999</v>
      </c>
      <c r="P329" s="152">
        <v>20451546.5</v>
      </c>
      <c r="Q329" s="152">
        <f t="shared" si="54"/>
        <v>189159894.75</v>
      </c>
      <c r="R329" s="289"/>
      <c r="S329" s="6"/>
    </row>
    <row r="330" spans="2:37" x14ac:dyDescent="0.25">
      <c r="B330" s="27" t="s">
        <v>679</v>
      </c>
      <c r="C330" s="56">
        <v>13710099</v>
      </c>
      <c r="D330" s="56">
        <v>15588297.710000001</v>
      </c>
      <c r="E330" s="54">
        <v>0</v>
      </c>
      <c r="F330" s="120">
        <v>0</v>
      </c>
      <c r="G330" s="120">
        <v>0</v>
      </c>
      <c r="H330" s="120">
        <v>715321.75</v>
      </c>
      <c r="I330" s="54">
        <v>58974.400000000001</v>
      </c>
      <c r="J330" s="54">
        <v>826647.86</v>
      </c>
      <c r="K330" s="54">
        <v>106200</v>
      </c>
      <c r="L330" s="54">
        <v>2846218.3</v>
      </c>
      <c r="M330" s="54">
        <v>1768208.76</v>
      </c>
      <c r="N330" s="54">
        <v>18000</v>
      </c>
      <c r="O330" s="148">
        <v>262995</v>
      </c>
      <c r="P330" s="148">
        <v>3132029.95</v>
      </c>
      <c r="Q330" s="148">
        <f t="shared" si="54"/>
        <v>9734596.0199999996</v>
      </c>
      <c r="R330" s="289"/>
      <c r="S330" s="6"/>
    </row>
    <row r="331" spans="2:37" s="28" customFormat="1" x14ac:dyDescent="0.25">
      <c r="B331" s="52" t="s">
        <v>449</v>
      </c>
      <c r="C331" s="119">
        <f t="shared" ref="C331" si="65">C332+C333</f>
        <v>389163173</v>
      </c>
      <c r="D331" s="119">
        <v>476421043.51999998</v>
      </c>
      <c r="E331" s="119">
        <v>708073.3</v>
      </c>
      <c r="F331" s="119">
        <v>3057919.0400000005</v>
      </c>
      <c r="G331" s="119">
        <v>10950391.449999999</v>
      </c>
      <c r="H331" s="119">
        <v>25915533.609999999</v>
      </c>
      <c r="I331" s="119">
        <v>26612055.210000001</v>
      </c>
      <c r="J331" s="119">
        <v>18004332.18</v>
      </c>
      <c r="K331" s="119">
        <v>16183102.609999999</v>
      </c>
      <c r="L331" s="119">
        <v>22236080.649999999</v>
      </c>
      <c r="M331" s="119">
        <v>21828297.099999998</v>
      </c>
      <c r="N331" s="119">
        <v>32012401.630000003</v>
      </c>
      <c r="O331" s="119">
        <v>33001262.860000003</v>
      </c>
      <c r="P331" s="119">
        <v>21804247.879999999</v>
      </c>
      <c r="Q331" s="147">
        <f t="shared" ref="Q331:Q394" si="66">SUM(E331:P331)</f>
        <v>232313697.51999998</v>
      </c>
      <c r="R331" s="289"/>
      <c r="S331" s="6"/>
      <c r="T331" s="3"/>
      <c r="U331" s="3"/>
      <c r="V331" s="3"/>
      <c r="W331" s="3"/>
      <c r="X331"/>
      <c r="Y331"/>
      <c r="Z331"/>
      <c r="AA331"/>
      <c r="AB331"/>
      <c r="AC331"/>
      <c r="AD331"/>
      <c r="AE331"/>
      <c r="AF331"/>
      <c r="AG331"/>
      <c r="AH331"/>
      <c r="AI331"/>
      <c r="AJ331"/>
      <c r="AK331"/>
    </row>
    <row r="332" spans="2:37" x14ac:dyDescent="0.25">
      <c r="B332" s="27" t="s">
        <v>450</v>
      </c>
      <c r="C332" s="56">
        <v>368719059</v>
      </c>
      <c r="D332" s="56">
        <v>463545973.47999996</v>
      </c>
      <c r="E332" s="54">
        <v>708073.3</v>
      </c>
      <c r="F332" s="120">
        <v>2995448.4000000004</v>
      </c>
      <c r="G332" s="120">
        <v>8136175.4400000004</v>
      </c>
      <c r="H332" s="120">
        <v>25354184.32</v>
      </c>
      <c r="I332" s="54">
        <v>26456998.289999999</v>
      </c>
      <c r="J332" s="54">
        <v>17087293.800000001</v>
      </c>
      <c r="K332" s="54">
        <v>16183102.609999999</v>
      </c>
      <c r="L332" s="54">
        <v>20786466.469999999</v>
      </c>
      <c r="M332" s="54">
        <v>21023041.729999997</v>
      </c>
      <c r="N332" s="54">
        <v>31347726.380000003</v>
      </c>
      <c r="O332" s="148">
        <v>32916085.190000001</v>
      </c>
      <c r="P332" s="148">
        <v>21701457.439999998</v>
      </c>
      <c r="Q332" s="148">
        <f t="shared" si="66"/>
        <v>224696053.36999997</v>
      </c>
      <c r="R332" s="289"/>
      <c r="S332" s="6"/>
    </row>
    <row r="333" spans="2:37" x14ac:dyDescent="0.25">
      <c r="B333" s="27" t="s">
        <v>451</v>
      </c>
      <c r="C333" s="56">
        <v>20444114</v>
      </c>
      <c r="D333" s="56">
        <v>12875070.039999999</v>
      </c>
      <c r="E333" s="54">
        <v>0</v>
      </c>
      <c r="F333" s="120">
        <v>62470.64</v>
      </c>
      <c r="G333" s="120">
        <v>2814216.01</v>
      </c>
      <c r="H333" s="120">
        <v>561349.29</v>
      </c>
      <c r="I333" s="54">
        <v>155056.92000000001</v>
      </c>
      <c r="J333" s="54">
        <v>917038.38</v>
      </c>
      <c r="K333" s="54">
        <v>0</v>
      </c>
      <c r="L333" s="54">
        <v>1449614.18</v>
      </c>
      <c r="M333" s="54">
        <v>805255.37</v>
      </c>
      <c r="N333" s="54">
        <v>664675.25</v>
      </c>
      <c r="O333" s="148">
        <v>85177.67</v>
      </c>
      <c r="P333" s="148">
        <v>102790.44</v>
      </c>
      <c r="Q333" s="148">
        <f t="shared" si="66"/>
        <v>7617644.1500000004</v>
      </c>
      <c r="R333" s="289"/>
      <c r="S333" s="6"/>
    </row>
    <row r="334" spans="2:37" s="28" customFormat="1" x14ac:dyDescent="0.25">
      <c r="B334" s="52" t="s">
        <v>452</v>
      </c>
      <c r="C334" s="119">
        <f t="shared" ref="C334" si="67">C335</f>
        <v>2084697980</v>
      </c>
      <c r="D334" s="119">
        <v>2471249969.75</v>
      </c>
      <c r="E334" s="119">
        <v>22765383.82</v>
      </c>
      <c r="F334" s="119">
        <v>45907417.25</v>
      </c>
      <c r="G334" s="119">
        <v>63918197.100000001</v>
      </c>
      <c r="H334" s="119">
        <v>161191787.70000002</v>
      </c>
      <c r="I334" s="119">
        <v>189656583.41999999</v>
      </c>
      <c r="J334" s="119">
        <v>88354232.839999989</v>
      </c>
      <c r="K334" s="119">
        <v>90165296.49000001</v>
      </c>
      <c r="L334" s="119">
        <v>114015793.05</v>
      </c>
      <c r="M334" s="119">
        <v>73551920.379999995</v>
      </c>
      <c r="N334" s="119">
        <v>124406011.23</v>
      </c>
      <c r="O334" s="119">
        <v>142857655.25</v>
      </c>
      <c r="P334" s="119">
        <v>148696168.37</v>
      </c>
      <c r="Q334" s="153">
        <f t="shared" si="66"/>
        <v>1265486446.9000001</v>
      </c>
      <c r="R334" s="289"/>
      <c r="S334" s="6"/>
      <c r="T334" s="3"/>
      <c r="U334" s="3"/>
      <c r="V334" s="3"/>
      <c r="W334" s="3"/>
      <c r="X334"/>
      <c r="Y334"/>
      <c r="Z334"/>
      <c r="AA334"/>
      <c r="AB334"/>
      <c r="AC334"/>
      <c r="AD334"/>
      <c r="AE334"/>
      <c r="AF334"/>
      <c r="AG334"/>
      <c r="AH334"/>
      <c r="AI334"/>
      <c r="AJ334"/>
      <c r="AK334"/>
    </row>
    <row r="335" spans="2:37" x14ac:dyDescent="0.25">
      <c r="B335" s="27" t="s">
        <v>453</v>
      </c>
      <c r="C335" s="121">
        <v>2084697980</v>
      </c>
      <c r="D335" s="121">
        <v>2471249969.75</v>
      </c>
      <c r="E335" s="120">
        <v>22765383.82</v>
      </c>
      <c r="F335" s="120">
        <v>45907417.25</v>
      </c>
      <c r="G335" s="120">
        <v>63918197.100000001</v>
      </c>
      <c r="H335" s="120">
        <v>161191787.70000002</v>
      </c>
      <c r="I335" s="120">
        <v>189656583.41999999</v>
      </c>
      <c r="J335" s="120">
        <v>88354232.839999989</v>
      </c>
      <c r="K335" s="120">
        <v>90165296.49000001</v>
      </c>
      <c r="L335" s="120">
        <v>114015793.05</v>
      </c>
      <c r="M335" s="120">
        <v>73551920.379999995</v>
      </c>
      <c r="N335" s="120">
        <v>124406011.23</v>
      </c>
      <c r="O335" s="152">
        <v>142857655.25</v>
      </c>
      <c r="P335" s="152">
        <v>148696168.37</v>
      </c>
      <c r="Q335" s="152">
        <f t="shared" si="66"/>
        <v>1265486446.9000001</v>
      </c>
      <c r="R335" s="289"/>
      <c r="S335" s="6"/>
    </row>
    <row r="336" spans="2:37" s="28" customFormat="1" x14ac:dyDescent="0.25">
      <c r="B336" s="52" t="s">
        <v>454</v>
      </c>
      <c r="C336" s="119">
        <f t="shared" ref="C336" si="68">C337</f>
        <v>33911149</v>
      </c>
      <c r="D336" s="119">
        <v>211460454.66</v>
      </c>
      <c r="E336" s="119">
        <v>0</v>
      </c>
      <c r="F336" s="119">
        <v>0</v>
      </c>
      <c r="G336" s="119">
        <v>3940975.32</v>
      </c>
      <c r="H336" s="119">
        <v>238153.5</v>
      </c>
      <c r="I336" s="119">
        <v>802579.19</v>
      </c>
      <c r="J336" s="119">
        <v>98180.76</v>
      </c>
      <c r="K336" s="119">
        <v>346118.25</v>
      </c>
      <c r="L336" s="119">
        <v>299317.7</v>
      </c>
      <c r="M336" s="119">
        <v>691556.94</v>
      </c>
      <c r="N336" s="119">
        <v>70505</v>
      </c>
      <c r="O336" s="119">
        <v>191858.78</v>
      </c>
      <c r="P336" s="119">
        <v>2098556.0599999996</v>
      </c>
      <c r="Q336" s="147">
        <f t="shared" si="66"/>
        <v>8777801.5</v>
      </c>
      <c r="R336" s="289"/>
      <c r="S336" s="6"/>
      <c r="T336" s="3"/>
      <c r="U336" s="3"/>
      <c r="V336" s="3"/>
      <c r="W336" s="3"/>
      <c r="X336"/>
      <c r="Y336"/>
      <c r="Z336"/>
      <c r="AA336"/>
      <c r="AB336"/>
      <c r="AC336"/>
      <c r="AD336"/>
      <c r="AE336"/>
      <c r="AF336"/>
      <c r="AG336"/>
      <c r="AH336"/>
      <c r="AI336"/>
      <c r="AJ336"/>
      <c r="AK336"/>
    </row>
    <row r="337" spans="2:37" x14ac:dyDescent="0.25">
      <c r="B337" s="27" t="s">
        <v>455</v>
      </c>
      <c r="C337" s="56">
        <v>33911149</v>
      </c>
      <c r="D337" s="56">
        <v>211460454.66</v>
      </c>
      <c r="E337" s="54">
        <v>0</v>
      </c>
      <c r="F337" s="120">
        <v>0</v>
      </c>
      <c r="G337" s="120">
        <v>3940975.32</v>
      </c>
      <c r="H337" s="120">
        <v>238153.5</v>
      </c>
      <c r="I337" s="54">
        <v>802579.19</v>
      </c>
      <c r="J337" s="54">
        <v>98180.76</v>
      </c>
      <c r="K337" s="54">
        <v>346118.25</v>
      </c>
      <c r="L337" s="54">
        <v>299317.7</v>
      </c>
      <c r="M337" s="54">
        <v>691556.94</v>
      </c>
      <c r="N337" s="54">
        <v>70505</v>
      </c>
      <c r="O337" s="148">
        <v>191858.78</v>
      </c>
      <c r="P337" s="148">
        <v>2098556.0599999996</v>
      </c>
      <c r="Q337" s="148">
        <f t="shared" si="66"/>
        <v>8777801.5</v>
      </c>
      <c r="R337" s="289"/>
      <c r="S337" s="6"/>
    </row>
    <row r="338" spans="2:37" s="28" customFormat="1" x14ac:dyDescent="0.25">
      <c r="B338" s="52" t="s">
        <v>456</v>
      </c>
      <c r="C338" s="119">
        <f t="shared" ref="C338" si="69">C339</f>
        <v>85261309</v>
      </c>
      <c r="D338" s="119">
        <v>99653754.950000003</v>
      </c>
      <c r="E338" s="119">
        <v>363230.9</v>
      </c>
      <c r="F338" s="119">
        <v>2501061.58</v>
      </c>
      <c r="G338" s="119">
        <v>3859827.77</v>
      </c>
      <c r="H338" s="119">
        <v>1944951.8499999999</v>
      </c>
      <c r="I338" s="119">
        <v>5431591.0899999999</v>
      </c>
      <c r="J338" s="119">
        <v>3305747.35</v>
      </c>
      <c r="K338" s="119">
        <v>4933206.95</v>
      </c>
      <c r="L338" s="119">
        <v>3805187.4099999997</v>
      </c>
      <c r="M338" s="119">
        <v>2640059.3199999998</v>
      </c>
      <c r="N338" s="119">
        <v>4168982.68</v>
      </c>
      <c r="O338" s="119">
        <v>5107948.13</v>
      </c>
      <c r="P338" s="119">
        <v>6385963.4199999999</v>
      </c>
      <c r="Q338" s="147">
        <f t="shared" si="66"/>
        <v>44447758.450000003</v>
      </c>
      <c r="R338" s="289"/>
      <c r="S338" s="6"/>
      <c r="T338" s="3"/>
      <c r="U338" s="3"/>
      <c r="V338" s="3"/>
      <c r="W338" s="3"/>
      <c r="X338"/>
      <c r="Y338"/>
      <c r="Z338"/>
      <c r="AA338"/>
      <c r="AB338"/>
      <c r="AC338"/>
      <c r="AD338"/>
      <c r="AE338"/>
      <c r="AF338"/>
      <c r="AG338"/>
      <c r="AH338"/>
      <c r="AI338"/>
      <c r="AJ338"/>
      <c r="AK338"/>
    </row>
    <row r="339" spans="2:37" x14ac:dyDescent="0.25">
      <c r="B339" s="27" t="s">
        <v>457</v>
      </c>
      <c r="C339" s="56">
        <v>85261309</v>
      </c>
      <c r="D339" s="56">
        <v>99653754.950000003</v>
      </c>
      <c r="E339" s="54">
        <v>363230.9</v>
      </c>
      <c r="F339" s="120">
        <v>2501061.58</v>
      </c>
      <c r="G339" s="120">
        <v>3859827.77</v>
      </c>
      <c r="H339" s="120">
        <v>1944951.8499999999</v>
      </c>
      <c r="I339" s="54">
        <v>5431591.0899999999</v>
      </c>
      <c r="J339" s="54">
        <v>3305747.35</v>
      </c>
      <c r="K339" s="54">
        <v>4933206.95</v>
      </c>
      <c r="L339" s="54">
        <v>3805187.4099999997</v>
      </c>
      <c r="M339" s="54">
        <v>2640059.3199999998</v>
      </c>
      <c r="N339" s="54">
        <v>4168982.68</v>
      </c>
      <c r="O339" s="148">
        <v>5107948.13</v>
      </c>
      <c r="P339" s="148">
        <v>6385963.4199999999</v>
      </c>
      <c r="Q339" s="148">
        <f t="shared" si="66"/>
        <v>44447758.450000003</v>
      </c>
      <c r="R339" s="289"/>
      <c r="S339" s="6"/>
    </row>
    <row r="340" spans="2:37" s="28" customFormat="1" x14ac:dyDescent="0.25">
      <c r="B340" s="52" t="s">
        <v>458</v>
      </c>
      <c r="C340" s="119">
        <f t="shared" ref="C340" si="70">C341</f>
        <v>183357482</v>
      </c>
      <c r="D340" s="119">
        <v>435254745.31999993</v>
      </c>
      <c r="E340" s="119">
        <v>1159294.1199999999</v>
      </c>
      <c r="F340" s="119">
        <v>4241085.13</v>
      </c>
      <c r="G340" s="119">
        <v>9855713.3699999992</v>
      </c>
      <c r="H340" s="119">
        <v>9381439.7699999996</v>
      </c>
      <c r="I340" s="119">
        <v>14452986.970000001</v>
      </c>
      <c r="J340" s="119">
        <v>15568820.620000001</v>
      </c>
      <c r="K340" s="119">
        <v>4137756.8</v>
      </c>
      <c r="L340" s="119">
        <v>5850679.1500000004</v>
      </c>
      <c r="M340" s="119">
        <v>5651678.3399999999</v>
      </c>
      <c r="N340" s="119">
        <v>20457537.010000002</v>
      </c>
      <c r="O340" s="119">
        <v>10923078.66</v>
      </c>
      <c r="P340" s="119">
        <v>15208756.809999999</v>
      </c>
      <c r="Q340" s="147">
        <f t="shared" si="66"/>
        <v>116888826.75</v>
      </c>
      <c r="R340" s="289"/>
      <c r="S340" s="6"/>
      <c r="T340" s="3"/>
      <c r="U340" s="3"/>
      <c r="V340" s="3"/>
      <c r="W340" s="3"/>
      <c r="X340"/>
      <c r="Y340"/>
      <c r="Z340"/>
      <c r="AA340"/>
      <c r="AB340"/>
      <c r="AC340"/>
      <c r="AD340"/>
      <c r="AE340"/>
      <c r="AF340"/>
      <c r="AG340"/>
      <c r="AH340"/>
      <c r="AI340"/>
      <c r="AJ340"/>
      <c r="AK340"/>
    </row>
    <row r="341" spans="2:37" x14ac:dyDescent="0.25">
      <c r="B341" s="27" t="s">
        <v>459</v>
      </c>
      <c r="C341" s="56">
        <v>183357482</v>
      </c>
      <c r="D341" s="56">
        <v>435254745.31999993</v>
      </c>
      <c r="E341" s="54">
        <v>1159294.1199999999</v>
      </c>
      <c r="F341" s="120">
        <v>4241085.13</v>
      </c>
      <c r="G341" s="120">
        <v>9855713.3699999992</v>
      </c>
      <c r="H341" s="120">
        <v>9381439.7699999996</v>
      </c>
      <c r="I341" s="54">
        <v>14452986.970000001</v>
      </c>
      <c r="J341" s="54">
        <v>15568820.620000001</v>
      </c>
      <c r="K341" s="54">
        <v>4137756.8</v>
      </c>
      <c r="L341" s="54">
        <v>5850679.1500000004</v>
      </c>
      <c r="M341" s="54">
        <v>5651678.3399999999</v>
      </c>
      <c r="N341" s="54">
        <v>20457537.010000002</v>
      </c>
      <c r="O341" s="148">
        <v>10923078.66</v>
      </c>
      <c r="P341" s="148">
        <v>15208756.809999999</v>
      </c>
      <c r="Q341" s="148">
        <f t="shared" si="66"/>
        <v>116888826.75</v>
      </c>
      <c r="R341" s="289"/>
      <c r="S341" s="6"/>
    </row>
    <row r="342" spans="2:37" s="28" customFormat="1" x14ac:dyDescent="0.25">
      <c r="B342" s="52" t="s">
        <v>460</v>
      </c>
      <c r="C342" s="119">
        <f t="shared" ref="C342" si="71">C343</f>
        <v>611900</v>
      </c>
      <c r="D342" s="119">
        <v>762542.27</v>
      </c>
      <c r="E342" s="119">
        <v>0</v>
      </c>
      <c r="F342" s="119">
        <v>0</v>
      </c>
      <c r="G342" s="119">
        <v>3650</v>
      </c>
      <c r="H342" s="119">
        <v>0</v>
      </c>
      <c r="I342" s="119">
        <v>0</v>
      </c>
      <c r="J342" s="119">
        <v>0</v>
      </c>
      <c r="K342" s="119">
        <v>0</v>
      </c>
      <c r="L342" s="119">
        <v>0</v>
      </c>
      <c r="M342" s="119">
        <v>0</v>
      </c>
      <c r="N342" s="119">
        <v>9836.7799999999988</v>
      </c>
      <c r="O342" s="119">
        <v>45342.27</v>
      </c>
      <c r="P342" s="119">
        <v>9853.5</v>
      </c>
      <c r="Q342" s="147">
        <f t="shared" si="66"/>
        <v>68682.549999999988</v>
      </c>
      <c r="R342" s="289"/>
      <c r="S342" s="6"/>
      <c r="T342" s="3"/>
      <c r="U342" s="3"/>
      <c r="V342" s="3"/>
      <c r="W342" s="3"/>
      <c r="X342"/>
      <c r="Y342"/>
      <c r="Z342"/>
      <c r="AA342"/>
      <c r="AB342"/>
      <c r="AC342"/>
      <c r="AD342"/>
      <c r="AE342"/>
      <c r="AF342"/>
      <c r="AG342"/>
      <c r="AH342"/>
      <c r="AI342"/>
      <c r="AJ342"/>
      <c r="AK342"/>
    </row>
    <row r="343" spans="2:37" x14ac:dyDescent="0.25">
      <c r="B343" s="27" t="s">
        <v>461</v>
      </c>
      <c r="C343" s="56">
        <v>611900</v>
      </c>
      <c r="D343" s="56">
        <v>762542.27</v>
      </c>
      <c r="E343" s="54">
        <v>0</v>
      </c>
      <c r="F343" s="120">
        <v>0</v>
      </c>
      <c r="G343" s="120">
        <v>3650</v>
      </c>
      <c r="H343" s="120">
        <v>0</v>
      </c>
      <c r="I343" s="54">
        <v>0</v>
      </c>
      <c r="J343" s="54">
        <v>0</v>
      </c>
      <c r="K343" s="54">
        <v>0</v>
      </c>
      <c r="L343" s="54">
        <v>0</v>
      </c>
      <c r="M343" s="54">
        <v>0</v>
      </c>
      <c r="N343" s="54">
        <v>9836.7799999999988</v>
      </c>
      <c r="O343" s="148">
        <v>45342.27</v>
      </c>
      <c r="P343" s="148">
        <v>9853.5</v>
      </c>
      <c r="Q343" s="148">
        <f t="shared" si="66"/>
        <v>68682.549999999988</v>
      </c>
      <c r="R343" s="289"/>
      <c r="S343" s="6"/>
    </row>
    <row r="344" spans="2:37" s="28" customFormat="1" x14ac:dyDescent="0.25">
      <c r="B344" s="52" t="s">
        <v>462</v>
      </c>
      <c r="C344" s="119">
        <f t="shared" ref="C344" si="72">C345+C346</f>
        <v>139571375</v>
      </c>
      <c r="D344" s="119">
        <v>493010076.41000003</v>
      </c>
      <c r="E344" s="119">
        <v>319926.29000000004</v>
      </c>
      <c r="F344" s="119">
        <v>1498329.8299999998</v>
      </c>
      <c r="G344" s="119">
        <v>6916453.5199999996</v>
      </c>
      <c r="H344" s="119">
        <v>4820842.79</v>
      </c>
      <c r="I344" s="119">
        <v>168760459.32000002</v>
      </c>
      <c r="J344" s="119">
        <v>45755841.090000004</v>
      </c>
      <c r="K344" s="119">
        <v>34703899.539999999</v>
      </c>
      <c r="L344" s="119">
        <v>6082895.959999999</v>
      </c>
      <c r="M344" s="119">
        <v>6595516.2000000011</v>
      </c>
      <c r="N344" s="119">
        <v>12306409.780000001</v>
      </c>
      <c r="O344" s="119">
        <v>14847460.440000001</v>
      </c>
      <c r="P344" s="119">
        <v>16235858.649999999</v>
      </c>
      <c r="Q344" s="147">
        <f t="shared" si="66"/>
        <v>318843893.41000003</v>
      </c>
      <c r="R344" s="289"/>
      <c r="S344" s="6"/>
      <c r="T344" s="3"/>
      <c r="U344" s="3"/>
      <c r="V344" s="3"/>
      <c r="W344" s="3"/>
      <c r="X344"/>
      <c r="Y344"/>
      <c r="Z344"/>
      <c r="AA344"/>
      <c r="AB344"/>
      <c r="AC344"/>
      <c r="AD344"/>
      <c r="AE344"/>
      <c r="AF344"/>
      <c r="AG344"/>
      <c r="AH344"/>
      <c r="AI344"/>
      <c r="AJ344"/>
      <c r="AK344"/>
    </row>
    <row r="345" spans="2:37" x14ac:dyDescent="0.25">
      <c r="B345" s="27" t="s">
        <v>463</v>
      </c>
      <c r="C345" s="56">
        <v>94139219</v>
      </c>
      <c r="D345" s="56">
        <v>165613830.63999999</v>
      </c>
      <c r="E345" s="54">
        <v>251677.69</v>
      </c>
      <c r="F345" s="120">
        <v>1268718.4099999999</v>
      </c>
      <c r="G345" s="120">
        <v>1823195.83</v>
      </c>
      <c r="H345" s="120">
        <v>1484291.93</v>
      </c>
      <c r="I345" s="54">
        <v>2414268.4000000004</v>
      </c>
      <c r="J345" s="54">
        <v>8308898.4900000002</v>
      </c>
      <c r="K345" s="54">
        <v>1423521.48</v>
      </c>
      <c r="L345" s="54">
        <v>2145256.0299999998</v>
      </c>
      <c r="M345" s="54">
        <v>3453281.7600000002</v>
      </c>
      <c r="N345" s="54">
        <v>4235622.21</v>
      </c>
      <c r="O345" s="148">
        <v>3322173.0300000003</v>
      </c>
      <c r="P345" s="148">
        <v>7659632.54</v>
      </c>
      <c r="Q345" s="148">
        <f t="shared" si="66"/>
        <v>37790537.800000004</v>
      </c>
      <c r="R345" s="289"/>
      <c r="S345" s="6"/>
    </row>
    <row r="346" spans="2:37" x14ac:dyDescent="0.25">
      <c r="B346" s="27" t="s">
        <v>464</v>
      </c>
      <c r="C346" s="56">
        <v>45432156</v>
      </c>
      <c r="D346" s="56">
        <v>327396245.77000004</v>
      </c>
      <c r="E346" s="54">
        <v>68248.600000000006</v>
      </c>
      <c r="F346" s="120">
        <v>229611.42</v>
      </c>
      <c r="G346" s="120">
        <v>5093257.6899999995</v>
      </c>
      <c r="H346" s="120">
        <v>3336550.86</v>
      </c>
      <c r="I346" s="54">
        <v>166346190.92000002</v>
      </c>
      <c r="J346" s="54">
        <v>37446942.600000001</v>
      </c>
      <c r="K346" s="54">
        <v>33280378.059999999</v>
      </c>
      <c r="L346" s="54">
        <v>3937639.9299999997</v>
      </c>
      <c r="M346" s="54">
        <v>3142234.4400000004</v>
      </c>
      <c r="N346" s="54">
        <v>8070787.5700000003</v>
      </c>
      <c r="O346" s="148">
        <v>11525287.41</v>
      </c>
      <c r="P346" s="148">
        <v>8576226.1099999994</v>
      </c>
      <c r="Q346" s="148">
        <f t="shared" si="66"/>
        <v>281053355.61000001</v>
      </c>
      <c r="R346" s="289"/>
      <c r="S346" s="6"/>
    </row>
    <row r="347" spans="2:37" s="28" customFormat="1" x14ac:dyDescent="0.25">
      <c r="B347" s="52" t="s">
        <v>465</v>
      </c>
      <c r="C347" s="119">
        <f t="shared" ref="C347" si="73">SUM(C348:C352)</f>
        <v>900353827</v>
      </c>
      <c r="D347" s="119">
        <v>1049551664.7099999</v>
      </c>
      <c r="E347" s="119">
        <v>233076.85</v>
      </c>
      <c r="F347" s="119">
        <v>2056206.65</v>
      </c>
      <c r="G347" s="119">
        <v>5377793.5999999996</v>
      </c>
      <c r="H347" s="119">
        <v>4702374.88</v>
      </c>
      <c r="I347" s="119">
        <v>5797921.96</v>
      </c>
      <c r="J347" s="119">
        <v>6771823.9400000004</v>
      </c>
      <c r="K347" s="119">
        <v>3169221.8499999996</v>
      </c>
      <c r="L347" s="119">
        <v>7676708.6699999999</v>
      </c>
      <c r="M347" s="119">
        <v>8614416.9600000009</v>
      </c>
      <c r="N347" s="119">
        <v>59869553.100000009</v>
      </c>
      <c r="O347" s="119">
        <v>10823820.380000001</v>
      </c>
      <c r="P347" s="119">
        <v>20500220.800000001</v>
      </c>
      <c r="Q347" s="147">
        <f t="shared" si="66"/>
        <v>135593139.64000002</v>
      </c>
      <c r="R347" s="289"/>
      <c r="S347" s="6"/>
      <c r="T347" s="3"/>
      <c r="U347" s="3"/>
      <c r="V347" s="3"/>
      <c r="W347" s="3"/>
      <c r="X347"/>
      <c r="Y347"/>
      <c r="Z347"/>
      <c r="AA347"/>
      <c r="AB347"/>
      <c r="AC347"/>
      <c r="AD347"/>
      <c r="AE347"/>
      <c r="AF347"/>
      <c r="AG347"/>
      <c r="AH347"/>
      <c r="AI347"/>
      <c r="AJ347"/>
      <c r="AK347"/>
    </row>
    <row r="348" spans="2:37" x14ac:dyDescent="0.25">
      <c r="B348" s="27" t="s">
        <v>466</v>
      </c>
      <c r="C348" s="56">
        <v>747521515</v>
      </c>
      <c r="D348" s="56">
        <v>768694722.76999998</v>
      </c>
      <c r="E348" s="54">
        <v>8750</v>
      </c>
      <c r="F348" s="120">
        <v>16584.240000000002</v>
      </c>
      <c r="G348" s="120">
        <v>254746.46999999997</v>
      </c>
      <c r="H348" s="120">
        <v>883063.1</v>
      </c>
      <c r="I348" s="54">
        <v>522884.07</v>
      </c>
      <c r="J348" s="54">
        <v>1121152.02</v>
      </c>
      <c r="K348" s="54">
        <v>438876.13</v>
      </c>
      <c r="L348" s="54">
        <v>1147465.5</v>
      </c>
      <c r="M348" s="54">
        <v>3256534.0100000002</v>
      </c>
      <c r="N348" s="54">
        <v>4931115.49</v>
      </c>
      <c r="O348" s="148">
        <v>4981703.3600000003</v>
      </c>
      <c r="P348" s="148">
        <v>3428444.69</v>
      </c>
      <c r="Q348" s="148">
        <f t="shared" si="66"/>
        <v>20991319.080000002</v>
      </c>
      <c r="R348" s="289"/>
      <c r="S348" s="6"/>
    </row>
    <row r="349" spans="2:37" x14ac:dyDescent="0.25">
      <c r="B349" s="27" t="s">
        <v>467</v>
      </c>
      <c r="C349" s="56">
        <v>4229172</v>
      </c>
      <c r="D349" s="56">
        <v>27417368.170000002</v>
      </c>
      <c r="E349" s="54">
        <v>0</v>
      </c>
      <c r="F349" s="120">
        <v>1330000</v>
      </c>
      <c r="G349" s="120">
        <v>0</v>
      </c>
      <c r="H349" s="120">
        <v>0</v>
      </c>
      <c r="I349" s="54">
        <v>500000</v>
      </c>
      <c r="J349" s="54">
        <v>2000000</v>
      </c>
      <c r="K349" s="54">
        <v>0</v>
      </c>
      <c r="L349" s="54">
        <v>1600000</v>
      </c>
      <c r="M349" s="54">
        <v>0</v>
      </c>
      <c r="N349" s="54">
        <v>180000</v>
      </c>
      <c r="O349" s="148">
        <v>0</v>
      </c>
      <c r="P349" s="148">
        <v>3260000</v>
      </c>
      <c r="Q349" s="148">
        <f t="shared" si="66"/>
        <v>8870000</v>
      </c>
      <c r="R349" s="289"/>
      <c r="S349" s="6"/>
    </row>
    <row r="350" spans="2:37" x14ac:dyDescent="0.25">
      <c r="B350" s="27" t="s">
        <v>468</v>
      </c>
      <c r="C350" s="56">
        <v>0</v>
      </c>
      <c r="D350" s="56">
        <v>0</v>
      </c>
      <c r="E350" s="54" t="s">
        <v>722</v>
      </c>
      <c r="F350" s="120" t="s">
        <v>722</v>
      </c>
      <c r="G350" s="120" t="s">
        <v>722</v>
      </c>
      <c r="H350" s="120" t="s">
        <v>722</v>
      </c>
      <c r="I350" s="54" t="s">
        <v>722</v>
      </c>
      <c r="J350" s="54" t="s">
        <v>722</v>
      </c>
      <c r="K350" s="54" t="s">
        <v>722</v>
      </c>
      <c r="L350" s="54" t="s">
        <v>722</v>
      </c>
      <c r="M350" s="54" t="s">
        <v>722</v>
      </c>
      <c r="N350" s="54" t="s">
        <v>722</v>
      </c>
      <c r="O350" s="148" t="s">
        <v>722</v>
      </c>
      <c r="P350" s="148" t="s">
        <v>722</v>
      </c>
      <c r="Q350" s="148">
        <f t="shared" si="66"/>
        <v>0</v>
      </c>
      <c r="R350" s="289"/>
      <c r="S350" s="6"/>
    </row>
    <row r="351" spans="2:37" x14ac:dyDescent="0.25">
      <c r="B351" s="27" t="s">
        <v>469</v>
      </c>
      <c r="C351" s="56">
        <v>95115151</v>
      </c>
      <c r="D351" s="56">
        <v>180466542.37</v>
      </c>
      <c r="E351" s="54">
        <v>20650</v>
      </c>
      <c r="F351" s="120">
        <v>155922.71</v>
      </c>
      <c r="G351" s="120">
        <v>763382.61</v>
      </c>
      <c r="H351" s="120">
        <v>2126513.86</v>
      </c>
      <c r="I351" s="54">
        <v>1159862.77</v>
      </c>
      <c r="J351" s="54">
        <v>726609.18</v>
      </c>
      <c r="K351" s="54">
        <v>949528.04</v>
      </c>
      <c r="L351" s="54">
        <v>1224722.3899999999</v>
      </c>
      <c r="M351" s="54">
        <v>1304139.6499999999</v>
      </c>
      <c r="N351" s="54">
        <v>51409249.520000003</v>
      </c>
      <c r="O351" s="148">
        <v>3620014.6</v>
      </c>
      <c r="P351" s="148">
        <v>8802076.9500000011</v>
      </c>
      <c r="Q351" s="148">
        <f t="shared" si="66"/>
        <v>72262672.280000001</v>
      </c>
      <c r="R351" s="289"/>
      <c r="S351" s="6"/>
    </row>
    <row r="352" spans="2:37" x14ac:dyDescent="0.25">
      <c r="B352" s="27" t="s">
        <v>470</v>
      </c>
      <c r="C352" s="121">
        <v>53487989</v>
      </c>
      <c r="D352" s="56">
        <v>72973031.400000006</v>
      </c>
      <c r="E352" s="120">
        <v>203676.85</v>
      </c>
      <c r="F352" s="120">
        <v>553699.69999999995</v>
      </c>
      <c r="G352" s="120">
        <v>4359664.5199999996</v>
      </c>
      <c r="H352" s="120">
        <v>1692797.9200000002</v>
      </c>
      <c r="I352" s="120">
        <v>3615175.12</v>
      </c>
      <c r="J352" s="120">
        <v>2924062.74</v>
      </c>
      <c r="K352" s="120">
        <v>1780817.68</v>
      </c>
      <c r="L352" s="120">
        <v>3704520.78</v>
      </c>
      <c r="M352" s="120">
        <v>4053743.3000000003</v>
      </c>
      <c r="N352" s="120">
        <v>3349188.09</v>
      </c>
      <c r="O352" s="152">
        <v>2222102.42</v>
      </c>
      <c r="P352" s="152">
        <v>5009699.16</v>
      </c>
      <c r="Q352" s="152">
        <f t="shared" si="66"/>
        <v>33469148.279999997</v>
      </c>
      <c r="R352" s="289"/>
      <c r="S352" s="6"/>
    </row>
    <row r="353" spans="2:37" s="28" customFormat="1" x14ac:dyDescent="0.25">
      <c r="B353" s="26" t="s">
        <v>47</v>
      </c>
      <c r="C353" s="118">
        <f>C354+C375+C385+C389+C392+C399</f>
        <v>5603186298</v>
      </c>
      <c r="D353" s="118">
        <v>5233929260.5599995</v>
      </c>
      <c r="E353" s="145">
        <v>11935554.42</v>
      </c>
      <c r="F353" s="145">
        <v>45637769.149999999</v>
      </c>
      <c r="G353" s="145">
        <v>101053095.75999999</v>
      </c>
      <c r="H353" s="145">
        <v>74842468.290000007</v>
      </c>
      <c r="I353" s="145">
        <v>92615613.549999997</v>
      </c>
      <c r="J353" s="145">
        <v>73221305.310000002</v>
      </c>
      <c r="K353" s="145">
        <v>84457046.189999998</v>
      </c>
      <c r="L353" s="145">
        <v>576086407.59000003</v>
      </c>
      <c r="M353" s="145">
        <v>64304257.030000001</v>
      </c>
      <c r="N353" s="145">
        <v>94018629.980000004</v>
      </c>
      <c r="O353" s="145">
        <v>94553110.870000005</v>
      </c>
      <c r="P353" s="145">
        <v>281624113.28000003</v>
      </c>
      <c r="Q353" s="145">
        <f t="shared" si="66"/>
        <v>1594349371.4199998</v>
      </c>
      <c r="R353" s="289"/>
      <c r="S353" s="6"/>
      <c r="T353" s="3"/>
      <c r="U353" s="3"/>
      <c r="V353" s="3"/>
      <c r="W353" s="3"/>
      <c r="X353"/>
      <c r="Y353"/>
      <c r="Z353"/>
      <c r="AA353"/>
      <c r="AB353"/>
      <c r="AC353"/>
      <c r="AD353"/>
      <c r="AE353"/>
      <c r="AF353"/>
      <c r="AG353"/>
      <c r="AH353"/>
      <c r="AI353"/>
      <c r="AJ353"/>
      <c r="AK353"/>
    </row>
    <row r="354" spans="2:37" s="28" customFormat="1" x14ac:dyDescent="0.25">
      <c r="B354" s="28" t="s">
        <v>48</v>
      </c>
      <c r="C354" s="119">
        <f t="shared" ref="C354" si="74">C355+C359+C363+C365+C368+C370</f>
        <v>3466604946</v>
      </c>
      <c r="D354" s="119">
        <v>3765476536.4300003</v>
      </c>
      <c r="E354" s="119">
        <v>3687313.65</v>
      </c>
      <c r="F354" s="119">
        <v>35680544.299999997</v>
      </c>
      <c r="G354" s="119">
        <v>94400169.569999993</v>
      </c>
      <c r="H354" s="119">
        <v>65127422.850000001</v>
      </c>
      <c r="I354" s="119">
        <v>82953279.099999994</v>
      </c>
      <c r="J354" s="119">
        <v>64292171.030000001</v>
      </c>
      <c r="K354" s="119">
        <v>78158090.769999996</v>
      </c>
      <c r="L354" s="119">
        <v>61620727.129999995</v>
      </c>
      <c r="M354" s="119">
        <v>42083464.5</v>
      </c>
      <c r="N354" s="119">
        <v>80212393.210000008</v>
      </c>
      <c r="O354" s="119">
        <v>81340529.370000005</v>
      </c>
      <c r="P354" s="119">
        <v>258722620.30000001</v>
      </c>
      <c r="Q354" s="147">
        <f t="shared" si="66"/>
        <v>948278725.77999997</v>
      </c>
      <c r="R354" s="289"/>
      <c r="S354" s="6"/>
      <c r="T354" s="3"/>
      <c r="U354" s="3"/>
      <c r="V354" s="3"/>
      <c r="W354" s="3"/>
      <c r="X354"/>
      <c r="Y354"/>
      <c r="Z354"/>
      <c r="AA354"/>
      <c r="AB354"/>
      <c r="AC354"/>
      <c r="AD354"/>
      <c r="AE354"/>
      <c r="AF354"/>
      <c r="AG354"/>
      <c r="AH354"/>
      <c r="AI354"/>
      <c r="AJ354"/>
      <c r="AK354"/>
    </row>
    <row r="355" spans="2:37" s="28" customFormat="1" x14ac:dyDescent="0.25">
      <c r="B355" s="51" t="s">
        <v>471</v>
      </c>
      <c r="C355" s="119">
        <f t="shared" ref="C355" si="75">C356+C357+C358</f>
        <v>2322742822</v>
      </c>
      <c r="D355" s="119">
        <v>2322742822</v>
      </c>
      <c r="E355" s="119">
        <v>0</v>
      </c>
      <c r="F355" s="119">
        <v>0</v>
      </c>
      <c r="G355" s="119">
        <v>0</v>
      </c>
      <c r="H355" s="119">
        <v>0</v>
      </c>
      <c r="I355" s="119">
        <v>0</v>
      </c>
      <c r="J355" s="119">
        <v>0</v>
      </c>
      <c r="K355" s="119">
        <v>0</v>
      </c>
      <c r="L355" s="119">
        <v>0</v>
      </c>
      <c r="M355" s="119">
        <v>0</v>
      </c>
      <c r="N355" s="119">
        <v>0</v>
      </c>
      <c r="O355" s="119">
        <v>0</v>
      </c>
      <c r="P355" s="119">
        <v>0</v>
      </c>
      <c r="Q355" s="147">
        <f t="shared" si="66"/>
        <v>0</v>
      </c>
      <c r="R355" s="289"/>
      <c r="S355" s="6"/>
      <c r="T355" s="3"/>
      <c r="U355" s="3"/>
      <c r="V355" s="3"/>
      <c r="W355" s="3"/>
      <c r="X355"/>
      <c r="Y355"/>
      <c r="Z355"/>
      <c r="AA355"/>
      <c r="AB355"/>
      <c r="AC355"/>
      <c r="AD355"/>
      <c r="AE355"/>
      <c r="AF355"/>
      <c r="AG355"/>
      <c r="AH355"/>
      <c r="AI355"/>
      <c r="AJ355"/>
      <c r="AK355"/>
    </row>
    <row r="356" spans="2:37" x14ac:dyDescent="0.25">
      <c r="B356" s="50" t="s">
        <v>472</v>
      </c>
      <c r="C356" s="56">
        <v>40000000</v>
      </c>
      <c r="D356" s="56">
        <v>40000000</v>
      </c>
      <c r="E356" s="119">
        <v>0</v>
      </c>
      <c r="F356" s="119">
        <v>0</v>
      </c>
      <c r="G356" s="119">
        <v>0</v>
      </c>
      <c r="H356" s="119">
        <v>0</v>
      </c>
      <c r="I356" s="54">
        <v>0</v>
      </c>
      <c r="J356" s="54">
        <v>0</v>
      </c>
      <c r="K356" s="54">
        <v>0</v>
      </c>
      <c r="L356" s="54">
        <v>0</v>
      </c>
      <c r="M356" s="54">
        <v>0</v>
      </c>
      <c r="N356" s="54">
        <v>0</v>
      </c>
      <c r="O356" s="148">
        <v>0</v>
      </c>
      <c r="P356" s="148">
        <v>0</v>
      </c>
      <c r="Q356" s="148">
        <f t="shared" si="66"/>
        <v>0</v>
      </c>
      <c r="R356" s="289"/>
      <c r="S356" s="6"/>
    </row>
    <row r="357" spans="2:37" x14ac:dyDescent="0.25">
      <c r="B357" s="50" t="s">
        <v>473</v>
      </c>
      <c r="C357" s="56">
        <v>2271172471</v>
      </c>
      <c r="D357" s="56">
        <v>2271172471</v>
      </c>
      <c r="E357" s="54">
        <v>0</v>
      </c>
      <c r="F357" s="120">
        <v>0</v>
      </c>
      <c r="G357" s="120">
        <v>0</v>
      </c>
      <c r="H357" s="120">
        <v>0</v>
      </c>
      <c r="I357" s="54">
        <v>0</v>
      </c>
      <c r="J357" s="54">
        <v>0</v>
      </c>
      <c r="K357" s="54">
        <v>0</v>
      </c>
      <c r="L357" s="54">
        <v>0</v>
      </c>
      <c r="M357" s="54">
        <v>0</v>
      </c>
      <c r="N357" s="54">
        <v>0</v>
      </c>
      <c r="O357" s="148">
        <v>0</v>
      </c>
      <c r="P357" s="148">
        <v>0</v>
      </c>
      <c r="Q357" s="148">
        <f t="shared" si="66"/>
        <v>0</v>
      </c>
      <c r="R357" s="289"/>
      <c r="S357" s="6"/>
    </row>
    <row r="358" spans="2:37" x14ac:dyDescent="0.25">
      <c r="B358" s="50" t="s">
        <v>474</v>
      </c>
      <c r="C358" s="56">
        <v>11570351</v>
      </c>
      <c r="D358" s="56">
        <v>11570351</v>
      </c>
      <c r="E358" s="119">
        <v>0</v>
      </c>
      <c r="F358" s="119">
        <v>0</v>
      </c>
      <c r="G358" s="119">
        <v>0</v>
      </c>
      <c r="H358" s="119">
        <v>0</v>
      </c>
      <c r="I358" s="54">
        <v>0</v>
      </c>
      <c r="J358" s="54">
        <v>0</v>
      </c>
      <c r="K358" s="54">
        <v>0</v>
      </c>
      <c r="L358" s="54">
        <v>0</v>
      </c>
      <c r="M358" s="54">
        <v>0</v>
      </c>
      <c r="N358" s="54">
        <v>0</v>
      </c>
      <c r="O358" s="148">
        <v>0</v>
      </c>
      <c r="P358" s="148">
        <v>0</v>
      </c>
      <c r="Q358" s="148">
        <f t="shared" si="66"/>
        <v>0</v>
      </c>
      <c r="R358" s="289"/>
      <c r="S358" s="6"/>
    </row>
    <row r="359" spans="2:37" s="28" customFormat="1" x14ac:dyDescent="0.25">
      <c r="B359" s="51" t="s">
        <v>475</v>
      </c>
      <c r="C359" s="119">
        <f t="shared" ref="C359" si="76">C360+C361</f>
        <v>217554410</v>
      </c>
      <c r="D359" s="119">
        <v>295070183.79999995</v>
      </c>
      <c r="E359" s="119">
        <v>1821220.4</v>
      </c>
      <c r="F359" s="119">
        <v>12146801.379999999</v>
      </c>
      <c r="G359" s="119">
        <v>14692514.699999999</v>
      </c>
      <c r="H359" s="119">
        <v>12551789.17</v>
      </c>
      <c r="I359" s="119">
        <v>3937085.7</v>
      </c>
      <c r="J359" s="119">
        <v>23923985.140000001</v>
      </c>
      <c r="K359" s="119">
        <v>10270843.27</v>
      </c>
      <c r="L359" s="119">
        <v>13076966.059999999</v>
      </c>
      <c r="M359" s="119">
        <v>10006917.59</v>
      </c>
      <c r="N359" s="119">
        <v>16067635.720000001</v>
      </c>
      <c r="O359" s="119">
        <v>10917474.309999999</v>
      </c>
      <c r="P359" s="119">
        <v>17208590.629999999</v>
      </c>
      <c r="Q359" s="147">
        <f t="shared" si="66"/>
        <v>146621824.07000002</v>
      </c>
      <c r="R359" s="289"/>
      <c r="S359" s="6"/>
      <c r="T359" s="3"/>
      <c r="U359" s="3"/>
      <c r="V359" s="3"/>
      <c r="W359" s="3"/>
      <c r="X359"/>
      <c r="Y359"/>
      <c r="Z359"/>
      <c r="AA359"/>
      <c r="AB359"/>
      <c r="AC359"/>
      <c r="AD359"/>
      <c r="AE359"/>
      <c r="AF359"/>
      <c r="AG359"/>
      <c r="AH359"/>
      <c r="AI359"/>
      <c r="AJ359"/>
      <c r="AK359"/>
    </row>
    <row r="360" spans="2:37" x14ac:dyDescent="0.25">
      <c r="B360" s="50" t="s">
        <v>476</v>
      </c>
      <c r="C360" s="56">
        <v>108650161</v>
      </c>
      <c r="D360" s="56">
        <v>119710161</v>
      </c>
      <c r="E360" s="54">
        <v>593450</v>
      </c>
      <c r="F360" s="120">
        <v>1161772.54</v>
      </c>
      <c r="G360" s="120">
        <v>4863787.5</v>
      </c>
      <c r="H360" s="120">
        <v>5129700</v>
      </c>
      <c r="I360" s="54">
        <v>2975050</v>
      </c>
      <c r="J360" s="54">
        <v>9105106.4600000009</v>
      </c>
      <c r="K360" s="54">
        <v>959800</v>
      </c>
      <c r="L360" s="54">
        <v>1285500</v>
      </c>
      <c r="M360" s="54">
        <v>90000</v>
      </c>
      <c r="N360" s="54">
        <v>546000</v>
      </c>
      <c r="O360" s="148">
        <v>2066151.14</v>
      </c>
      <c r="P360" s="148">
        <v>3143900</v>
      </c>
      <c r="Q360" s="148">
        <f t="shared" si="66"/>
        <v>31920217.640000001</v>
      </c>
      <c r="R360" s="289"/>
      <c r="S360" s="6"/>
    </row>
    <row r="361" spans="2:37" x14ac:dyDescent="0.25">
      <c r="B361" s="50" t="s">
        <v>477</v>
      </c>
      <c r="C361" s="56">
        <v>108904249</v>
      </c>
      <c r="D361" s="56">
        <v>96934994.019999996</v>
      </c>
      <c r="E361" s="54">
        <v>1227770.3999999999</v>
      </c>
      <c r="F361" s="120">
        <v>65000</v>
      </c>
      <c r="G361" s="120">
        <v>817950.61</v>
      </c>
      <c r="H361" s="120">
        <v>958766</v>
      </c>
      <c r="I361" s="54">
        <v>962035.7</v>
      </c>
      <c r="J361" s="54">
        <v>1892232.3399999999</v>
      </c>
      <c r="K361" s="54">
        <v>2847720</v>
      </c>
      <c r="L361" s="54">
        <v>5328142.8899999997</v>
      </c>
      <c r="M361" s="54">
        <v>3453594.42</v>
      </c>
      <c r="N361" s="54">
        <v>9058312.5500000007</v>
      </c>
      <c r="O361" s="148">
        <v>2388000</v>
      </c>
      <c r="P361" s="148">
        <v>7277052.7400000002</v>
      </c>
      <c r="Q361" s="148">
        <f t="shared" si="66"/>
        <v>36276577.649999999</v>
      </c>
      <c r="R361" s="289"/>
      <c r="S361" s="6"/>
    </row>
    <row r="362" spans="2:37" x14ac:dyDescent="0.25">
      <c r="B362" s="50" t="s">
        <v>727</v>
      </c>
      <c r="C362" s="56">
        <v>0</v>
      </c>
      <c r="D362" s="56">
        <v>78425028.780000001</v>
      </c>
      <c r="E362" s="54">
        <v>0</v>
      </c>
      <c r="F362" s="120">
        <v>10920028.84</v>
      </c>
      <c r="G362" s="120">
        <v>9010776.5899999999</v>
      </c>
      <c r="H362" s="120">
        <v>6463323.1699999999</v>
      </c>
      <c r="I362" s="54">
        <v>0</v>
      </c>
      <c r="J362" s="54">
        <v>12926646.34</v>
      </c>
      <c r="K362" s="54">
        <v>6463323.2699999996</v>
      </c>
      <c r="L362" s="54">
        <v>6463323.1699999999</v>
      </c>
      <c r="M362" s="54">
        <v>6463323.1699999999</v>
      </c>
      <c r="N362" s="54">
        <v>6463323.1699999999</v>
      </c>
      <c r="O362" s="148">
        <v>6463323.1699999999</v>
      </c>
      <c r="P362" s="148">
        <v>6787637.8899999997</v>
      </c>
      <c r="Q362" s="148">
        <f t="shared" si="66"/>
        <v>78425028.780000001</v>
      </c>
      <c r="R362" s="289"/>
      <c r="S362" s="6"/>
    </row>
    <row r="363" spans="2:37" s="28" customFormat="1" x14ac:dyDescent="0.25">
      <c r="B363" s="51" t="s">
        <v>478</v>
      </c>
      <c r="C363" s="119">
        <f t="shared" ref="C363" si="77">C364</f>
        <v>17727675</v>
      </c>
      <c r="D363" s="119">
        <v>14895451</v>
      </c>
      <c r="E363" s="119">
        <v>0</v>
      </c>
      <c r="F363" s="119">
        <v>0</v>
      </c>
      <c r="G363" s="119">
        <v>0</v>
      </c>
      <c r="H363" s="119">
        <v>0</v>
      </c>
      <c r="I363" s="119">
        <v>1625000</v>
      </c>
      <c r="J363" s="119">
        <v>7750000</v>
      </c>
      <c r="K363" s="119">
        <v>0</v>
      </c>
      <c r="L363" s="119">
        <v>0</v>
      </c>
      <c r="M363" s="119">
        <v>750000</v>
      </c>
      <c r="N363" s="119">
        <v>0</v>
      </c>
      <c r="O363" s="119">
        <v>370000</v>
      </c>
      <c r="P363" s="119">
        <v>0</v>
      </c>
      <c r="Q363" s="147">
        <f t="shared" si="66"/>
        <v>10495000</v>
      </c>
      <c r="R363" s="289"/>
      <c r="S363" s="6"/>
      <c r="T363" s="3"/>
      <c r="U363" s="3"/>
      <c r="V363" s="3"/>
      <c r="W363" s="3"/>
      <c r="X363"/>
      <c r="Y363"/>
      <c r="Z363"/>
      <c r="AA363"/>
      <c r="AB363"/>
      <c r="AC363"/>
      <c r="AD363"/>
      <c r="AE363"/>
      <c r="AF363"/>
      <c r="AG363"/>
      <c r="AH363"/>
      <c r="AI363"/>
      <c r="AJ363"/>
      <c r="AK363"/>
    </row>
    <row r="364" spans="2:37" x14ac:dyDescent="0.25">
      <c r="B364" s="50" t="s">
        <v>479</v>
      </c>
      <c r="C364" s="56">
        <v>17727675</v>
      </c>
      <c r="D364" s="56">
        <v>14895451</v>
      </c>
      <c r="E364" s="54">
        <v>0</v>
      </c>
      <c r="F364" s="120">
        <v>0</v>
      </c>
      <c r="G364" s="120">
        <v>0</v>
      </c>
      <c r="H364" s="120">
        <v>0</v>
      </c>
      <c r="I364" s="54">
        <v>1625000</v>
      </c>
      <c r="J364" s="54">
        <v>7750000</v>
      </c>
      <c r="K364" s="54">
        <v>0</v>
      </c>
      <c r="L364" s="54">
        <v>0</v>
      </c>
      <c r="M364" s="54">
        <v>750000</v>
      </c>
      <c r="N364" s="54">
        <v>0</v>
      </c>
      <c r="O364" s="148">
        <v>370000</v>
      </c>
      <c r="P364" s="148">
        <v>0</v>
      </c>
      <c r="Q364" s="148">
        <f t="shared" si="66"/>
        <v>10495000</v>
      </c>
      <c r="R364" s="289"/>
      <c r="S364" s="6"/>
    </row>
    <row r="365" spans="2:37" s="28" customFormat="1" x14ac:dyDescent="0.25">
      <c r="B365" s="51" t="s">
        <v>480</v>
      </c>
      <c r="C365" s="119">
        <f t="shared" ref="C365" si="78">C366+C367</f>
        <v>143981647</v>
      </c>
      <c r="D365" s="119">
        <v>164750698</v>
      </c>
      <c r="E365" s="119">
        <v>79361.25</v>
      </c>
      <c r="F365" s="119">
        <v>88109.58</v>
      </c>
      <c r="G365" s="119">
        <v>312100</v>
      </c>
      <c r="H365" s="119">
        <v>2405014</v>
      </c>
      <c r="I365" s="119">
        <v>5077363.75</v>
      </c>
      <c r="J365" s="119">
        <v>309464.83</v>
      </c>
      <c r="K365" s="119">
        <v>1724752.1600000001</v>
      </c>
      <c r="L365" s="119">
        <v>582640.6</v>
      </c>
      <c r="M365" s="119">
        <v>828840.45</v>
      </c>
      <c r="N365" s="119">
        <v>64425</v>
      </c>
      <c r="O365" s="119">
        <v>100000</v>
      </c>
      <c r="P365" s="119">
        <v>2669690.66</v>
      </c>
      <c r="Q365" s="147">
        <f t="shared" si="66"/>
        <v>14241762.279999999</v>
      </c>
      <c r="R365" s="289"/>
      <c r="S365" s="6"/>
      <c r="T365" s="3"/>
      <c r="U365" s="3"/>
      <c r="V365" s="3"/>
      <c r="W365" s="3"/>
      <c r="X365"/>
      <c r="Y365"/>
      <c r="Z365"/>
      <c r="AA365"/>
      <c r="AB365"/>
      <c r="AC365"/>
      <c r="AD365"/>
      <c r="AE365"/>
      <c r="AF365"/>
      <c r="AG365"/>
      <c r="AH365"/>
      <c r="AI365"/>
      <c r="AJ365"/>
      <c r="AK365"/>
    </row>
    <row r="366" spans="2:37" x14ac:dyDescent="0.25">
      <c r="B366" s="50" t="s">
        <v>481</v>
      </c>
      <c r="C366" s="56">
        <v>128138765</v>
      </c>
      <c r="D366" s="56">
        <v>142470601</v>
      </c>
      <c r="E366" s="54">
        <v>79361.25</v>
      </c>
      <c r="F366" s="120">
        <v>88109.58</v>
      </c>
      <c r="G366" s="120">
        <v>312100</v>
      </c>
      <c r="H366" s="120">
        <v>2405014</v>
      </c>
      <c r="I366" s="54">
        <v>5077363.75</v>
      </c>
      <c r="J366" s="54">
        <v>309464.83</v>
      </c>
      <c r="K366" s="54">
        <v>222621.62</v>
      </c>
      <c r="L366" s="54">
        <v>582640.6</v>
      </c>
      <c r="M366" s="54">
        <v>828840.45</v>
      </c>
      <c r="N366" s="54">
        <v>64425</v>
      </c>
      <c r="O366" s="148">
        <v>0</v>
      </c>
      <c r="P366" s="148">
        <v>1160195</v>
      </c>
      <c r="Q366" s="148">
        <f t="shared" si="66"/>
        <v>11130136.079999998</v>
      </c>
      <c r="R366" s="289"/>
      <c r="S366" s="6"/>
    </row>
    <row r="367" spans="2:37" x14ac:dyDescent="0.25">
      <c r="B367" s="50" t="s">
        <v>482</v>
      </c>
      <c r="C367" s="56">
        <v>15842882</v>
      </c>
      <c r="D367" s="56">
        <v>22280097</v>
      </c>
      <c r="E367" s="54">
        <v>0</v>
      </c>
      <c r="F367" s="120">
        <v>0</v>
      </c>
      <c r="G367" s="120">
        <v>0</v>
      </c>
      <c r="H367" s="120">
        <v>0</v>
      </c>
      <c r="I367" s="54">
        <v>0</v>
      </c>
      <c r="J367" s="54">
        <v>0</v>
      </c>
      <c r="K367" s="54">
        <v>1502130.54</v>
      </c>
      <c r="L367" s="54">
        <v>0</v>
      </c>
      <c r="M367" s="54">
        <v>0</v>
      </c>
      <c r="N367" s="54">
        <v>0</v>
      </c>
      <c r="O367" s="148">
        <v>100000</v>
      </c>
      <c r="P367" s="148">
        <v>1509495.66</v>
      </c>
      <c r="Q367" s="148">
        <f t="shared" si="66"/>
        <v>3111626.2</v>
      </c>
      <c r="R367" s="289"/>
      <c r="S367" s="6"/>
    </row>
    <row r="368" spans="2:37" s="28" customFormat="1" x14ac:dyDescent="0.25">
      <c r="B368" s="51" t="s">
        <v>483</v>
      </c>
      <c r="C368" s="119">
        <f t="shared" ref="C368" si="79">C369</f>
        <v>8467264</v>
      </c>
      <c r="D368" s="119">
        <v>12720264</v>
      </c>
      <c r="E368" s="119">
        <v>675000</v>
      </c>
      <c r="F368" s="119">
        <v>0</v>
      </c>
      <c r="G368" s="119">
        <v>134309.20000000001</v>
      </c>
      <c r="H368" s="119">
        <v>390000</v>
      </c>
      <c r="I368" s="119">
        <v>105000</v>
      </c>
      <c r="J368" s="119">
        <v>394498.3</v>
      </c>
      <c r="K368" s="119">
        <v>748060</v>
      </c>
      <c r="L368" s="119">
        <v>47500</v>
      </c>
      <c r="M368" s="119">
        <v>2216625.2999999998</v>
      </c>
      <c r="N368" s="119">
        <v>180667.41</v>
      </c>
      <c r="O368" s="119">
        <v>1293236.5</v>
      </c>
      <c r="P368" s="119">
        <v>0</v>
      </c>
      <c r="Q368" s="147">
        <f t="shared" si="66"/>
        <v>6184896.71</v>
      </c>
      <c r="R368" s="289"/>
      <c r="S368" s="6"/>
      <c r="T368" s="3"/>
      <c r="U368" s="3"/>
      <c r="V368" s="3"/>
      <c r="W368" s="3"/>
      <c r="X368"/>
      <c r="Y368"/>
      <c r="Z368"/>
      <c r="AA368"/>
      <c r="AB368"/>
      <c r="AC368"/>
      <c r="AD368"/>
      <c r="AE368"/>
      <c r="AF368"/>
      <c r="AG368"/>
      <c r="AH368"/>
      <c r="AI368"/>
      <c r="AJ368"/>
      <c r="AK368"/>
    </row>
    <row r="369" spans="2:37" x14ac:dyDescent="0.25">
      <c r="B369" s="50" t="s">
        <v>484</v>
      </c>
      <c r="C369" s="56">
        <v>8467264</v>
      </c>
      <c r="D369" s="56">
        <v>12720264</v>
      </c>
      <c r="E369" s="54">
        <v>675000</v>
      </c>
      <c r="F369" s="120">
        <v>0</v>
      </c>
      <c r="G369" s="120">
        <v>134309.20000000001</v>
      </c>
      <c r="H369" s="120">
        <v>390000</v>
      </c>
      <c r="I369" s="54">
        <v>105000</v>
      </c>
      <c r="J369" s="54">
        <v>394498.3</v>
      </c>
      <c r="K369" s="54">
        <v>748060</v>
      </c>
      <c r="L369" s="54">
        <v>47500</v>
      </c>
      <c r="M369" s="54">
        <v>2216625.2999999998</v>
      </c>
      <c r="N369" s="54">
        <v>180667.41</v>
      </c>
      <c r="O369" s="148">
        <v>1293236.5</v>
      </c>
      <c r="P369" s="148">
        <v>0</v>
      </c>
      <c r="Q369" s="148">
        <f t="shared" si="66"/>
        <v>6184896.71</v>
      </c>
      <c r="R369" s="289"/>
      <c r="S369" s="6"/>
    </row>
    <row r="370" spans="2:37" s="28" customFormat="1" x14ac:dyDescent="0.25">
      <c r="B370" s="51" t="s">
        <v>485</v>
      </c>
      <c r="C370" s="119">
        <f>C371+C374+C373</f>
        <v>756131128</v>
      </c>
      <c r="D370" s="119">
        <v>955297117.63</v>
      </c>
      <c r="E370" s="119">
        <v>1111732</v>
      </c>
      <c r="F370" s="119">
        <v>23445633.34</v>
      </c>
      <c r="G370" s="119">
        <v>79261245.670000002</v>
      </c>
      <c r="H370" s="119">
        <v>49780619.68</v>
      </c>
      <c r="I370" s="119">
        <v>72208829.650000006</v>
      </c>
      <c r="J370" s="119">
        <v>31914222.759999998</v>
      </c>
      <c r="K370" s="119">
        <v>65414435.340000004</v>
      </c>
      <c r="L370" s="119">
        <v>47913620.469999999</v>
      </c>
      <c r="M370" s="119">
        <v>28281081.159999996</v>
      </c>
      <c r="N370" s="119">
        <v>63899665.079999998</v>
      </c>
      <c r="O370" s="119">
        <v>68659818.560000002</v>
      </c>
      <c r="P370" s="119">
        <v>238844339.00999999</v>
      </c>
      <c r="Q370" s="147">
        <f t="shared" si="66"/>
        <v>770735242.71999991</v>
      </c>
      <c r="R370" s="289"/>
      <c r="S370" s="6"/>
      <c r="T370" s="3"/>
      <c r="U370" s="3"/>
      <c r="V370" s="3"/>
      <c r="W370" s="3"/>
      <c r="X370"/>
      <c r="Y370"/>
      <c r="Z370"/>
      <c r="AA370"/>
      <c r="AB370"/>
      <c r="AC370"/>
      <c r="AD370"/>
      <c r="AE370"/>
      <c r="AF370"/>
      <c r="AG370"/>
      <c r="AH370"/>
      <c r="AI370"/>
      <c r="AJ370"/>
      <c r="AK370"/>
    </row>
    <row r="371" spans="2:37" x14ac:dyDescent="0.25">
      <c r="B371" s="50" t="s">
        <v>486</v>
      </c>
      <c r="C371" s="56">
        <v>330356788</v>
      </c>
      <c r="D371" s="56">
        <v>330646788</v>
      </c>
      <c r="E371" s="54">
        <v>1111732</v>
      </c>
      <c r="F371" s="120">
        <v>23445633.34</v>
      </c>
      <c r="G371" s="120">
        <v>52164120.670000002</v>
      </c>
      <c r="H371" s="120">
        <v>14506486.68</v>
      </c>
      <c r="I371" s="54">
        <v>39504436</v>
      </c>
      <c r="J371" s="54">
        <v>24911626.34</v>
      </c>
      <c r="K371" s="54">
        <v>18236258.34</v>
      </c>
      <c r="L371" s="54">
        <v>21495802.07</v>
      </c>
      <c r="M371" s="54">
        <v>20879506.829999998</v>
      </c>
      <c r="N371" s="54">
        <v>34919935.859999999</v>
      </c>
      <c r="O371" s="148">
        <v>26499428.059999999</v>
      </c>
      <c r="P371" s="148">
        <v>41644169.700000003</v>
      </c>
      <c r="Q371" s="148">
        <f t="shared" si="66"/>
        <v>319319135.88999999</v>
      </c>
      <c r="R371" s="289"/>
      <c r="S371" s="6"/>
    </row>
    <row r="372" spans="2:37" x14ac:dyDescent="0.25">
      <c r="B372" s="50" t="s">
        <v>487</v>
      </c>
      <c r="C372" s="56"/>
      <c r="D372" s="56">
        <v>38840329.630000003</v>
      </c>
      <c r="E372" s="54">
        <v>0</v>
      </c>
      <c r="F372" s="120">
        <v>0</v>
      </c>
      <c r="G372" s="120">
        <v>441792</v>
      </c>
      <c r="H372" s="120">
        <v>172800</v>
      </c>
      <c r="I372" s="54">
        <v>1011215</v>
      </c>
      <c r="J372" s="54">
        <v>0</v>
      </c>
      <c r="K372" s="54">
        <v>476250</v>
      </c>
      <c r="L372" s="54">
        <v>0</v>
      </c>
      <c r="M372" s="54">
        <v>0</v>
      </c>
      <c r="N372" s="54">
        <v>779413.56</v>
      </c>
      <c r="O372" s="148">
        <v>16876657.5</v>
      </c>
      <c r="P372" s="148">
        <v>7152143.5800000001</v>
      </c>
      <c r="Q372" s="148">
        <f t="shared" si="66"/>
        <v>26910271.640000001</v>
      </c>
      <c r="R372" s="289"/>
      <c r="S372" s="6"/>
    </row>
    <row r="373" spans="2:37" x14ac:dyDescent="0.25">
      <c r="B373" s="50" t="s">
        <v>488</v>
      </c>
      <c r="C373" s="56">
        <v>425674340</v>
      </c>
      <c r="D373" s="56">
        <v>585810000</v>
      </c>
      <c r="E373" s="54">
        <v>0</v>
      </c>
      <c r="F373" s="120">
        <v>0</v>
      </c>
      <c r="G373" s="120">
        <v>26655333</v>
      </c>
      <c r="H373" s="120">
        <v>35101333</v>
      </c>
      <c r="I373" s="54">
        <v>31693178.649999999</v>
      </c>
      <c r="J373" s="54">
        <v>7002596.4199999999</v>
      </c>
      <c r="K373" s="54">
        <v>46701927</v>
      </c>
      <c r="L373" s="54">
        <v>26417818.399999999</v>
      </c>
      <c r="M373" s="54">
        <v>7401574.3300000001</v>
      </c>
      <c r="N373" s="54">
        <v>28200315.66</v>
      </c>
      <c r="O373" s="148">
        <v>25283733</v>
      </c>
      <c r="P373" s="148">
        <v>190048025.72999999</v>
      </c>
      <c r="Q373" s="148">
        <f t="shared" si="66"/>
        <v>424505835.19</v>
      </c>
      <c r="R373" s="289"/>
      <c r="S373" s="6"/>
    </row>
    <row r="374" spans="2:37" s="28" customFormat="1" x14ac:dyDescent="0.25">
      <c r="B374" s="50" t="s">
        <v>709</v>
      </c>
      <c r="C374" s="56">
        <v>100000</v>
      </c>
      <c r="D374" s="56">
        <v>0</v>
      </c>
      <c r="E374" s="54">
        <v>0</v>
      </c>
      <c r="F374" s="120">
        <v>0</v>
      </c>
      <c r="G374" s="120">
        <v>0</v>
      </c>
      <c r="H374" s="120">
        <v>0</v>
      </c>
      <c r="I374" s="54">
        <v>0</v>
      </c>
      <c r="J374" s="54">
        <v>0</v>
      </c>
      <c r="K374" s="54">
        <v>0</v>
      </c>
      <c r="L374" s="54">
        <v>0</v>
      </c>
      <c r="M374" s="54">
        <v>0</v>
      </c>
      <c r="N374" s="54">
        <v>0</v>
      </c>
      <c r="O374" s="148">
        <v>0</v>
      </c>
      <c r="P374" s="148">
        <v>0</v>
      </c>
      <c r="Q374" s="148">
        <f t="shared" si="66"/>
        <v>0</v>
      </c>
      <c r="R374" s="289"/>
      <c r="S374" s="6"/>
      <c r="T374" s="3"/>
      <c r="U374" s="3"/>
      <c r="V374" s="3"/>
      <c r="W374" s="3"/>
      <c r="X374"/>
      <c r="Y374"/>
      <c r="Z374"/>
      <c r="AA374"/>
      <c r="AB374"/>
      <c r="AC374"/>
      <c r="AD374"/>
      <c r="AE374"/>
      <c r="AF374"/>
      <c r="AG374"/>
      <c r="AH374"/>
      <c r="AI374"/>
      <c r="AJ374"/>
      <c r="AK374"/>
    </row>
    <row r="375" spans="2:37" s="28" customFormat="1" x14ac:dyDescent="0.25">
      <c r="B375" s="28" t="s">
        <v>49</v>
      </c>
      <c r="C375" s="119">
        <f t="shared" ref="C375" si="80">C376+C380+C383</f>
        <v>148000</v>
      </c>
      <c r="D375" s="119">
        <v>148000</v>
      </c>
      <c r="E375" s="119">
        <v>0</v>
      </c>
      <c r="F375" s="119">
        <v>0</v>
      </c>
      <c r="G375" s="119">
        <v>0</v>
      </c>
      <c r="H375" s="119">
        <v>0</v>
      </c>
      <c r="I375" s="68">
        <v>0</v>
      </c>
      <c r="J375" s="68">
        <v>0</v>
      </c>
      <c r="K375" s="68">
        <v>0</v>
      </c>
      <c r="L375" s="68">
        <v>0</v>
      </c>
      <c r="M375" s="68">
        <v>0</v>
      </c>
      <c r="N375" s="68">
        <v>0</v>
      </c>
      <c r="O375" s="68">
        <v>148000</v>
      </c>
      <c r="P375" s="147">
        <v>0</v>
      </c>
      <c r="Q375" s="147">
        <f t="shared" si="66"/>
        <v>148000</v>
      </c>
      <c r="R375" s="289"/>
      <c r="S375" s="6"/>
      <c r="T375" s="3"/>
      <c r="U375" s="3"/>
      <c r="V375" s="3"/>
      <c r="W375" s="3"/>
      <c r="X375"/>
      <c r="Y375"/>
      <c r="Z375"/>
      <c r="AA375"/>
      <c r="AB375"/>
      <c r="AC375"/>
      <c r="AD375"/>
      <c r="AE375"/>
      <c r="AF375"/>
      <c r="AG375"/>
      <c r="AH375"/>
      <c r="AI375"/>
      <c r="AJ375"/>
      <c r="AK375"/>
    </row>
    <row r="376" spans="2:37" s="28" customFormat="1" x14ac:dyDescent="0.25">
      <c r="B376" s="51" t="s">
        <v>489</v>
      </c>
      <c r="C376" s="119">
        <f>C377+C378+C379</f>
        <v>0</v>
      </c>
      <c r="D376" s="119">
        <v>0</v>
      </c>
      <c r="E376" s="119">
        <v>0</v>
      </c>
      <c r="F376" s="119">
        <v>0</v>
      </c>
      <c r="G376" s="119">
        <v>0</v>
      </c>
      <c r="H376" s="119">
        <v>0</v>
      </c>
      <c r="I376" s="119">
        <v>0</v>
      </c>
      <c r="J376" s="119">
        <v>0</v>
      </c>
      <c r="K376" s="119">
        <v>0</v>
      </c>
      <c r="L376" s="119">
        <v>0</v>
      </c>
      <c r="M376" s="119">
        <v>0</v>
      </c>
      <c r="N376" s="119">
        <v>0</v>
      </c>
      <c r="O376" s="119">
        <v>0</v>
      </c>
      <c r="P376" s="119">
        <v>0</v>
      </c>
      <c r="Q376" s="147">
        <f t="shared" si="66"/>
        <v>0</v>
      </c>
      <c r="R376" s="289"/>
      <c r="S376" s="6"/>
      <c r="T376" s="3"/>
      <c r="U376" s="3"/>
      <c r="V376" s="3"/>
      <c r="W376" s="3"/>
      <c r="X376"/>
      <c r="Y376"/>
      <c r="Z376"/>
      <c r="AA376"/>
      <c r="AB376"/>
      <c r="AC376"/>
      <c r="AD376"/>
      <c r="AE376"/>
      <c r="AF376"/>
      <c r="AG376"/>
      <c r="AH376"/>
      <c r="AI376"/>
      <c r="AJ376"/>
      <c r="AK376"/>
    </row>
    <row r="377" spans="2:37" x14ac:dyDescent="0.25">
      <c r="B377" s="50" t="s">
        <v>490</v>
      </c>
      <c r="C377" s="121">
        <v>0</v>
      </c>
      <c r="D377" s="121">
        <v>0</v>
      </c>
      <c r="E377" s="120">
        <v>0</v>
      </c>
      <c r="F377" s="120">
        <v>0</v>
      </c>
      <c r="G377" s="120">
        <v>0</v>
      </c>
      <c r="H377" s="120">
        <v>0</v>
      </c>
      <c r="I377" s="120">
        <v>0</v>
      </c>
      <c r="J377" s="120">
        <v>0</v>
      </c>
      <c r="K377" s="120">
        <v>0</v>
      </c>
      <c r="L377" s="120">
        <v>0</v>
      </c>
      <c r="M377" s="120">
        <v>0</v>
      </c>
      <c r="N377" s="120">
        <v>0</v>
      </c>
      <c r="O377" s="152">
        <v>0</v>
      </c>
      <c r="P377" s="152">
        <v>0</v>
      </c>
      <c r="Q377" s="148">
        <f t="shared" si="66"/>
        <v>0</v>
      </c>
      <c r="R377" s="289"/>
      <c r="S377" s="6"/>
    </row>
    <row r="378" spans="2:37" x14ac:dyDescent="0.25">
      <c r="B378" s="50" t="s">
        <v>683</v>
      </c>
      <c r="C378" s="121">
        <v>0</v>
      </c>
      <c r="D378" s="121">
        <v>0</v>
      </c>
      <c r="E378" s="120">
        <v>0</v>
      </c>
      <c r="F378" s="120">
        <v>0</v>
      </c>
      <c r="G378" s="120">
        <v>0</v>
      </c>
      <c r="H378" s="120">
        <v>0</v>
      </c>
      <c r="I378" s="120">
        <v>0</v>
      </c>
      <c r="J378" s="120">
        <v>0</v>
      </c>
      <c r="K378" s="120">
        <v>0</v>
      </c>
      <c r="L378" s="120">
        <v>0</v>
      </c>
      <c r="M378" s="120">
        <v>0</v>
      </c>
      <c r="N378" s="120">
        <v>0</v>
      </c>
      <c r="O378" s="152">
        <v>0</v>
      </c>
      <c r="P378" s="152">
        <v>0</v>
      </c>
      <c r="Q378" s="148">
        <f t="shared" si="66"/>
        <v>0</v>
      </c>
      <c r="R378" s="289"/>
      <c r="S378" s="6"/>
    </row>
    <row r="379" spans="2:37" x14ac:dyDescent="0.25">
      <c r="B379" s="50" t="s">
        <v>710</v>
      </c>
      <c r="C379" s="121">
        <v>0</v>
      </c>
      <c r="D379" s="121">
        <v>0</v>
      </c>
      <c r="E379" s="120">
        <v>0</v>
      </c>
      <c r="F379" s="120">
        <v>0</v>
      </c>
      <c r="G379" s="120">
        <v>0</v>
      </c>
      <c r="H379" s="120">
        <v>0</v>
      </c>
      <c r="I379" s="120">
        <v>0</v>
      </c>
      <c r="J379" s="120">
        <v>0</v>
      </c>
      <c r="K379" s="120">
        <v>0</v>
      </c>
      <c r="L379" s="120">
        <v>0</v>
      </c>
      <c r="M379" s="120">
        <v>0</v>
      </c>
      <c r="N379" s="120">
        <v>0</v>
      </c>
      <c r="O379" s="152">
        <v>0</v>
      </c>
      <c r="P379" s="152">
        <v>0</v>
      </c>
      <c r="Q379" s="148">
        <f t="shared" si="66"/>
        <v>0</v>
      </c>
      <c r="R379" s="289"/>
      <c r="S379" s="6"/>
    </row>
    <row r="380" spans="2:37" s="28" customFormat="1" x14ac:dyDescent="0.25">
      <c r="B380" s="51" t="s">
        <v>491</v>
      </c>
      <c r="C380" s="119">
        <f t="shared" ref="C380" si="81">C381+C382</f>
        <v>0</v>
      </c>
      <c r="D380" s="119">
        <v>0</v>
      </c>
      <c r="E380" s="119">
        <v>0</v>
      </c>
      <c r="F380" s="119">
        <v>0</v>
      </c>
      <c r="G380" s="119">
        <v>0</v>
      </c>
      <c r="H380" s="119">
        <v>0</v>
      </c>
      <c r="I380" s="119">
        <v>0</v>
      </c>
      <c r="J380" s="119">
        <v>0</v>
      </c>
      <c r="K380" s="119">
        <v>0</v>
      </c>
      <c r="L380" s="119">
        <v>0</v>
      </c>
      <c r="M380" s="119">
        <v>0</v>
      </c>
      <c r="N380" s="119">
        <v>0</v>
      </c>
      <c r="O380" s="119">
        <v>0</v>
      </c>
      <c r="P380" s="119">
        <v>0</v>
      </c>
      <c r="Q380" s="147">
        <f t="shared" si="66"/>
        <v>0</v>
      </c>
      <c r="R380" s="289"/>
      <c r="S380" s="6"/>
      <c r="T380" s="3"/>
      <c r="U380" s="3"/>
      <c r="V380" s="3"/>
      <c r="W380" s="3"/>
      <c r="X380"/>
      <c r="Y380"/>
      <c r="Z380"/>
      <c r="AA380"/>
      <c r="AB380"/>
      <c r="AC380"/>
      <c r="AD380"/>
      <c r="AE380"/>
      <c r="AF380"/>
      <c r="AG380"/>
      <c r="AH380"/>
      <c r="AI380"/>
      <c r="AJ380"/>
      <c r="AK380"/>
    </row>
    <row r="381" spans="2:37" x14ac:dyDescent="0.25">
      <c r="B381" s="50" t="s">
        <v>492</v>
      </c>
      <c r="C381" s="121">
        <v>0</v>
      </c>
      <c r="D381" s="121">
        <v>0</v>
      </c>
      <c r="E381" s="120">
        <v>0</v>
      </c>
      <c r="F381" s="120">
        <v>0</v>
      </c>
      <c r="G381" s="120">
        <v>0</v>
      </c>
      <c r="H381" s="120">
        <v>0</v>
      </c>
      <c r="I381" s="120">
        <v>0</v>
      </c>
      <c r="J381" s="120">
        <v>0</v>
      </c>
      <c r="K381" s="120">
        <v>0</v>
      </c>
      <c r="L381" s="120">
        <v>0</v>
      </c>
      <c r="M381" s="120">
        <v>0</v>
      </c>
      <c r="N381" s="120">
        <v>0</v>
      </c>
      <c r="O381" s="152">
        <v>0</v>
      </c>
      <c r="P381" s="152">
        <v>0</v>
      </c>
      <c r="Q381" s="148">
        <f t="shared" si="66"/>
        <v>0</v>
      </c>
      <c r="R381" s="289"/>
      <c r="S381" s="6"/>
    </row>
    <row r="382" spans="2:37" s="28" customFormat="1" x14ac:dyDescent="0.25">
      <c r="B382" s="50" t="s">
        <v>493</v>
      </c>
      <c r="C382" s="121">
        <v>0</v>
      </c>
      <c r="D382" s="121">
        <v>0</v>
      </c>
      <c r="E382" s="120">
        <v>0</v>
      </c>
      <c r="F382" s="120">
        <v>0</v>
      </c>
      <c r="G382" s="120">
        <v>0</v>
      </c>
      <c r="H382" s="120">
        <v>0</v>
      </c>
      <c r="I382" s="120">
        <v>0</v>
      </c>
      <c r="J382" s="120">
        <v>0</v>
      </c>
      <c r="K382" s="120">
        <v>0</v>
      </c>
      <c r="L382" s="120">
        <v>0</v>
      </c>
      <c r="M382" s="120">
        <v>0</v>
      </c>
      <c r="N382" s="120">
        <v>0</v>
      </c>
      <c r="O382" s="152">
        <v>0</v>
      </c>
      <c r="P382" s="152">
        <v>0</v>
      </c>
      <c r="Q382" s="148">
        <f t="shared" si="66"/>
        <v>0</v>
      </c>
      <c r="R382" s="289"/>
      <c r="S382" s="6"/>
      <c r="T382" s="3"/>
      <c r="U382" s="3"/>
      <c r="V382" s="3"/>
      <c r="W382" s="3"/>
      <c r="X382"/>
      <c r="Y382"/>
      <c r="Z382"/>
      <c r="AA382"/>
      <c r="AB382"/>
      <c r="AC382"/>
      <c r="AD382"/>
      <c r="AE382"/>
      <c r="AF382"/>
      <c r="AG382"/>
      <c r="AH382"/>
      <c r="AI382"/>
      <c r="AJ382"/>
      <c r="AK382"/>
    </row>
    <row r="383" spans="2:37" s="28" customFormat="1" x14ac:dyDescent="0.25">
      <c r="B383" s="51" t="s">
        <v>684</v>
      </c>
      <c r="C383" s="119">
        <f t="shared" ref="C383" si="82">C384</f>
        <v>148000</v>
      </c>
      <c r="D383" s="119">
        <v>148000</v>
      </c>
      <c r="E383" s="119">
        <v>0</v>
      </c>
      <c r="F383" s="119">
        <v>0</v>
      </c>
      <c r="G383" s="119">
        <v>0</v>
      </c>
      <c r="H383" s="119">
        <v>0</v>
      </c>
      <c r="I383" s="119">
        <v>0</v>
      </c>
      <c r="J383" s="119">
        <v>0</v>
      </c>
      <c r="K383" s="119">
        <v>0</v>
      </c>
      <c r="L383" s="119">
        <v>0</v>
      </c>
      <c r="M383" s="119">
        <v>0</v>
      </c>
      <c r="N383" s="119">
        <v>0</v>
      </c>
      <c r="O383" s="119">
        <v>148000</v>
      </c>
      <c r="P383" s="119">
        <v>0</v>
      </c>
      <c r="Q383" s="147">
        <f t="shared" si="66"/>
        <v>148000</v>
      </c>
      <c r="R383" s="289"/>
      <c r="S383" s="6"/>
      <c r="T383" s="3"/>
      <c r="U383" s="3"/>
      <c r="V383" s="3"/>
      <c r="W383" s="3"/>
      <c r="X383"/>
      <c r="Y383"/>
      <c r="Z383"/>
      <c r="AA383"/>
      <c r="AB383"/>
      <c r="AC383"/>
      <c r="AD383"/>
      <c r="AE383"/>
      <c r="AF383"/>
      <c r="AG383"/>
      <c r="AH383"/>
      <c r="AI383"/>
      <c r="AJ383"/>
      <c r="AK383"/>
    </row>
    <row r="384" spans="2:37" s="28" customFormat="1" x14ac:dyDescent="0.25">
      <c r="B384" s="50" t="s">
        <v>685</v>
      </c>
      <c r="C384" s="121">
        <v>148000</v>
      </c>
      <c r="D384" s="121">
        <v>148000</v>
      </c>
      <c r="E384" s="120">
        <v>0</v>
      </c>
      <c r="F384" s="120">
        <v>0</v>
      </c>
      <c r="G384" s="120">
        <v>0</v>
      </c>
      <c r="H384" s="120">
        <v>0</v>
      </c>
      <c r="I384" s="120">
        <v>0</v>
      </c>
      <c r="J384" s="120">
        <v>0</v>
      </c>
      <c r="K384" s="120">
        <v>0</v>
      </c>
      <c r="L384" s="120">
        <v>0</v>
      </c>
      <c r="M384" s="120">
        <v>0</v>
      </c>
      <c r="N384" s="120">
        <v>0</v>
      </c>
      <c r="O384" s="152">
        <v>148000</v>
      </c>
      <c r="P384" s="152">
        <v>0</v>
      </c>
      <c r="Q384" s="148">
        <f t="shared" si="66"/>
        <v>148000</v>
      </c>
      <c r="R384" s="289"/>
      <c r="S384" s="6"/>
      <c r="T384" s="3"/>
      <c r="U384" s="3"/>
      <c r="V384" s="3"/>
      <c r="W384" s="3"/>
      <c r="X384"/>
      <c r="Y384"/>
      <c r="Z384"/>
      <c r="AA384"/>
      <c r="AB384"/>
      <c r="AC384"/>
      <c r="AD384"/>
      <c r="AE384"/>
      <c r="AF384"/>
      <c r="AG384"/>
      <c r="AH384"/>
      <c r="AI384"/>
      <c r="AJ384"/>
      <c r="AK384"/>
    </row>
    <row r="385" spans="2:37" s="28" customFormat="1" x14ac:dyDescent="0.25">
      <c r="B385" s="52" t="s">
        <v>50</v>
      </c>
      <c r="C385" s="134">
        <f>+C386</f>
        <v>68000000</v>
      </c>
      <c r="D385" s="134">
        <v>61073180</v>
      </c>
      <c r="E385" s="119">
        <v>0</v>
      </c>
      <c r="F385" s="119">
        <v>0</v>
      </c>
      <c r="G385" s="119">
        <v>600000</v>
      </c>
      <c r="H385" s="119">
        <v>1997889.15</v>
      </c>
      <c r="I385" s="119">
        <v>1120311.8</v>
      </c>
      <c r="J385" s="119">
        <v>2950000</v>
      </c>
      <c r="K385" s="119">
        <v>800000</v>
      </c>
      <c r="L385" s="119">
        <v>4003751.9699999997</v>
      </c>
      <c r="M385" s="119">
        <v>18542807.649999999</v>
      </c>
      <c r="N385" s="119">
        <v>6595000</v>
      </c>
      <c r="O385" s="153">
        <v>1192458.8</v>
      </c>
      <c r="P385" s="153">
        <v>11503568.800000001</v>
      </c>
      <c r="Q385" s="147">
        <f t="shared" si="66"/>
        <v>49305788.170000002</v>
      </c>
      <c r="R385" s="289"/>
      <c r="S385" s="6"/>
      <c r="T385" s="3"/>
      <c r="U385" s="3"/>
      <c r="V385" s="3"/>
      <c r="W385" s="3"/>
      <c r="X385"/>
      <c r="Y385"/>
      <c r="Z385"/>
      <c r="AA385"/>
      <c r="AB385"/>
      <c r="AC385"/>
      <c r="AD385"/>
      <c r="AE385"/>
      <c r="AF385"/>
      <c r="AG385"/>
      <c r="AH385"/>
      <c r="AI385"/>
      <c r="AJ385"/>
      <c r="AK385"/>
    </row>
    <row r="386" spans="2:37" s="28" customFormat="1" x14ac:dyDescent="0.25">
      <c r="B386" s="51" t="s">
        <v>494</v>
      </c>
      <c r="C386" s="119">
        <f>+C387+C388</f>
        <v>68000000</v>
      </c>
      <c r="D386" s="119">
        <v>61073180</v>
      </c>
      <c r="E386" s="119">
        <v>0</v>
      </c>
      <c r="F386" s="119">
        <v>0</v>
      </c>
      <c r="G386" s="119">
        <v>600000</v>
      </c>
      <c r="H386" s="119">
        <v>1997889.15</v>
      </c>
      <c r="I386" s="119">
        <v>1120311.8</v>
      </c>
      <c r="J386" s="119">
        <v>2950000</v>
      </c>
      <c r="K386" s="119">
        <v>800000</v>
      </c>
      <c r="L386" s="119">
        <v>4003751.9699999997</v>
      </c>
      <c r="M386" s="119">
        <v>18542807.649999999</v>
      </c>
      <c r="N386" s="119">
        <v>6595000</v>
      </c>
      <c r="O386" s="119">
        <v>1192458.8</v>
      </c>
      <c r="P386" s="119">
        <v>11503568.800000001</v>
      </c>
      <c r="Q386" s="147">
        <f t="shared" si="66"/>
        <v>49305788.170000002</v>
      </c>
      <c r="R386" s="289"/>
      <c r="S386" s="6"/>
      <c r="T386" s="3"/>
      <c r="U386" s="3"/>
      <c r="V386" s="3"/>
      <c r="W386" s="3"/>
      <c r="X386"/>
      <c r="Y386"/>
      <c r="Z386"/>
      <c r="AA386"/>
      <c r="AB386"/>
      <c r="AC386"/>
      <c r="AD386"/>
      <c r="AE386"/>
      <c r="AF386"/>
      <c r="AG386"/>
      <c r="AH386"/>
      <c r="AI386"/>
      <c r="AJ386"/>
      <c r="AK386"/>
    </row>
    <row r="387" spans="2:37" x14ac:dyDescent="0.25">
      <c r="B387" s="50" t="s">
        <v>495</v>
      </c>
      <c r="C387" s="121">
        <v>50000000</v>
      </c>
      <c r="D387" s="121">
        <v>43073180</v>
      </c>
      <c r="E387" s="120">
        <v>0</v>
      </c>
      <c r="F387" s="120">
        <v>0</v>
      </c>
      <c r="G387" s="120">
        <v>600000</v>
      </c>
      <c r="H387" s="120">
        <v>1997889.15</v>
      </c>
      <c r="I387" s="120">
        <v>1120311.8</v>
      </c>
      <c r="J387" s="120">
        <v>2950000</v>
      </c>
      <c r="K387" s="120">
        <v>600000</v>
      </c>
      <c r="L387" s="120">
        <v>1408255.17</v>
      </c>
      <c r="M387" s="120">
        <v>17910000</v>
      </c>
      <c r="N387" s="120">
        <v>2570000</v>
      </c>
      <c r="O387" s="152">
        <v>107458.8</v>
      </c>
      <c r="P387" s="152">
        <v>7197600</v>
      </c>
      <c r="Q387" s="148">
        <f t="shared" si="66"/>
        <v>36461514.920000002</v>
      </c>
      <c r="R387" s="289"/>
      <c r="S387" s="6"/>
    </row>
    <row r="388" spans="2:37" s="28" customFormat="1" x14ac:dyDescent="0.25">
      <c r="B388" s="50" t="s">
        <v>496</v>
      </c>
      <c r="C388" s="121">
        <v>18000000</v>
      </c>
      <c r="D388" s="121">
        <v>18000000</v>
      </c>
      <c r="E388" s="120">
        <v>0</v>
      </c>
      <c r="F388" s="120">
        <v>0</v>
      </c>
      <c r="G388" s="120">
        <v>0</v>
      </c>
      <c r="H388" s="120">
        <v>0</v>
      </c>
      <c r="I388" s="120">
        <v>0</v>
      </c>
      <c r="J388" s="120">
        <v>0</v>
      </c>
      <c r="K388" s="120">
        <v>200000</v>
      </c>
      <c r="L388" s="120">
        <v>2595496.7999999998</v>
      </c>
      <c r="M388" s="120">
        <v>632807.65</v>
      </c>
      <c r="N388" s="120">
        <v>4025000</v>
      </c>
      <c r="O388" s="152">
        <v>1085000</v>
      </c>
      <c r="P388" s="152">
        <v>4305968.8</v>
      </c>
      <c r="Q388" s="148">
        <f t="shared" si="66"/>
        <v>12844273.25</v>
      </c>
      <c r="R388" s="289"/>
      <c r="S388" s="6"/>
      <c r="T388" s="3"/>
      <c r="U388" s="3"/>
      <c r="V388" s="3"/>
      <c r="W388" s="3"/>
      <c r="X388"/>
      <c r="Y388"/>
      <c r="Z388"/>
      <c r="AA388"/>
      <c r="AB388"/>
      <c r="AC388"/>
      <c r="AD388"/>
      <c r="AE388"/>
      <c r="AF388"/>
      <c r="AG388"/>
      <c r="AH388"/>
      <c r="AI388"/>
      <c r="AJ388"/>
      <c r="AK388"/>
    </row>
    <row r="389" spans="2:37" s="28" customFormat="1" x14ac:dyDescent="0.25">
      <c r="B389" s="52" t="s">
        <v>52</v>
      </c>
      <c r="C389" s="134">
        <f>+C390</f>
        <v>0</v>
      </c>
      <c r="D389" s="134">
        <v>0</v>
      </c>
      <c r="E389" s="119">
        <v>0</v>
      </c>
      <c r="F389" s="119">
        <v>0</v>
      </c>
      <c r="G389" s="119">
        <v>0</v>
      </c>
      <c r="H389" s="119">
        <v>0</v>
      </c>
      <c r="I389" s="119">
        <v>0</v>
      </c>
      <c r="J389" s="119">
        <v>0</v>
      </c>
      <c r="K389" s="119">
        <v>0</v>
      </c>
      <c r="L389" s="119">
        <v>0</v>
      </c>
      <c r="M389" s="119">
        <v>0</v>
      </c>
      <c r="N389" s="119">
        <v>0</v>
      </c>
      <c r="O389" s="153">
        <v>0</v>
      </c>
      <c r="P389" s="153">
        <v>0</v>
      </c>
      <c r="Q389" s="147">
        <f t="shared" si="66"/>
        <v>0</v>
      </c>
      <c r="R389" s="289"/>
      <c r="S389" s="6"/>
      <c r="T389" s="3"/>
      <c r="U389" s="3"/>
      <c r="V389" s="3"/>
      <c r="W389" s="3"/>
      <c r="X389"/>
      <c r="Y389"/>
      <c r="Z389"/>
      <c r="AA389"/>
      <c r="AB389"/>
      <c r="AC389"/>
      <c r="AD389"/>
      <c r="AE389"/>
      <c r="AF389"/>
      <c r="AG389"/>
      <c r="AH389"/>
      <c r="AI389"/>
      <c r="AJ389"/>
      <c r="AK389"/>
    </row>
    <row r="390" spans="2:37" x14ac:dyDescent="0.25">
      <c r="B390" s="27" t="s">
        <v>497</v>
      </c>
      <c r="C390" s="121">
        <f>+C391</f>
        <v>0</v>
      </c>
      <c r="D390" s="121">
        <v>0</v>
      </c>
      <c r="E390" s="120">
        <v>0</v>
      </c>
      <c r="F390" s="120">
        <v>0</v>
      </c>
      <c r="G390" s="120">
        <v>0</v>
      </c>
      <c r="H390" s="120">
        <v>0</v>
      </c>
      <c r="I390" s="120">
        <v>0</v>
      </c>
      <c r="J390" s="120">
        <v>0</v>
      </c>
      <c r="K390" s="120">
        <v>0</v>
      </c>
      <c r="L390" s="120">
        <v>0</v>
      </c>
      <c r="M390" s="120">
        <v>0</v>
      </c>
      <c r="N390" s="120">
        <v>0</v>
      </c>
      <c r="O390" s="152">
        <v>0</v>
      </c>
      <c r="P390" s="152">
        <v>0</v>
      </c>
      <c r="Q390" s="148">
        <f t="shared" si="66"/>
        <v>0</v>
      </c>
      <c r="R390" s="289"/>
      <c r="S390" s="6"/>
    </row>
    <row r="391" spans="2:37" s="28" customFormat="1" x14ac:dyDescent="0.25">
      <c r="B391" s="50" t="s">
        <v>498</v>
      </c>
      <c r="C391" s="121">
        <v>0</v>
      </c>
      <c r="D391" s="121">
        <v>0</v>
      </c>
      <c r="E391" s="120">
        <v>0</v>
      </c>
      <c r="F391" s="120">
        <v>0</v>
      </c>
      <c r="G391" s="120">
        <v>0</v>
      </c>
      <c r="H391" s="120">
        <v>0</v>
      </c>
      <c r="I391" s="120">
        <v>0</v>
      </c>
      <c r="J391" s="120">
        <v>0</v>
      </c>
      <c r="K391" s="120">
        <v>0</v>
      </c>
      <c r="L391" s="120">
        <v>0</v>
      </c>
      <c r="M391" s="120">
        <v>0</v>
      </c>
      <c r="N391" s="120">
        <v>0</v>
      </c>
      <c r="O391" s="152">
        <v>0</v>
      </c>
      <c r="P391" s="152">
        <v>0</v>
      </c>
      <c r="Q391" s="148">
        <f t="shared" si="66"/>
        <v>0</v>
      </c>
      <c r="R391" s="289"/>
      <c r="S391" s="6"/>
      <c r="T391" s="3"/>
      <c r="U391" s="3"/>
      <c r="V391" s="3"/>
      <c r="W391" s="3"/>
      <c r="X391"/>
      <c r="Y391"/>
      <c r="Z391"/>
      <c r="AA391"/>
      <c r="AB391"/>
      <c r="AC391"/>
      <c r="AD391"/>
      <c r="AE391"/>
      <c r="AF391"/>
      <c r="AG391"/>
      <c r="AH391"/>
      <c r="AI391"/>
      <c r="AJ391"/>
      <c r="AK391"/>
    </row>
    <row r="392" spans="2:37" s="28" customFormat="1" x14ac:dyDescent="0.25">
      <c r="B392" s="52" t="s">
        <v>53</v>
      </c>
      <c r="C392" s="119">
        <f>C395+C397+C393</f>
        <v>80599277</v>
      </c>
      <c r="D392" s="119">
        <v>92600280.129999995</v>
      </c>
      <c r="E392" s="119">
        <v>8248240.7699999996</v>
      </c>
      <c r="F392" s="119">
        <v>2265782.85</v>
      </c>
      <c r="G392" s="119">
        <v>6052926.1899999995</v>
      </c>
      <c r="H392" s="119">
        <v>5153342.29</v>
      </c>
      <c r="I392" s="119">
        <v>5978208.6500000004</v>
      </c>
      <c r="J392" s="119">
        <v>3415320.2800000003</v>
      </c>
      <c r="K392" s="119">
        <v>2935141.42</v>
      </c>
      <c r="L392" s="119">
        <v>7789302.4899999993</v>
      </c>
      <c r="M392" s="119">
        <v>1114170.8799999999</v>
      </c>
      <c r="N392" s="119">
        <v>4647422.7699999996</v>
      </c>
      <c r="O392" s="119">
        <v>9308308.6999999993</v>
      </c>
      <c r="P392" s="119">
        <v>8774110.1799999997</v>
      </c>
      <c r="Q392" s="147">
        <f t="shared" si="66"/>
        <v>65682277.470000006</v>
      </c>
      <c r="R392" s="289"/>
      <c r="S392" s="6"/>
      <c r="T392" s="3"/>
      <c r="U392" s="3"/>
      <c r="V392" s="3"/>
      <c r="W392" s="3"/>
      <c r="X392"/>
      <c r="Y392"/>
      <c r="Z392"/>
      <c r="AA392"/>
      <c r="AB392"/>
      <c r="AC392"/>
      <c r="AD392"/>
      <c r="AE392"/>
      <c r="AF392"/>
      <c r="AG392"/>
      <c r="AH392"/>
      <c r="AI392"/>
      <c r="AJ392"/>
      <c r="AK392"/>
    </row>
    <row r="393" spans="2:37" s="28" customFormat="1" x14ac:dyDescent="0.25">
      <c r="B393" s="27" t="s">
        <v>728</v>
      </c>
      <c r="C393" s="119">
        <f>+C394</f>
        <v>2250000</v>
      </c>
      <c r="D393" s="119">
        <v>2250000</v>
      </c>
      <c r="E393" s="119">
        <v>0</v>
      </c>
      <c r="F393" s="119">
        <v>0</v>
      </c>
      <c r="G393" s="119">
        <v>0</v>
      </c>
      <c r="H393" s="119">
        <v>0</v>
      </c>
      <c r="I393" s="119">
        <v>0</v>
      </c>
      <c r="J393" s="119">
        <v>0</v>
      </c>
      <c r="K393" s="119">
        <v>0</v>
      </c>
      <c r="L393" s="119">
        <v>0</v>
      </c>
      <c r="M393" s="119">
        <v>0</v>
      </c>
      <c r="N393" s="119">
        <v>0</v>
      </c>
      <c r="O393" s="119">
        <v>0</v>
      </c>
      <c r="P393" s="119">
        <v>0</v>
      </c>
      <c r="Q393" s="147">
        <f t="shared" si="66"/>
        <v>0</v>
      </c>
      <c r="R393" s="289"/>
      <c r="S393" s="6"/>
      <c r="T393" s="3"/>
      <c r="U393" s="3"/>
      <c r="V393" s="3"/>
      <c r="W393" s="3"/>
      <c r="X393"/>
      <c r="Y393"/>
      <c r="Z393"/>
      <c r="AA393"/>
      <c r="AB393"/>
      <c r="AC393"/>
      <c r="AD393"/>
      <c r="AE393"/>
      <c r="AF393"/>
      <c r="AG393"/>
      <c r="AH393"/>
      <c r="AI393"/>
      <c r="AJ393"/>
      <c r="AK393"/>
    </row>
    <row r="394" spans="2:37" s="28" customFormat="1" x14ac:dyDescent="0.25">
      <c r="B394" s="50" t="s">
        <v>729</v>
      </c>
      <c r="C394" s="119">
        <v>2250000</v>
      </c>
      <c r="D394" s="119">
        <v>2250000</v>
      </c>
      <c r="E394" s="119">
        <v>0</v>
      </c>
      <c r="F394" s="119">
        <v>0</v>
      </c>
      <c r="G394" s="119">
        <v>0</v>
      </c>
      <c r="H394" s="119">
        <v>0</v>
      </c>
      <c r="I394" s="119">
        <v>0</v>
      </c>
      <c r="J394" s="119">
        <v>0</v>
      </c>
      <c r="K394" s="119">
        <v>0</v>
      </c>
      <c r="L394" s="119">
        <v>0</v>
      </c>
      <c r="M394" s="119">
        <v>0</v>
      </c>
      <c r="N394" s="119">
        <v>0</v>
      </c>
      <c r="O394" s="119">
        <v>0</v>
      </c>
      <c r="P394" s="119">
        <v>0</v>
      </c>
      <c r="Q394" s="147">
        <f t="shared" si="66"/>
        <v>0</v>
      </c>
      <c r="R394" s="289"/>
      <c r="S394" s="6"/>
      <c r="T394" s="3"/>
      <c r="U394" s="3"/>
      <c r="V394" s="3"/>
      <c r="W394" s="3"/>
      <c r="X394"/>
      <c r="Y394"/>
      <c r="Z394"/>
      <c r="AA394"/>
      <c r="AB394"/>
      <c r="AC394"/>
      <c r="AD394"/>
      <c r="AE394"/>
      <c r="AF394"/>
      <c r="AG394"/>
      <c r="AH394"/>
      <c r="AI394"/>
      <c r="AJ394"/>
      <c r="AK394"/>
    </row>
    <row r="395" spans="2:37" x14ac:dyDescent="0.25">
      <c r="B395" s="27" t="s">
        <v>499</v>
      </c>
      <c r="C395" s="120">
        <f>C396</f>
        <v>73104277</v>
      </c>
      <c r="D395" s="120">
        <v>78986824.909999996</v>
      </c>
      <c r="E395" s="120">
        <v>8248240.7699999996</v>
      </c>
      <c r="F395" s="120">
        <v>2265782.85</v>
      </c>
      <c r="G395" s="120">
        <v>5668078.1899999995</v>
      </c>
      <c r="H395" s="120">
        <v>4263193.29</v>
      </c>
      <c r="I395" s="120">
        <v>4379218.6500000004</v>
      </c>
      <c r="J395" s="120">
        <v>2412084.52</v>
      </c>
      <c r="K395" s="120">
        <v>2769139.39</v>
      </c>
      <c r="L395" s="120">
        <v>7254028.1099999994</v>
      </c>
      <c r="M395" s="120">
        <v>1040170.88</v>
      </c>
      <c r="N395" s="120">
        <v>3902297.27</v>
      </c>
      <c r="O395" s="120">
        <v>8773569.9499999993</v>
      </c>
      <c r="P395" s="120">
        <v>8527296.2899999991</v>
      </c>
      <c r="Q395" s="148">
        <f t="shared" ref="Q395:Q458" si="83">SUM(E395:P395)</f>
        <v>59503100.160000004</v>
      </c>
      <c r="R395" s="289"/>
      <c r="S395" s="6"/>
    </row>
    <row r="396" spans="2:37" x14ac:dyDescent="0.25">
      <c r="B396" s="50" t="s">
        <v>500</v>
      </c>
      <c r="C396" s="121">
        <v>73104277</v>
      </c>
      <c r="D396" s="121">
        <v>78986824.909999996</v>
      </c>
      <c r="E396" s="120">
        <v>8248240.7699999996</v>
      </c>
      <c r="F396" s="120">
        <v>2265782.85</v>
      </c>
      <c r="G396" s="120">
        <v>5668078.1899999995</v>
      </c>
      <c r="H396" s="120">
        <v>4263193.29</v>
      </c>
      <c r="I396" s="120">
        <v>4379218.6500000004</v>
      </c>
      <c r="J396" s="120">
        <v>2412084.52</v>
      </c>
      <c r="K396" s="120">
        <v>2769139.39</v>
      </c>
      <c r="L396" s="120">
        <v>7254028.1099999994</v>
      </c>
      <c r="M396" s="120">
        <v>1040170.88</v>
      </c>
      <c r="N396" s="120">
        <v>3902297.27</v>
      </c>
      <c r="O396" s="152">
        <v>8773569.9499999993</v>
      </c>
      <c r="P396" s="152">
        <v>8527296.2899999991</v>
      </c>
      <c r="Q396" s="148">
        <f t="shared" si="83"/>
        <v>59503100.160000004</v>
      </c>
      <c r="R396" s="289"/>
      <c r="S396" s="6"/>
    </row>
    <row r="397" spans="2:37" x14ac:dyDescent="0.25">
      <c r="B397" s="27" t="s">
        <v>501</v>
      </c>
      <c r="C397" s="120">
        <f t="shared" ref="C397" si="84">C398</f>
        <v>5245000</v>
      </c>
      <c r="D397" s="120">
        <v>11363455.219999999</v>
      </c>
      <c r="E397" s="120">
        <v>0</v>
      </c>
      <c r="F397" s="120">
        <v>0</v>
      </c>
      <c r="G397" s="120">
        <v>384848</v>
      </c>
      <c r="H397" s="120">
        <v>890149</v>
      </c>
      <c r="I397" s="120">
        <v>1598990</v>
      </c>
      <c r="J397" s="120">
        <v>1003235.76</v>
      </c>
      <c r="K397" s="120">
        <v>166002.03</v>
      </c>
      <c r="L397" s="120">
        <v>535274.38</v>
      </c>
      <c r="M397" s="120">
        <v>74000</v>
      </c>
      <c r="N397" s="120">
        <v>745125.5</v>
      </c>
      <c r="O397" s="120">
        <v>534738.75</v>
      </c>
      <c r="P397" s="120">
        <v>246813.89</v>
      </c>
      <c r="Q397" s="148">
        <f t="shared" si="83"/>
        <v>6179177.3099999996</v>
      </c>
      <c r="R397" s="289"/>
      <c r="S397" s="6"/>
    </row>
    <row r="398" spans="2:37" s="28" customFormat="1" x14ac:dyDescent="0.25">
      <c r="B398" s="50" t="s">
        <v>502</v>
      </c>
      <c r="C398" s="121">
        <v>5245000</v>
      </c>
      <c r="D398" s="121">
        <v>11363455.219999999</v>
      </c>
      <c r="E398" s="120">
        <v>0</v>
      </c>
      <c r="F398" s="120">
        <v>0</v>
      </c>
      <c r="G398" s="120">
        <v>384848</v>
      </c>
      <c r="H398" s="120">
        <v>890149</v>
      </c>
      <c r="I398" s="120">
        <v>1598990</v>
      </c>
      <c r="J398" s="120">
        <v>1003235.76</v>
      </c>
      <c r="K398" s="120">
        <v>166002.03</v>
      </c>
      <c r="L398" s="120">
        <v>535274.38</v>
      </c>
      <c r="M398" s="120">
        <v>74000</v>
      </c>
      <c r="N398" s="120">
        <v>745125.5</v>
      </c>
      <c r="O398" s="152">
        <v>534738.75</v>
      </c>
      <c r="P398" s="152">
        <v>246813.89</v>
      </c>
      <c r="Q398" s="148">
        <f t="shared" si="83"/>
        <v>6179177.3099999996</v>
      </c>
      <c r="R398" s="289"/>
      <c r="S398" s="6"/>
      <c r="T398" s="3"/>
      <c r="U398" s="3"/>
      <c r="V398" s="3"/>
      <c r="W398" s="3"/>
      <c r="X398"/>
      <c r="Y398"/>
      <c r="Z398"/>
      <c r="AA398"/>
      <c r="AB398"/>
      <c r="AC398"/>
      <c r="AD398"/>
      <c r="AE398"/>
      <c r="AF398"/>
      <c r="AG398"/>
      <c r="AH398"/>
      <c r="AI398"/>
      <c r="AJ398"/>
      <c r="AK398"/>
    </row>
    <row r="399" spans="2:37" s="28" customFormat="1" x14ac:dyDescent="0.25">
      <c r="B399" s="52" t="s">
        <v>54</v>
      </c>
      <c r="C399" s="119">
        <f t="shared" ref="C399" si="85">C400</f>
        <v>1987834075</v>
      </c>
      <c r="D399" s="119">
        <v>1314631264</v>
      </c>
      <c r="E399" s="119">
        <v>0</v>
      </c>
      <c r="F399" s="119">
        <v>7691442</v>
      </c>
      <c r="G399" s="119">
        <v>0</v>
      </c>
      <c r="H399" s="119">
        <v>2563814</v>
      </c>
      <c r="I399" s="119">
        <v>2563814</v>
      </c>
      <c r="J399" s="119">
        <v>2563814</v>
      </c>
      <c r="K399" s="119">
        <v>2563814</v>
      </c>
      <c r="L399" s="119">
        <v>502672626</v>
      </c>
      <c r="M399" s="119">
        <v>2563814</v>
      </c>
      <c r="N399" s="119">
        <v>2563814</v>
      </c>
      <c r="O399" s="153">
        <v>2563814</v>
      </c>
      <c r="P399" s="153">
        <v>2623814</v>
      </c>
      <c r="Q399" s="147">
        <f t="shared" si="83"/>
        <v>530934580</v>
      </c>
      <c r="R399" s="289"/>
      <c r="S399" s="6"/>
      <c r="T399" s="3"/>
      <c r="U399" s="3"/>
      <c r="V399" s="3"/>
      <c r="W399" s="3"/>
      <c r="X399"/>
      <c r="Y399"/>
      <c r="Z399"/>
      <c r="AA399"/>
      <c r="AB399"/>
      <c r="AC399"/>
      <c r="AD399"/>
      <c r="AE399"/>
      <c r="AF399"/>
      <c r="AG399"/>
      <c r="AH399"/>
      <c r="AI399"/>
      <c r="AJ399"/>
      <c r="AK399"/>
    </row>
    <row r="400" spans="2:37" x14ac:dyDescent="0.25">
      <c r="B400" s="27" t="s">
        <v>503</v>
      </c>
      <c r="C400" s="120">
        <f>C402+C401</f>
        <v>1987834075</v>
      </c>
      <c r="D400" s="120">
        <v>1314631264</v>
      </c>
      <c r="E400" s="120">
        <v>0</v>
      </c>
      <c r="F400" s="120">
        <v>7691442</v>
      </c>
      <c r="G400" s="120">
        <v>0</v>
      </c>
      <c r="H400" s="120">
        <v>2563814</v>
      </c>
      <c r="I400" s="120">
        <v>2563814</v>
      </c>
      <c r="J400" s="120">
        <v>2563814</v>
      </c>
      <c r="K400" s="120">
        <v>2563814</v>
      </c>
      <c r="L400" s="120">
        <v>502672626</v>
      </c>
      <c r="M400" s="120">
        <v>2563814</v>
      </c>
      <c r="N400" s="120">
        <v>2563814</v>
      </c>
      <c r="O400" s="152">
        <v>2563814</v>
      </c>
      <c r="P400" s="152">
        <v>2623814</v>
      </c>
      <c r="Q400" s="148">
        <f t="shared" si="83"/>
        <v>530934580</v>
      </c>
      <c r="R400" s="289"/>
      <c r="S400" s="6"/>
    </row>
    <row r="401" spans="2:37" x14ac:dyDescent="0.25">
      <c r="B401" s="50" t="s">
        <v>711</v>
      </c>
      <c r="C401" s="121">
        <v>1987834075</v>
      </c>
      <c r="D401" s="121">
        <v>1314631264</v>
      </c>
      <c r="E401" s="152">
        <v>0</v>
      </c>
      <c r="F401" s="152">
        <v>7691442</v>
      </c>
      <c r="G401" s="152">
        <v>0</v>
      </c>
      <c r="H401" s="152">
        <v>2563814</v>
      </c>
      <c r="I401" s="152">
        <v>2563814</v>
      </c>
      <c r="J401" s="152">
        <v>2563814</v>
      </c>
      <c r="K401" s="152">
        <v>2563814</v>
      </c>
      <c r="L401" s="152">
        <v>502672626</v>
      </c>
      <c r="M401" s="152">
        <v>2563814</v>
      </c>
      <c r="N401" s="152">
        <v>2563814</v>
      </c>
      <c r="O401" s="152">
        <v>2563814</v>
      </c>
      <c r="P401" s="152">
        <v>2623814</v>
      </c>
      <c r="Q401" s="148">
        <f t="shared" si="83"/>
        <v>530934580</v>
      </c>
      <c r="R401" s="289"/>
      <c r="S401" s="6"/>
    </row>
    <row r="402" spans="2:37" x14ac:dyDescent="0.25">
      <c r="B402" s="50" t="s">
        <v>504</v>
      </c>
      <c r="C402" s="121">
        <v>0</v>
      </c>
      <c r="D402" s="121">
        <v>0</v>
      </c>
      <c r="E402" s="120">
        <v>0</v>
      </c>
      <c r="F402" s="120">
        <v>0</v>
      </c>
      <c r="G402" s="120">
        <v>0</v>
      </c>
      <c r="H402" s="120">
        <v>0</v>
      </c>
      <c r="I402" s="120">
        <v>0</v>
      </c>
      <c r="J402" s="120">
        <v>0</v>
      </c>
      <c r="K402" s="120">
        <v>0</v>
      </c>
      <c r="L402" s="120">
        <v>0</v>
      </c>
      <c r="M402" s="120">
        <v>0</v>
      </c>
      <c r="N402" s="120">
        <v>0</v>
      </c>
      <c r="O402" s="152">
        <v>0</v>
      </c>
      <c r="P402" s="152">
        <v>0</v>
      </c>
      <c r="Q402" s="148">
        <f t="shared" si="83"/>
        <v>0</v>
      </c>
      <c r="R402" s="289"/>
      <c r="S402" s="6"/>
    </row>
    <row r="403" spans="2:37" s="28" customFormat="1" x14ac:dyDescent="0.25">
      <c r="B403" s="26" t="s">
        <v>55</v>
      </c>
      <c r="C403" s="118">
        <f>C404+C407+C413+C417</f>
        <v>3754697973</v>
      </c>
      <c r="D403" s="118">
        <v>4844597973</v>
      </c>
      <c r="E403" s="145">
        <v>2415664.2200000002</v>
      </c>
      <c r="F403" s="145">
        <v>14690858</v>
      </c>
      <c r="G403" s="145">
        <v>819241523.37</v>
      </c>
      <c r="H403" s="145">
        <v>35597083</v>
      </c>
      <c r="I403" s="145">
        <v>271338878.74000001</v>
      </c>
      <c r="J403" s="145">
        <v>43636477.659999996</v>
      </c>
      <c r="K403" s="145">
        <v>2935231.39</v>
      </c>
      <c r="L403" s="145">
        <v>166235580.08000001</v>
      </c>
      <c r="M403" s="145">
        <v>26770157.640000001</v>
      </c>
      <c r="N403" s="145">
        <v>45432083.269999996</v>
      </c>
      <c r="O403" s="145">
        <v>45057651.299999997</v>
      </c>
      <c r="P403" s="145">
        <v>58592759</v>
      </c>
      <c r="Q403" s="146">
        <f t="shared" si="83"/>
        <v>1531943947.6700001</v>
      </c>
      <c r="R403" s="289"/>
      <c r="S403" s="6"/>
      <c r="T403" s="3"/>
      <c r="U403" s="3"/>
      <c r="V403" s="3"/>
      <c r="W403" s="3"/>
      <c r="X403"/>
      <c r="Y403"/>
      <c r="Z403"/>
      <c r="AA403"/>
      <c r="AB403"/>
      <c r="AC403"/>
      <c r="AD403"/>
      <c r="AE403"/>
      <c r="AF403"/>
      <c r="AG403"/>
      <c r="AH403"/>
      <c r="AI403"/>
      <c r="AJ403"/>
      <c r="AK403"/>
    </row>
    <row r="404" spans="2:37" s="28" customFormat="1" x14ac:dyDescent="0.25">
      <c r="B404" s="52" t="s">
        <v>120</v>
      </c>
      <c r="C404" s="63">
        <f>C405</f>
        <v>30000000</v>
      </c>
      <c r="D404" s="63">
        <v>35000000</v>
      </c>
      <c r="E404" s="147">
        <v>0</v>
      </c>
      <c r="F404" s="154">
        <v>0</v>
      </c>
      <c r="G404" s="154">
        <v>0</v>
      </c>
      <c r="H404" s="154">
        <v>0</v>
      </c>
      <c r="I404" s="147">
        <v>0</v>
      </c>
      <c r="J404" s="147">
        <v>5000000</v>
      </c>
      <c r="K404" s="147">
        <v>0</v>
      </c>
      <c r="L404" s="147">
        <v>0</v>
      </c>
      <c r="M404" s="147">
        <v>0</v>
      </c>
      <c r="N404" s="147">
        <v>0</v>
      </c>
      <c r="O404" s="147">
        <v>0</v>
      </c>
      <c r="P404" s="147">
        <v>0</v>
      </c>
      <c r="Q404" s="148">
        <f t="shared" si="83"/>
        <v>5000000</v>
      </c>
      <c r="R404" s="289"/>
      <c r="S404" s="6"/>
      <c r="T404" s="3"/>
      <c r="U404" s="3"/>
      <c r="V404" s="3"/>
      <c r="W404" s="3"/>
      <c r="X404"/>
      <c r="Y404"/>
      <c r="Z404"/>
      <c r="AA404"/>
      <c r="AB404"/>
      <c r="AC404"/>
      <c r="AD404"/>
      <c r="AE404"/>
      <c r="AF404"/>
      <c r="AG404"/>
      <c r="AH404"/>
      <c r="AI404"/>
      <c r="AJ404"/>
      <c r="AK404"/>
    </row>
    <row r="405" spans="2:37" s="28" customFormat="1" x14ac:dyDescent="0.25">
      <c r="B405" s="47" t="s">
        <v>505</v>
      </c>
      <c r="C405" s="63">
        <f>C406</f>
        <v>30000000</v>
      </c>
      <c r="D405" s="63">
        <v>35000000</v>
      </c>
      <c r="E405" s="148">
        <v>0</v>
      </c>
      <c r="F405" s="155">
        <v>0</v>
      </c>
      <c r="G405" s="155">
        <v>0</v>
      </c>
      <c r="H405" s="155">
        <v>0</v>
      </c>
      <c r="I405" s="148">
        <v>0</v>
      </c>
      <c r="J405" s="148">
        <v>5000000</v>
      </c>
      <c r="K405" s="148">
        <v>0</v>
      </c>
      <c r="L405" s="148">
        <v>0</v>
      </c>
      <c r="M405" s="148">
        <v>0</v>
      </c>
      <c r="N405" s="148">
        <v>0</v>
      </c>
      <c r="O405" s="148">
        <v>0</v>
      </c>
      <c r="P405" s="147">
        <v>0</v>
      </c>
      <c r="Q405" s="148">
        <f t="shared" si="83"/>
        <v>5000000</v>
      </c>
      <c r="R405" s="289"/>
      <c r="S405" s="6"/>
      <c r="T405" s="3"/>
      <c r="U405" s="3"/>
      <c r="V405" s="3"/>
      <c r="W405" s="3"/>
      <c r="X405"/>
      <c r="Y405"/>
      <c r="Z405"/>
      <c r="AA405"/>
      <c r="AB405"/>
      <c r="AC405"/>
      <c r="AD405"/>
      <c r="AE405"/>
      <c r="AF405"/>
      <c r="AG405"/>
      <c r="AH405"/>
      <c r="AI405"/>
      <c r="AJ405"/>
      <c r="AK405"/>
    </row>
    <row r="406" spans="2:37" s="28" customFormat="1" x14ac:dyDescent="0.25">
      <c r="B406" s="47" t="s">
        <v>506</v>
      </c>
      <c r="C406" s="63">
        <v>30000000</v>
      </c>
      <c r="D406" s="63">
        <v>35000000</v>
      </c>
      <c r="E406" s="148">
        <v>0</v>
      </c>
      <c r="F406" s="155">
        <v>0</v>
      </c>
      <c r="G406" s="155">
        <v>0</v>
      </c>
      <c r="H406" s="155">
        <v>0</v>
      </c>
      <c r="I406" s="148">
        <v>0</v>
      </c>
      <c r="J406" s="148">
        <v>5000000</v>
      </c>
      <c r="K406" s="148">
        <v>0</v>
      </c>
      <c r="L406" s="148">
        <v>0</v>
      </c>
      <c r="M406" s="148">
        <v>0</v>
      </c>
      <c r="N406" s="148">
        <v>0</v>
      </c>
      <c r="O406" s="148">
        <v>0</v>
      </c>
      <c r="P406" s="147">
        <v>0</v>
      </c>
      <c r="Q406" s="148">
        <f t="shared" si="83"/>
        <v>5000000</v>
      </c>
      <c r="R406" s="289"/>
      <c r="S406" s="6"/>
      <c r="T406" s="3"/>
      <c r="U406" s="3"/>
      <c r="V406" s="3"/>
      <c r="W406" s="3"/>
      <c r="X406"/>
      <c r="Y406"/>
      <c r="Z406"/>
      <c r="AA406"/>
      <c r="AB406"/>
      <c r="AC406"/>
      <c r="AD406"/>
      <c r="AE406"/>
      <c r="AF406"/>
      <c r="AG406"/>
      <c r="AH406"/>
      <c r="AI406"/>
      <c r="AJ406"/>
      <c r="AK406"/>
    </row>
    <row r="407" spans="2:37" x14ac:dyDescent="0.25">
      <c r="B407" s="52" t="s">
        <v>98</v>
      </c>
      <c r="C407" s="63">
        <f>+C408+C410</f>
        <v>2735000000</v>
      </c>
      <c r="D407" s="63">
        <v>2750000000</v>
      </c>
      <c r="E407" s="54">
        <v>0</v>
      </c>
      <c r="F407" s="120">
        <v>0</v>
      </c>
      <c r="G407" s="120">
        <v>0</v>
      </c>
      <c r="H407" s="120">
        <v>0</v>
      </c>
      <c r="I407" s="54">
        <v>0</v>
      </c>
      <c r="J407" s="54">
        <v>0</v>
      </c>
      <c r="K407" s="54">
        <v>0</v>
      </c>
      <c r="L407" s="54">
        <v>0</v>
      </c>
      <c r="M407" s="54">
        <v>0</v>
      </c>
      <c r="N407" s="54">
        <v>0</v>
      </c>
      <c r="O407" s="147">
        <v>0</v>
      </c>
      <c r="P407" s="147">
        <v>0</v>
      </c>
      <c r="Q407" s="147">
        <f t="shared" si="83"/>
        <v>0</v>
      </c>
      <c r="R407" s="289"/>
      <c r="S407" s="6"/>
    </row>
    <row r="408" spans="2:37" x14ac:dyDescent="0.25">
      <c r="B408" s="27" t="s">
        <v>507</v>
      </c>
      <c r="C408" s="56">
        <f>+C409</f>
        <v>1000000000</v>
      </c>
      <c r="D408" s="56">
        <v>1000000000</v>
      </c>
      <c r="E408" s="54">
        <v>0</v>
      </c>
      <c r="F408" s="120">
        <v>0</v>
      </c>
      <c r="G408" s="120">
        <v>0</v>
      </c>
      <c r="H408" s="120">
        <v>0</v>
      </c>
      <c r="I408" s="54">
        <v>0</v>
      </c>
      <c r="J408" s="54">
        <v>0</v>
      </c>
      <c r="K408" s="54">
        <v>0</v>
      </c>
      <c r="L408" s="54">
        <v>0</v>
      </c>
      <c r="M408" s="54">
        <v>0</v>
      </c>
      <c r="N408" s="54">
        <v>0</v>
      </c>
      <c r="O408" s="148">
        <v>0</v>
      </c>
      <c r="P408" s="148">
        <v>0</v>
      </c>
      <c r="Q408" s="148">
        <f t="shared" si="83"/>
        <v>0</v>
      </c>
      <c r="R408" s="289"/>
      <c r="S408" s="6"/>
    </row>
    <row r="409" spans="2:37" s="28" customFormat="1" x14ac:dyDescent="0.25">
      <c r="B409" s="50" t="s">
        <v>508</v>
      </c>
      <c r="C409" s="56">
        <v>1000000000</v>
      </c>
      <c r="D409" s="56">
        <v>1000000000</v>
      </c>
      <c r="E409" s="54">
        <v>0</v>
      </c>
      <c r="F409" s="120">
        <v>0</v>
      </c>
      <c r="G409" s="120">
        <v>0</v>
      </c>
      <c r="H409" s="120">
        <v>0</v>
      </c>
      <c r="I409" s="54">
        <v>0</v>
      </c>
      <c r="J409" s="54">
        <v>0</v>
      </c>
      <c r="K409" s="54">
        <v>0</v>
      </c>
      <c r="L409" s="54">
        <v>0</v>
      </c>
      <c r="M409" s="54">
        <v>0</v>
      </c>
      <c r="N409" s="54">
        <v>0</v>
      </c>
      <c r="O409" s="148">
        <v>0</v>
      </c>
      <c r="P409" s="148">
        <v>0</v>
      </c>
      <c r="Q409" s="148">
        <f t="shared" si="83"/>
        <v>0</v>
      </c>
      <c r="R409" s="289"/>
      <c r="S409" s="6"/>
      <c r="T409" s="3"/>
      <c r="U409" s="3"/>
      <c r="V409" s="3"/>
      <c r="W409" s="3"/>
      <c r="X409"/>
      <c r="Y409"/>
      <c r="Z409"/>
      <c r="AA409"/>
      <c r="AB409"/>
      <c r="AC409"/>
      <c r="AD409"/>
      <c r="AE409"/>
      <c r="AF409"/>
      <c r="AG409"/>
      <c r="AH409"/>
      <c r="AI409"/>
      <c r="AJ409"/>
      <c r="AK409"/>
    </row>
    <row r="410" spans="2:37" s="28" customFormat="1" x14ac:dyDescent="0.25">
      <c r="B410" s="27" t="s">
        <v>509</v>
      </c>
      <c r="C410" s="56">
        <v>1735000000</v>
      </c>
      <c r="D410" s="56">
        <v>1750000000</v>
      </c>
      <c r="E410" s="54">
        <v>0</v>
      </c>
      <c r="F410" s="120">
        <v>0</v>
      </c>
      <c r="G410" s="120">
        <v>0</v>
      </c>
      <c r="H410" s="120">
        <v>0</v>
      </c>
      <c r="I410" s="54">
        <v>0</v>
      </c>
      <c r="J410" s="54">
        <v>0</v>
      </c>
      <c r="K410" s="54">
        <v>0</v>
      </c>
      <c r="L410" s="54">
        <v>0</v>
      </c>
      <c r="M410" s="54">
        <v>0</v>
      </c>
      <c r="N410" s="54">
        <v>0</v>
      </c>
      <c r="O410" s="148">
        <v>0</v>
      </c>
      <c r="P410" s="148">
        <v>0</v>
      </c>
      <c r="Q410" s="148">
        <f t="shared" si="83"/>
        <v>0</v>
      </c>
      <c r="R410" s="289"/>
      <c r="S410" s="6"/>
      <c r="T410" s="3"/>
      <c r="U410" s="3"/>
      <c r="V410" s="3"/>
      <c r="W410" s="3"/>
      <c r="X410"/>
      <c r="Y410"/>
      <c r="Z410"/>
      <c r="AA410"/>
      <c r="AB410"/>
      <c r="AC410"/>
      <c r="AD410"/>
      <c r="AE410"/>
      <c r="AF410"/>
      <c r="AG410"/>
      <c r="AH410"/>
      <c r="AI410"/>
      <c r="AJ410"/>
      <c r="AK410"/>
    </row>
    <row r="411" spans="2:37" s="28" customFormat="1" x14ac:dyDescent="0.25">
      <c r="B411" s="50" t="s">
        <v>510</v>
      </c>
      <c r="C411" s="56">
        <v>1735000000</v>
      </c>
      <c r="D411" s="56">
        <v>1735000000</v>
      </c>
      <c r="E411" s="54">
        <v>0</v>
      </c>
      <c r="F411" s="120">
        <v>0</v>
      </c>
      <c r="G411" s="120">
        <v>0</v>
      </c>
      <c r="H411" s="120">
        <v>0</v>
      </c>
      <c r="I411" s="54">
        <v>0</v>
      </c>
      <c r="J411" s="54">
        <v>0</v>
      </c>
      <c r="K411" s="54">
        <v>0</v>
      </c>
      <c r="L411" s="54">
        <v>0</v>
      </c>
      <c r="M411" s="54">
        <v>0</v>
      </c>
      <c r="N411" s="54">
        <v>0</v>
      </c>
      <c r="O411" s="148">
        <v>0</v>
      </c>
      <c r="P411" s="148">
        <v>0</v>
      </c>
      <c r="Q411" s="148">
        <f t="shared" si="83"/>
        <v>0</v>
      </c>
      <c r="R411" s="289"/>
      <c r="S411" s="6"/>
      <c r="T411" s="3"/>
      <c r="U411" s="3"/>
      <c r="V411" s="3"/>
      <c r="W411" s="3"/>
      <c r="X411"/>
      <c r="Y411"/>
      <c r="Z411"/>
      <c r="AA411"/>
      <c r="AB411"/>
      <c r="AC411"/>
      <c r="AD411"/>
      <c r="AE411"/>
      <c r="AF411"/>
      <c r="AG411"/>
      <c r="AH411"/>
      <c r="AI411"/>
      <c r="AJ411"/>
      <c r="AK411"/>
    </row>
    <row r="412" spans="2:37" x14ac:dyDescent="0.25">
      <c r="B412" s="50" t="s">
        <v>730</v>
      </c>
      <c r="C412" s="56">
        <v>0</v>
      </c>
      <c r="D412" s="56">
        <v>15000000</v>
      </c>
      <c r="E412" s="119">
        <v>0</v>
      </c>
      <c r="F412" s="119">
        <v>0</v>
      </c>
      <c r="G412" s="119">
        <v>0</v>
      </c>
      <c r="H412" s="119">
        <v>0</v>
      </c>
      <c r="I412" s="119">
        <v>0</v>
      </c>
      <c r="J412" s="119">
        <v>0</v>
      </c>
      <c r="K412" s="119">
        <v>0</v>
      </c>
      <c r="L412" s="119">
        <v>0</v>
      </c>
      <c r="M412" s="119">
        <v>0</v>
      </c>
      <c r="N412" s="119">
        <v>0</v>
      </c>
      <c r="O412" s="153">
        <v>0</v>
      </c>
      <c r="P412" s="153">
        <v>0</v>
      </c>
      <c r="Q412" s="153">
        <f t="shared" si="83"/>
        <v>0</v>
      </c>
      <c r="R412" s="289"/>
      <c r="S412" s="6"/>
    </row>
    <row r="413" spans="2:37" x14ac:dyDescent="0.25">
      <c r="B413" s="52" t="s">
        <v>99</v>
      </c>
      <c r="C413" s="134">
        <f>+C414</f>
        <v>289697973</v>
      </c>
      <c r="D413" s="134">
        <v>504697973</v>
      </c>
      <c r="E413" s="120">
        <v>2415664.2200000002</v>
      </c>
      <c r="F413" s="120">
        <v>14690858</v>
      </c>
      <c r="G413" s="120">
        <v>4158258.37</v>
      </c>
      <c r="H413" s="120">
        <v>4718722</v>
      </c>
      <c r="I413" s="120">
        <v>5101113.74</v>
      </c>
      <c r="J413" s="120">
        <v>22140994.66</v>
      </c>
      <c r="K413" s="120">
        <v>2935231.39</v>
      </c>
      <c r="L413" s="120">
        <v>6952329.0800000001</v>
      </c>
      <c r="M413" s="120">
        <v>6926293.6399999997</v>
      </c>
      <c r="N413" s="120">
        <v>45432083.269999996</v>
      </c>
      <c r="O413" s="120">
        <v>29434968.300000001</v>
      </c>
      <c r="P413" s="120">
        <v>42446000</v>
      </c>
      <c r="Q413" s="152">
        <f t="shared" si="83"/>
        <v>187352516.66999999</v>
      </c>
      <c r="R413" s="289"/>
      <c r="S413" s="6"/>
    </row>
    <row r="414" spans="2:37" x14ac:dyDescent="0.25">
      <c r="B414" s="27" t="s">
        <v>511</v>
      </c>
      <c r="C414" s="121">
        <f>+C415+C416</f>
        <v>289697973</v>
      </c>
      <c r="D414" s="121">
        <v>504697973</v>
      </c>
      <c r="E414" s="120">
        <v>2415664.2200000002</v>
      </c>
      <c r="F414" s="120">
        <v>14690858</v>
      </c>
      <c r="G414" s="120">
        <v>4158258.37</v>
      </c>
      <c r="H414" s="120">
        <v>4718722</v>
      </c>
      <c r="I414" s="120">
        <v>5101113.74</v>
      </c>
      <c r="J414" s="120">
        <v>22140994.66</v>
      </c>
      <c r="K414" s="120">
        <v>2935231.39</v>
      </c>
      <c r="L414" s="120">
        <v>6952329.0800000001</v>
      </c>
      <c r="M414" s="120">
        <v>6926293.6399999997</v>
      </c>
      <c r="N414" s="120">
        <v>45432083.269999996</v>
      </c>
      <c r="O414" s="152">
        <v>29434968.300000001</v>
      </c>
      <c r="P414" s="152">
        <v>42446000</v>
      </c>
      <c r="Q414" s="152">
        <f t="shared" si="83"/>
        <v>187352516.66999999</v>
      </c>
      <c r="R414" s="289"/>
      <c r="S414" s="6"/>
    </row>
    <row r="415" spans="2:37" x14ac:dyDescent="0.25">
      <c r="B415" s="50" t="s">
        <v>512</v>
      </c>
      <c r="C415" s="121">
        <v>289697973</v>
      </c>
      <c r="D415" s="121">
        <v>504697973</v>
      </c>
      <c r="E415" s="120">
        <v>2415664.2200000002</v>
      </c>
      <c r="F415" s="120">
        <v>14690858</v>
      </c>
      <c r="G415" s="120">
        <v>4158258.37</v>
      </c>
      <c r="H415" s="120">
        <v>4718722</v>
      </c>
      <c r="I415" s="120">
        <v>5101113.74</v>
      </c>
      <c r="J415" s="120">
        <v>22140994.66</v>
      </c>
      <c r="K415" s="120">
        <v>2935231.39</v>
      </c>
      <c r="L415" s="120">
        <v>6952329.0800000001</v>
      </c>
      <c r="M415" s="120">
        <v>6926293.6399999997</v>
      </c>
      <c r="N415" s="120">
        <v>45432083.269999996</v>
      </c>
      <c r="O415" s="152">
        <v>29434968.300000001</v>
      </c>
      <c r="P415" s="152">
        <v>42446000</v>
      </c>
      <c r="Q415" s="152">
        <f t="shared" si="83"/>
        <v>187352516.66999999</v>
      </c>
      <c r="R415" s="289"/>
      <c r="S415" s="6"/>
    </row>
    <row r="416" spans="2:37" x14ac:dyDescent="0.25">
      <c r="B416" s="50" t="s">
        <v>513</v>
      </c>
      <c r="C416" s="121">
        <v>0</v>
      </c>
      <c r="D416" s="121" t="s">
        <v>722</v>
      </c>
      <c r="E416" s="68" t="s">
        <v>722</v>
      </c>
      <c r="F416" s="68" t="s">
        <v>722</v>
      </c>
      <c r="G416" s="68" t="s">
        <v>722</v>
      </c>
      <c r="H416" s="68" t="s">
        <v>722</v>
      </c>
      <c r="I416" s="68" t="s">
        <v>722</v>
      </c>
      <c r="J416" s="68" t="s">
        <v>722</v>
      </c>
      <c r="K416" s="68" t="s">
        <v>722</v>
      </c>
      <c r="L416" s="68" t="s">
        <v>722</v>
      </c>
      <c r="M416" s="68" t="s">
        <v>722</v>
      </c>
      <c r="N416" s="68" t="s">
        <v>722</v>
      </c>
      <c r="O416" s="68" t="s">
        <v>722</v>
      </c>
      <c r="P416" s="147" t="s">
        <v>722</v>
      </c>
      <c r="Q416" s="147">
        <f t="shared" si="83"/>
        <v>0</v>
      </c>
      <c r="R416" s="289"/>
      <c r="S416" s="6"/>
    </row>
    <row r="417" spans="2:37" x14ac:dyDescent="0.25">
      <c r="B417" s="52" t="s">
        <v>121</v>
      </c>
      <c r="C417" s="63">
        <f>+C418</f>
        <v>700000000</v>
      </c>
      <c r="D417" s="63">
        <v>1500800000</v>
      </c>
      <c r="E417" s="54">
        <v>0</v>
      </c>
      <c r="F417" s="120">
        <v>0</v>
      </c>
      <c r="G417" s="120">
        <v>815083265</v>
      </c>
      <c r="H417" s="120">
        <v>30878361</v>
      </c>
      <c r="I417" s="120">
        <v>266237765</v>
      </c>
      <c r="J417" s="120">
        <v>16495483</v>
      </c>
      <c r="K417" s="120">
        <v>0</v>
      </c>
      <c r="L417" s="120">
        <v>159283251</v>
      </c>
      <c r="M417" s="120">
        <v>19843864</v>
      </c>
      <c r="N417" s="120">
        <v>0</v>
      </c>
      <c r="O417" s="120">
        <v>15622683</v>
      </c>
      <c r="P417" s="120">
        <v>16146759</v>
      </c>
      <c r="Q417" s="148">
        <f t="shared" si="83"/>
        <v>1339591431</v>
      </c>
      <c r="R417" s="289"/>
      <c r="S417" s="6"/>
    </row>
    <row r="418" spans="2:37" x14ac:dyDescent="0.25">
      <c r="B418" s="50" t="s">
        <v>686</v>
      </c>
      <c r="C418" s="56">
        <f>+C420</f>
        <v>700000000</v>
      </c>
      <c r="D418" s="56">
        <v>1500800000</v>
      </c>
      <c r="E418" s="54">
        <v>0</v>
      </c>
      <c r="F418" s="120">
        <v>0</v>
      </c>
      <c r="G418" s="120">
        <v>815083265</v>
      </c>
      <c r="H418" s="120">
        <v>30878361</v>
      </c>
      <c r="I418" s="120">
        <v>266237765</v>
      </c>
      <c r="J418" s="120">
        <v>16495483</v>
      </c>
      <c r="K418" s="120">
        <v>0</v>
      </c>
      <c r="L418" s="120">
        <v>159283251</v>
      </c>
      <c r="M418" s="120">
        <v>19843864</v>
      </c>
      <c r="N418" s="120">
        <v>0</v>
      </c>
      <c r="O418" s="120">
        <v>15622683</v>
      </c>
      <c r="P418" s="120">
        <v>16146759</v>
      </c>
      <c r="Q418" s="148">
        <f t="shared" si="83"/>
        <v>1339591431</v>
      </c>
      <c r="R418" s="289"/>
      <c r="S418" s="6"/>
    </row>
    <row r="419" spans="2:37" x14ac:dyDescent="0.25">
      <c r="B419" s="50" t="s">
        <v>731</v>
      </c>
      <c r="C419" s="56">
        <v>0</v>
      </c>
      <c r="D419" s="56">
        <v>800000</v>
      </c>
      <c r="E419" s="54">
        <v>0</v>
      </c>
      <c r="F419" s="120">
        <v>0</v>
      </c>
      <c r="G419" s="120">
        <v>0</v>
      </c>
      <c r="H419" s="120">
        <v>0</v>
      </c>
      <c r="I419" s="54">
        <v>0</v>
      </c>
      <c r="J419" s="54">
        <v>0</v>
      </c>
      <c r="K419" s="54">
        <v>0</v>
      </c>
      <c r="L419" s="54">
        <v>0</v>
      </c>
      <c r="M419" s="54">
        <v>0</v>
      </c>
      <c r="N419" s="54">
        <v>0</v>
      </c>
      <c r="O419" s="148">
        <v>0</v>
      </c>
      <c r="P419" s="148">
        <v>0</v>
      </c>
      <c r="Q419" s="148">
        <f t="shared" si="83"/>
        <v>0</v>
      </c>
      <c r="R419" s="289"/>
      <c r="S419" s="6"/>
    </row>
    <row r="420" spans="2:37" x14ac:dyDescent="0.25">
      <c r="B420" s="50" t="s">
        <v>687</v>
      </c>
      <c r="C420" s="56">
        <v>700000000</v>
      </c>
      <c r="D420" s="56">
        <v>1500000000</v>
      </c>
      <c r="E420" s="54">
        <v>0</v>
      </c>
      <c r="F420" s="120">
        <v>0</v>
      </c>
      <c r="G420" s="120">
        <v>815083265</v>
      </c>
      <c r="H420" s="120">
        <v>30878361</v>
      </c>
      <c r="I420" s="54">
        <v>266237765</v>
      </c>
      <c r="J420" s="54">
        <v>16495483</v>
      </c>
      <c r="K420" s="54">
        <v>0</v>
      </c>
      <c r="L420" s="54">
        <v>159283251</v>
      </c>
      <c r="M420" s="54">
        <v>19843864</v>
      </c>
      <c r="N420" s="54">
        <v>0</v>
      </c>
      <c r="O420" s="148">
        <v>15622683</v>
      </c>
      <c r="P420" s="148">
        <v>16146759</v>
      </c>
      <c r="Q420" s="148">
        <f t="shared" si="83"/>
        <v>1339591431</v>
      </c>
      <c r="R420" s="289"/>
      <c r="S420" s="6"/>
    </row>
    <row r="421" spans="2:37" x14ac:dyDescent="0.25">
      <c r="B421" s="52" t="s">
        <v>142</v>
      </c>
      <c r="C421" s="63">
        <v>0</v>
      </c>
      <c r="D421" s="63">
        <v>54100000</v>
      </c>
      <c r="E421" s="54">
        <v>0</v>
      </c>
      <c r="F421" s="120">
        <v>0</v>
      </c>
      <c r="G421" s="120">
        <v>0</v>
      </c>
      <c r="H421" s="120">
        <v>0</v>
      </c>
      <c r="I421" s="54">
        <v>0</v>
      </c>
      <c r="J421" s="54">
        <v>0</v>
      </c>
      <c r="K421" s="54">
        <v>0</v>
      </c>
      <c r="L421" s="54">
        <v>0</v>
      </c>
      <c r="M421" s="54">
        <v>0</v>
      </c>
      <c r="N421" s="54">
        <v>0</v>
      </c>
      <c r="O421" s="148">
        <v>0</v>
      </c>
      <c r="P421" s="148">
        <v>0</v>
      </c>
      <c r="Q421" s="148">
        <f t="shared" si="83"/>
        <v>0</v>
      </c>
      <c r="R421" s="289"/>
      <c r="S421" s="6"/>
    </row>
    <row r="422" spans="2:37" x14ac:dyDescent="0.25">
      <c r="B422" s="50" t="s">
        <v>712</v>
      </c>
      <c r="C422" s="56">
        <v>0</v>
      </c>
      <c r="D422" s="56">
        <v>54100000</v>
      </c>
      <c r="E422" s="54">
        <v>0</v>
      </c>
      <c r="F422" s="120">
        <v>0</v>
      </c>
      <c r="G422" s="120">
        <v>0</v>
      </c>
      <c r="H422" s="120">
        <v>0</v>
      </c>
      <c r="I422" s="54">
        <v>0</v>
      </c>
      <c r="J422" s="54">
        <v>0</v>
      </c>
      <c r="K422" s="54">
        <v>0</v>
      </c>
      <c r="L422" s="54">
        <v>0</v>
      </c>
      <c r="M422" s="54">
        <v>0</v>
      </c>
      <c r="N422" s="54">
        <v>0</v>
      </c>
      <c r="O422" s="148">
        <v>0</v>
      </c>
      <c r="P422" s="148">
        <v>0</v>
      </c>
      <c r="Q422" s="148">
        <f t="shared" si="83"/>
        <v>0</v>
      </c>
      <c r="R422" s="289"/>
      <c r="S422" s="6"/>
    </row>
    <row r="423" spans="2:37" s="28" customFormat="1" x14ac:dyDescent="0.25">
      <c r="B423" s="50" t="s">
        <v>713</v>
      </c>
      <c r="C423" s="56">
        <v>0</v>
      </c>
      <c r="D423" s="56">
        <v>54100000</v>
      </c>
      <c r="E423" s="28">
        <v>0</v>
      </c>
      <c r="F423" s="28">
        <v>0</v>
      </c>
      <c r="G423" s="28">
        <v>0</v>
      </c>
      <c r="H423" s="28">
        <v>0</v>
      </c>
      <c r="I423" s="28">
        <v>0</v>
      </c>
      <c r="J423" s="28">
        <v>0</v>
      </c>
      <c r="K423" s="28">
        <v>0</v>
      </c>
      <c r="L423" s="28">
        <v>0</v>
      </c>
      <c r="M423" s="28">
        <v>0</v>
      </c>
      <c r="N423" s="28">
        <v>0</v>
      </c>
      <c r="O423" s="28">
        <v>0</v>
      </c>
      <c r="P423" s="28">
        <v>0</v>
      </c>
      <c r="Q423" s="148">
        <f t="shared" si="83"/>
        <v>0</v>
      </c>
      <c r="R423" s="289"/>
      <c r="S423" s="6"/>
      <c r="T423" s="3"/>
      <c r="U423" s="3"/>
      <c r="V423" s="3"/>
      <c r="W423" s="3"/>
      <c r="X423"/>
      <c r="Y423"/>
      <c r="Z423"/>
      <c r="AA423"/>
      <c r="AB423"/>
      <c r="AC423"/>
      <c r="AD423"/>
      <c r="AE423"/>
      <c r="AF423"/>
      <c r="AG423"/>
      <c r="AH423"/>
      <c r="AI423"/>
      <c r="AJ423"/>
      <c r="AK423"/>
    </row>
    <row r="424" spans="2:37" s="28" customFormat="1" x14ac:dyDescent="0.25">
      <c r="B424" s="26" t="s">
        <v>57</v>
      </c>
      <c r="C424" s="118">
        <f>C425+C436+C445+C454+C471+C490+C495+C510+C527</f>
        <v>7917531663</v>
      </c>
      <c r="D424" s="118">
        <v>10389931152.439999</v>
      </c>
      <c r="E424" s="145">
        <v>56577506.050000004</v>
      </c>
      <c r="F424" s="145">
        <v>348022598.96999997</v>
      </c>
      <c r="G424" s="145">
        <v>762769246.75000012</v>
      </c>
      <c r="H424" s="145">
        <v>525042862.96999985</v>
      </c>
      <c r="I424" s="145">
        <v>367421670.71000004</v>
      </c>
      <c r="J424" s="145">
        <v>421394940.1699999</v>
      </c>
      <c r="K424" s="145">
        <v>429402945.53999996</v>
      </c>
      <c r="L424" s="145">
        <v>470271225.50999993</v>
      </c>
      <c r="M424" s="145">
        <v>301642889.19</v>
      </c>
      <c r="N424" s="145">
        <v>381681163.71999997</v>
      </c>
      <c r="O424" s="145">
        <v>300890969.60999995</v>
      </c>
      <c r="P424" s="145">
        <v>471588115.03000003</v>
      </c>
      <c r="Q424" s="146">
        <f>SUM(E424:P424)</f>
        <v>4836706134.2199993</v>
      </c>
      <c r="R424" s="289"/>
      <c r="S424" s="6"/>
      <c r="T424" s="3"/>
      <c r="U424" s="3"/>
      <c r="V424" s="3"/>
      <c r="W424" s="3"/>
      <c r="X424"/>
      <c r="Y424"/>
      <c r="Z424"/>
      <c r="AA424"/>
      <c r="AB424"/>
      <c r="AC424"/>
      <c r="AD424"/>
      <c r="AE424"/>
      <c r="AF424"/>
      <c r="AG424"/>
      <c r="AH424"/>
      <c r="AI424"/>
      <c r="AJ424"/>
      <c r="AK424"/>
    </row>
    <row r="425" spans="2:37" x14ac:dyDescent="0.25">
      <c r="B425" s="52" t="s">
        <v>58</v>
      </c>
      <c r="C425" s="119">
        <f t="shared" ref="C425" si="86">C426+C428+C430+C432+C434</f>
        <v>1748338373</v>
      </c>
      <c r="D425" s="119">
        <v>2377389073.9899998</v>
      </c>
      <c r="E425" s="120">
        <v>878280.65</v>
      </c>
      <c r="F425" s="120">
        <v>5103426.8000000007</v>
      </c>
      <c r="G425" s="120">
        <v>110719371.84</v>
      </c>
      <c r="H425" s="120">
        <v>65380019.350000001</v>
      </c>
      <c r="I425" s="120">
        <v>220926900.87</v>
      </c>
      <c r="J425" s="120">
        <v>139604338.23999998</v>
      </c>
      <c r="K425" s="120">
        <v>71386657.109999999</v>
      </c>
      <c r="L425" s="120">
        <v>158260359.80000001</v>
      </c>
      <c r="M425" s="120">
        <v>12494407.73</v>
      </c>
      <c r="N425" s="120">
        <v>163681564.41</v>
      </c>
      <c r="O425" s="120">
        <v>58388188.990000002</v>
      </c>
      <c r="P425" s="120">
        <v>116699566.22999999</v>
      </c>
      <c r="Q425" s="148">
        <f t="shared" si="83"/>
        <v>1123523082.02</v>
      </c>
      <c r="R425" s="289"/>
      <c r="S425" s="6"/>
    </row>
    <row r="426" spans="2:37" x14ac:dyDescent="0.25">
      <c r="B426" s="51" t="s">
        <v>514</v>
      </c>
      <c r="C426" s="120">
        <f t="shared" ref="C426" si="87">C427</f>
        <v>361217641</v>
      </c>
      <c r="D426" s="120">
        <v>489276772.95999998</v>
      </c>
      <c r="E426" s="120">
        <v>529911.66</v>
      </c>
      <c r="F426" s="120">
        <v>1438736.33</v>
      </c>
      <c r="G426" s="120">
        <v>57420396.880000003</v>
      </c>
      <c r="H426" s="120">
        <v>7178379.5899999999</v>
      </c>
      <c r="I426" s="54">
        <v>10515425.67</v>
      </c>
      <c r="J426" s="54">
        <v>48781792</v>
      </c>
      <c r="K426" s="54">
        <v>35135169.109999999</v>
      </c>
      <c r="L426" s="54">
        <v>20418964.75</v>
      </c>
      <c r="M426" s="54">
        <v>4301601.1900000004</v>
      </c>
      <c r="N426" s="54">
        <v>36551889.219999999</v>
      </c>
      <c r="O426" s="148">
        <v>7432213.4300000006</v>
      </c>
      <c r="P426" s="148">
        <v>19090934.82</v>
      </c>
      <c r="Q426" s="148">
        <f t="shared" si="83"/>
        <v>248795414.65000001</v>
      </c>
      <c r="R426" s="289"/>
      <c r="S426" s="6"/>
    </row>
    <row r="427" spans="2:37" x14ac:dyDescent="0.25">
      <c r="B427" s="50" t="s">
        <v>515</v>
      </c>
      <c r="C427" s="121">
        <v>361217641</v>
      </c>
      <c r="D427" s="121">
        <v>489276772.95999998</v>
      </c>
      <c r="E427" s="120">
        <v>529911.66</v>
      </c>
      <c r="F427" s="120">
        <v>1438736.33</v>
      </c>
      <c r="G427" s="120">
        <v>57420396.880000003</v>
      </c>
      <c r="H427" s="120">
        <v>7178379.5899999999</v>
      </c>
      <c r="I427" s="120">
        <v>10515425.67</v>
      </c>
      <c r="J427" s="120">
        <v>48781792</v>
      </c>
      <c r="K427" s="120">
        <v>35135169.109999999</v>
      </c>
      <c r="L427" s="120">
        <v>20418964.75</v>
      </c>
      <c r="M427" s="120">
        <v>4301601.1900000004</v>
      </c>
      <c r="N427" s="120">
        <v>36551889.219999999</v>
      </c>
      <c r="O427" s="120">
        <v>7432213.4300000006</v>
      </c>
      <c r="P427" s="120">
        <v>19090934.82</v>
      </c>
      <c r="Q427" s="148">
        <f t="shared" si="83"/>
        <v>248795414.65000001</v>
      </c>
      <c r="R427" s="289"/>
      <c r="S427" s="6"/>
    </row>
    <row r="428" spans="2:37" x14ac:dyDescent="0.25">
      <c r="B428" s="51" t="s">
        <v>516</v>
      </c>
      <c r="C428" s="120">
        <f t="shared" ref="C428" si="88">C429</f>
        <v>19993165</v>
      </c>
      <c r="D428" s="120">
        <v>19387341.390000001</v>
      </c>
      <c r="E428" s="120">
        <v>0</v>
      </c>
      <c r="F428" s="120">
        <v>93500</v>
      </c>
      <c r="G428" s="120">
        <v>219008</v>
      </c>
      <c r="H428" s="120">
        <v>317999.96999999997</v>
      </c>
      <c r="I428" s="54">
        <v>568252.72</v>
      </c>
      <c r="J428" s="54">
        <v>352650.08</v>
      </c>
      <c r="K428" s="54">
        <v>1105707.2</v>
      </c>
      <c r="L428" s="54">
        <v>71639.990000000005</v>
      </c>
      <c r="M428" s="54">
        <v>1400084.16</v>
      </c>
      <c r="N428" s="54">
        <v>2336586.44</v>
      </c>
      <c r="O428" s="148">
        <v>1044890</v>
      </c>
      <c r="P428" s="148">
        <v>63875.37</v>
      </c>
      <c r="Q428" s="148">
        <f t="shared" si="83"/>
        <v>7574193.9300000006</v>
      </c>
      <c r="R428" s="289"/>
      <c r="S428" s="6"/>
    </row>
    <row r="429" spans="2:37" x14ac:dyDescent="0.25">
      <c r="B429" s="50" t="s">
        <v>517</v>
      </c>
      <c r="C429" s="121">
        <v>19993165</v>
      </c>
      <c r="D429" s="121">
        <v>19387341.390000001</v>
      </c>
      <c r="E429" s="120">
        <v>0</v>
      </c>
      <c r="F429" s="120">
        <v>93500</v>
      </c>
      <c r="G429" s="120">
        <v>219008</v>
      </c>
      <c r="H429" s="120">
        <v>317999.96999999997</v>
      </c>
      <c r="I429" s="120">
        <v>568252.72</v>
      </c>
      <c r="J429" s="120">
        <v>352650.08</v>
      </c>
      <c r="K429" s="120">
        <v>1105707.2</v>
      </c>
      <c r="L429" s="120">
        <v>71639.990000000005</v>
      </c>
      <c r="M429" s="120">
        <v>1400084.16</v>
      </c>
      <c r="N429" s="120">
        <v>2336586.44</v>
      </c>
      <c r="O429" s="120">
        <v>1044890</v>
      </c>
      <c r="P429" s="120">
        <v>63875.37</v>
      </c>
      <c r="Q429" s="148">
        <f t="shared" si="83"/>
        <v>7574193.9300000006</v>
      </c>
      <c r="R429" s="289"/>
      <c r="S429" s="6"/>
    </row>
    <row r="430" spans="2:37" x14ac:dyDescent="0.25">
      <c r="B430" s="51" t="s">
        <v>518</v>
      </c>
      <c r="C430" s="120">
        <f t="shared" ref="C430" si="89">C431</f>
        <v>1013670800</v>
      </c>
      <c r="D430" s="120">
        <v>1411668754.8299999</v>
      </c>
      <c r="E430" s="120">
        <v>100684.09</v>
      </c>
      <c r="F430" s="120">
        <v>1130350.0800000001</v>
      </c>
      <c r="G430" s="120">
        <v>13863018.370000001</v>
      </c>
      <c r="H430" s="120">
        <v>16450405.32</v>
      </c>
      <c r="I430" s="54">
        <v>206750030.22000003</v>
      </c>
      <c r="J430" s="54">
        <v>78547319.079999998</v>
      </c>
      <c r="K430" s="54">
        <v>29228474.23</v>
      </c>
      <c r="L430" s="54">
        <v>123120644.24000001</v>
      </c>
      <c r="M430" s="54">
        <v>5037308.1399999997</v>
      </c>
      <c r="N430" s="54">
        <v>120019134.60000001</v>
      </c>
      <c r="O430" s="148">
        <v>47822126.260000005</v>
      </c>
      <c r="P430" s="148">
        <v>88566760.439999998</v>
      </c>
      <c r="Q430" s="148">
        <f t="shared" si="83"/>
        <v>730636255.06999993</v>
      </c>
      <c r="R430" s="289"/>
      <c r="S430" s="6"/>
    </row>
    <row r="431" spans="2:37" x14ac:dyDescent="0.25">
      <c r="B431" s="50" t="s">
        <v>519</v>
      </c>
      <c r="C431" s="121">
        <v>1013670800</v>
      </c>
      <c r="D431" s="121">
        <v>1411668754.8299999</v>
      </c>
      <c r="E431" s="120">
        <v>100684.09</v>
      </c>
      <c r="F431" s="120">
        <v>1130350.0800000001</v>
      </c>
      <c r="G431" s="120">
        <v>13863018.370000001</v>
      </c>
      <c r="H431" s="120">
        <v>16450405.32</v>
      </c>
      <c r="I431" s="120">
        <v>206750030.22000003</v>
      </c>
      <c r="J431" s="120">
        <v>78547319.079999998</v>
      </c>
      <c r="K431" s="120">
        <v>29228474.23</v>
      </c>
      <c r="L431" s="120">
        <v>123120644.24000001</v>
      </c>
      <c r="M431" s="120">
        <v>5037308.1399999997</v>
      </c>
      <c r="N431" s="120">
        <v>120019134.60000001</v>
      </c>
      <c r="O431" s="120">
        <v>47822126.260000005</v>
      </c>
      <c r="P431" s="120">
        <v>88566760.439999998</v>
      </c>
      <c r="Q431" s="148">
        <f t="shared" si="83"/>
        <v>730636255.06999993</v>
      </c>
      <c r="R431" s="289"/>
      <c r="S431" s="6"/>
    </row>
    <row r="432" spans="2:37" x14ac:dyDescent="0.25">
      <c r="B432" s="51" t="s">
        <v>520</v>
      </c>
      <c r="C432" s="120">
        <f t="shared" ref="C432" si="90">C433</f>
        <v>324327595</v>
      </c>
      <c r="D432" s="120">
        <v>365792867.38999999</v>
      </c>
      <c r="E432" s="120">
        <v>159191.98000000001</v>
      </c>
      <c r="F432" s="120">
        <v>2339756.39</v>
      </c>
      <c r="G432" s="120">
        <v>34114090.75</v>
      </c>
      <c r="H432" s="120">
        <v>943817.77</v>
      </c>
      <c r="I432" s="54">
        <v>2869693.92</v>
      </c>
      <c r="J432" s="54">
        <v>8650632.540000001</v>
      </c>
      <c r="K432" s="54">
        <v>5835353.0999999996</v>
      </c>
      <c r="L432" s="54">
        <v>14150209.1</v>
      </c>
      <c r="M432" s="54">
        <v>567610.31000000006</v>
      </c>
      <c r="N432" s="54">
        <v>3289399.1</v>
      </c>
      <c r="O432" s="148">
        <v>1859441.54</v>
      </c>
      <c r="P432" s="148">
        <v>7960190.0300000003</v>
      </c>
      <c r="Q432" s="148">
        <f t="shared" si="83"/>
        <v>82739386.530000001</v>
      </c>
      <c r="R432" s="289"/>
      <c r="S432" s="6"/>
    </row>
    <row r="433" spans="2:37" x14ac:dyDescent="0.25">
      <c r="B433" s="50" t="s">
        <v>521</v>
      </c>
      <c r="C433" s="121">
        <v>324327595</v>
      </c>
      <c r="D433" s="121">
        <v>365792867.38999999</v>
      </c>
      <c r="E433" s="120">
        <v>159191.98000000001</v>
      </c>
      <c r="F433" s="120">
        <v>2339756.39</v>
      </c>
      <c r="G433" s="120">
        <v>34114090.75</v>
      </c>
      <c r="H433" s="120">
        <v>943817.77</v>
      </c>
      <c r="I433" s="120">
        <v>2869693.92</v>
      </c>
      <c r="J433" s="120">
        <v>8650632.540000001</v>
      </c>
      <c r="K433" s="120">
        <v>5835353.0999999996</v>
      </c>
      <c r="L433" s="120">
        <v>14150209.1</v>
      </c>
      <c r="M433" s="120">
        <v>567610.31000000006</v>
      </c>
      <c r="N433" s="120">
        <v>3289399.1</v>
      </c>
      <c r="O433" s="120">
        <v>1859441.54</v>
      </c>
      <c r="P433" s="120">
        <v>7960190.0300000003</v>
      </c>
      <c r="Q433" s="148">
        <f t="shared" si="83"/>
        <v>82739386.530000001</v>
      </c>
      <c r="R433" s="289"/>
      <c r="S433" s="6"/>
    </row>
    <row r="434" spans="2:37" s="28" customFormat="1" x14ac:dyDescent="0.25">
      <c r="B434" s="51" t="s">
        <v>522</v>
      </c>
      <c r="C434" s="120">
        <f t="shared" ref="C434" si="91">C435</f>
        <v>29129172</v>
      </c>
      <c r="D434" s="120">
        <v>91263337.420000002</v>
      </c>
      <c r="E434" s="120">
        <v>88492.92</v>
      </c>
      <c r="F434" s="120">
        <v>101084</v>
      </c>
      <c r="G434" s="120">
        <v>5102857.84</v>
      </c>
      <c r="H434" s="120">
        <v>40489416.700000003</v>
      </c>
      <c r="I434" s="54">
        <v>223498.34</v>
      </c>
      <c r="J434" s="54">
        <v>3271944.54</v>
      </c>
      <c r="K434" s="54">
        <v>81953.47</v>
      </c>
      <c r="L434" s="54">
        <v>498901.72</v>
      </c>
      <c r="M434" s="54">
        <v>1187803.93</v>
      </c>
      <c r="N434" s="54">
        <v>1484555.05</v>
      </c>
      <c r="O434" s="148">
        <v>229517.76</v>
      </c>
      <c r="P434" s="148">
        <v>1017805.57</v>
      </c>
      <c r="Q434" s="148">
        <f t="shared" si="83"/>
        <v>53777831.839999996</v>
      </c>
      <c r="R434" s="289"/>
      <c r="S434" s="6"/>
      <c r="T434" s="3"/>
      <c r="U434" s="3"/>
      <c r="V434" s="3"/>
      <c r="W434" s="3"/>
      <c r="X434"/>
      <c r="Y434"/>
      <c r="Z434"/>
      <c r="AA434"/>
      <c r="AB434"/>
      <c r="AC434"/>
      <c r="AD434"/>
      <c r="AE434"/>
      <c r="AF434"/>
      <c r="AG434"/>
      <c r="AH434"/>
      <c r="AI434"/>
      <c r="AJ434"/>
      <c r="AK434"/>
    </row>
    <row r="435" spans="2:37" s="28" customFormat="1" x14ac:dyDescent="0.25">
      <c r="B435" s="50" t="s">
        <v>523</v>
      </c>
      <c r="C435" s="121">
        <v>29129172</v>
      </c>
      <c r="D435" s="121">
        <v>91263337.420000002</v>
      </c>
      <c r="E435" s="119">
        <v>88492.92</v>
      </c>
      <c r="F435" s="119">
        <v>101084</v>
      </c>
      <c r="G435" s="119">
        <v>5102857.84</v>
      </c>
      <c r="H435" s="119">
        <v>40489416.700000003</v>
      </c>
      <c r="I435" s="119">
        <v>223498.34</v>
      </c>
      <c r="J435" s="119">
        <v>3271944.54</v>
      </c>
      <c r="K435" s="119">
        <v>81953.47</v>
      </c>
      <c r="L435" s="119">
        <v>498901.72</v>
      </c>
      <c r="M435" s="119">
        <v>1187803.93</v>
      </c>
      <c r="N435" s="119">
        <v>1484555.05</v>
      </c>
      <c r="O435" s="119">
        <v>229517.76</v>
      </c>
      <c r="P435" s="119">
        <v>1017805.57</v>
      </c>
      <c r="Q435" s="147">
        <f t="shared" si="83"/>
        <v>53777831.839999996</v>
      </c>
      <c r="R435" s="289"/>
      <c r="S435" s="6"/>
      <c r="T435" s="3"/>
      <c r="U435" s="3"/>
      <c r="V435" s="3"/>
      <c r="W435" s="3"/>
      <c r="X435"/>
      <c r="Y435"/>
      <c r="Z435"/>
      <c r="AA435"/>
      <c r="AB435"/>
      <c r="AC435"/>
      <c r="AD435"/>
      <c r="AE435"/>
      <c r="AF435"/>
      <c r="AG435"/>
      <c r="AH435"/>
      <c r="AI435"/>
      <c r="AJ435"/>
      <c r="AK435"/>
    </row>
    <row r="436" spans="2:37" x14ac:dyDescent="0.25">
      <c r="B436" s="52" t="s">
        <v>524</v>
      </c>
      <c r="C436" s="119">
        <f t="shared" ref="C436" si="92">C437+C439+C441+C443</f>
        <v>142877264</v>
      </c>
      <c r="D436" s="119">
        <v>180114517.44999999</v>
      </c>
      <c r="E436" s="120">
        <v>0</v>
      </c>
      <c r="F436" s="120">
        <v>103174.89</v>
      </c>
      <c r="G436" s="120">
        <v>7382513.3799999999</v>
      </c>
      <c r="H436" s="120">
        <v>3080492.1199999996</v>
      </c>
      <c r="I436" s="120">
        <v>1181111.33</v>
      </c>
      <c r="J436" s="120">
        <v>2706943.0999999996</v>
      </c>
      <c r="K436" s="120">
        <v>7812304.3300000001</v>
      </c>
      <c r="L436" s="120">
        <v>4027594.6399999997</v>
      </c>
      <c r="M436" s="120">
        <v>1776917.99</v>
      </c>
      <c r="N436" s="120">
        <v>2357792.2699999996</v>
      </c>
      <c r="O436" s="120">
        <v>10414082.810000001</v>
      </c>
      <c r="P436" s="120">
        <v>3543970.1900000004</v>
      </c>
      <c r="Q436" s="148">
        <f t="shared" si="83"/>
        <v>44386897.049999997</v>
      </c>
      <c r="R436" s="289"/>
      <c r="S436" s="6"/>
    </row>
    <row r="437" spans="2:37" x14ac:dyDescent="0.25">
      <c r="B437" s="51" t="s">
        <v>525</v>
      </c>
      <c r="C437" s="120">
        <f t="shared" ref="C437" si="93">C438</f>
        <v>107195475</v>
      </c>
      <c r="D437" s="120">
        <v>134110711.05</v>
      </c>
      <c r="E437" s="120">
        <v>0</v>
      </c>
      <c r="F437" s="120">
        <v>42952</v>
      </c>
      <c r="G437" s="120">
        <v>3175710.98</v>
      </c>
      <c r="H437" s="120">
        <v>3040315.57</v>
      </c>
      <c r="I437" s="54">
        <v>660226.29</v>
      </c>
      <c r="J437" s="54">
        <v>2449943.09</v>
      </c>
      <c r="K437" s="54">
        <v>5704042.4900000002</v>
      </c>
      <c r="L437" s="54">
        <v>3235927.92</v>
      </c>
      <c r="M437" s="54">
        <v>1313217.01</v>
      </c>
      <c r="N437" s="54">
        <v>2301586.5099999998</v>
      </c>
      <c r="O437" s="148">
        <v>10236543.48</v>
      </c>
      <c r="P437" s="148">
        <v>2554019.7200000002</v>
      </c>
      <c r="Q437" s="148">
        <f t="shared" si="83"/>
        <v>34714485.060000002</v>
      </c>
      <c r="R437" s="289"/>
      <c r="S437" s="6"/>
    </row>
    <row r="438" spans="2:37" x14ac:dyDescent="0.25">
      <c r="B438" s="50" t="s">
        <v>526</v>
      </c>
      <c r="C438" s="121">
        <v>107195475</v>
      </c>
      <c r="D438" s="121">
        <v>134110711.05</v>
      </c>
      <c r="E438" s="120">
        <v>0</v>
      </c>
      <c r="F438" s="120">
        <v>42952</v>
      </c>
      <c r="G438" s="120">
        <v>3175710.98</v>
      </c>
      <c r="H438" s="120">
        <v>3040315.57</v>
      </c>
      <c r="I438" s="120">
        <v>660226.29</v>
      </c>
      <c r="J438" s="120">
        <v>2449943.09</v>
      </c>
      <c r="K438" s="120">
        <v>5704042.4900000002</v>
      </c>
      <c r="L438" s="120">
        <v>3235927.92</v>
      </c>
      <c r="M438" s="120">
        <v>1313217.01</v>
      </c>
      <c r="N438" s="120">
        <v>2301586.5099999998</v>
      </c>
      <c r="O438" s="120">
        <v>10236543.48</v>
      </c>
      <c r="P438" s="120">
        <v>2554019.7200000002</v>
      </c>
      <c r="Q438" s="148">
        <f t="shared" si="83"/>
        <v>34714485.060000002</v>
      </c>
      <c r="R438" s="289"/>
      <c r="S438" s="6"/>
    </row>
    <row r="439" spans="2:37" x14ac:dyDescent="0.25">
      <c r="B439" s="51" t="s">
        <v>527</v>
      </c>
      <c r="C439" s="120">
        <f t="shared" ref="C439" si="94">C440</f>
        <v>1626838</v>
      </c>
      <c r="D439" s="120">
        <v>3073369.45</v>
      </c>
      <c r="E439" s="120">
        <v>0</v>
      </c>
      <c r="F439" s="120">
        <v>60222.89</v>
      </c>
      <c r="G439" s="120">
        <v>0</v>
      </c>
      <c r="H439" s="120">
        <v>0</v>
      </c>
      <c r="I439" s="54">
        <v>0</v>
      </c>
      <c r="J439" s="54">
        <v>0</v>
      </c>
      <c r="K439" s="54">
        <v>0</v>
      </c>
      <c r="L439" s="54">
        <v>0</v>
      </c>
      <c r="M439" s="54">
        <v>0</v>
      </c>
      <c r="N439" s="54">
        <v>0</v>
      </c>
      <c r="O439" s="148">
        <v>0</v>
      </c>
      <c r="P439" s="148">
        <v>0</v>
      </c>
      <c r="Q439" s="148">
        <f t="shared" si="83"/>
        <v>60222.89</v>
      </c>
      <c r="R439" s="289"/>
      <c r="S439" s="6"/>
    </row>
    <row r="440" spans="2:37" x14ac:dyDescent="0.25">
      <c r="B440" s="50" t="s">
        <v>528</v>
      </c>
      <c r="C440" s="121">
        <v>1626838</v>
      </c>
      <c r="D440" s="121">
        <v>3073369.45</v>
      </c>
      <c r="E440" s="120">
        <v>0</v>
      </c>
      <c r="F440" s="120">
        <v>60222.89</v>
      </c>
      <c r="G440" s="120">
        <v>0</v>
      </c>
      <c r="H440" s="120">
        <v>0</v>
      </c>
      <c r="I440" s="120">
        <v>0</v>
      </c>
      <c r="J440" s="120">
        <v>0</v>
      </c>
      <c r="K440" s="120">
        <v>0</v>
      </c>
      <c r="L440" s="120">
        <v>0</v>
      </c>
      <c r="M440" s="120">
        <v>0</v>
      </c>
      <c r="N440" s="120">
        <v>0</v>
      </c>
      <c r="O440" s="120">
        <v>0</v>
      </c>
      <c r="P440" s="120">
        <v>0</v>
      </c>
      <c r="Q440" s="148">
        <f t="shared" si="83"/>
        <v>60222.89</v>
      </c>
      <c r="R440" s="289"/>
      <c r="S440" s="6"/>
    </row>
    <row r="441" spans="2:37" x14ac:dyDescent="0.25">
      <c r="B441" s="51" t="s">
        <v>529</v>
      </c>
      <c r="C441" s="120">
        <f t="shared" ref="C441" si="95">C442</f>
        <v>17379863</v>
      </c>
      <c r="D441" s="120">
        <v>26074040.780000001</v>
      </c>
      <c r="E441" s="120">
        <v>0</v>
      </c>
      <c r="F441" s="120">
        <v>0</v>
      </c>
      <c r="G441" s="120">
        <v>1009922.14</v>
      </c>
      <c r="H441" s="120">
        <v>25731.54</v>
      </c>
      <c r="I441" s="54">
        <v>520885.04</v>
      </c>
      <c r="J441" s="54">
        <v>257000.01</v>
      </c>
      <c r="K441" s="54">
        <v>2108261.84</v>
      </c>
      <c r="L441" s="54">
        <v>476720</v>
      </c>
      <c r="M441" s="54">
        <v>323435.98</v>
      </c>
      <c r="N441" s="54">
        <v>49361.759999999995</v>
      </c>
      <c r="O441" s="148">
        <v>177539.33</v>
      </c>
      <c r="P441" s="148">
        <v>989950.47</v>
      </c>
      <c r="Q441" s="148">
        <f t="shared" si="83"/>
        <v>5938808.1100000003</v>
      </c>
      <c r="R441" s="289"/>
      <c r="S441" s="6"/>
    </row>
    <row r="442" spans="2:37" x14ac:dyDescent="0.25">
      <c r="B442" s="50" t="s">
        <v>530</v>
      </c>
      <c r="C442" s="121">
        <v>17379863</v>
      </c>
      <c r="D442" s="121">
        <v>26074040.780000001</v>
      </c>
      <c r="E442" s="120">
        <v>0</v>
      </c>
      <c r="F442" s="120">
        <v>0</v>
      </c>
      <c r="G442" s="120">
        <v>1009922.14</v>
      </c>
      <c r="H442" s="120">
        <v>25731.54</v>
      </c>
      <c r="I442" s="120">
        <v>520885.04</v>
      </c>
      <c r="J442" s="120">
        <v>257000.01</v>
      </c>
      <c r="K442" s="120">
        <v>2108261.84</v>
      </c>
      <c r="L442" s="120">
        <v>476720</v>
      </c>
      <c r="M442" s="120">
        <v>323435.98</v>
      </c>
      <c r="N442" s="120">
        <v>49361.759999999995</v>
      </c>
      <c r="O442" s="120">
        <v>177539.33</v>
      </c>
      <c r="P442" s="120">
        <v>989950.47</v>
      </c>
      <c r="Q442" s="148">
        <f t="shared" si="83"/>
        <v>5938808.1100000003</v>
      </c>
      <c r="R442" s="289"/>
      <c r="S442" s="6"/>
    </row>
    <row r="443" spans="2:37" s="28" customFormat="1" x14ac:dyDescent="0.25">
      <c r="B443" s="51" t="s">
        <v>531</v>
      </c>
      <c r="C443" s="120">
        <f t="shared" ref="C443" si="96">C444</f>
        <v>16675088</v>
      </c>
      <c r="D443" s="120">
        <v>16856396.170000002</v>
      </c>
      <c r="E443" s="120">
        <v>0</v>
      </c>
      <c r="F443" s="120">
        <v>0</v>
      </c>
      <c r="G443" s="120">
        <v>3196880.26</v>
      </c>
      <c r="H443" s="120">
        <v>14445.01</v>
      </c>
      <c r="I443" s="54">
        <v>0</v>
      </c>
      <c r="J443" s="54">
        <v>0</v>
      </c>
      <c r="K443" s="54">
        <v>0</v>
      </c>
      <c r="L443" s="54">
        <v>314946.71999999997</v>
      </c>
      <c r="M443" s="54">
        <v>140265</v>
      </c>
      <c r="N443" s="54">
        <v>6844</v>
      </c>
      <c r="O443" s="148">
        <v>0</v>
      </c>
      <c r="P443" s="148">
        <v>0</v>
      </c>
      <c r="Q443" s="148">
        <f t="shared" si="83"/>
        <v>3673380.9899999993</v>
      </c>
      <c r="R443" s="289"/>
      <c r="S443" s="6"/>
      <c r="T443" s="3"/>
      <c r="U443" s="3"/>
      <c r="V443" s="3"/>
      <c r="W443" s="3"/>
      <c r="X443"/>
      <c r="Y443"/>
      <c r="Z443"/>
      <c r="AA443"/>
      <c r="AB443"/>
      <c r="AC443"/>
      <c r="AD443"/>
      <c r="AE443"/>
      <c r="AF443"/>
      <c r="AG443"/>
      <c r="AH443"/>
      <c r="AI443"/>
      <c r="AJ443"/>
      <c r="AK443"/>
    </row>
    <row r="444" spans="2:37" s="28" customFormat="1" x14ac:dyDescent="0.25">
      <c r="B444" s="50" t="s">
        <v>532</v>
      </c>
      <c r="C444" s="121">
        <v>16675088</v>
      </c>
      <c r="D444" s="121">
        <v>16856396.170000002</v>
      </c>
      <c r="E444" s="119">
        <v>0</v>
      </c>
      <c r="F444" s="119">
        <v>0</v>
      </c>
      <c r="G444" s="119">
        <v>3196880.26</v>
      </c>
      <c r="H444" s="119">
        <v>14445.01</v>
      </c>
      <c r="I444" s="119">
        <v>0</v>
      </c>
      <c r="J444" s="119">
        <v>0</v>
      </c>
      <c r="K444" s="119">
        <v>0</v>
      </c>
      <c r="L444" s="119">
        <v>314946.71999999997</v>
      </c>
      <c r="M444" s="119">
        <v>140265</v>
      </c>
      <c r="N444" s="119">
        <v>6844</v>
      </c>
      <c r="O444" s="119">
        <v>0</v>
      </c>
      <c r="P444" s="119">
        <v>0</v>
      </c>
      <c r="Q444" s="147">
        <f t="shared" si="83"/>
        <v>3673380.9899999993</v>
      </c>
      <c r="R444" s="289"/>
      <c r="S444" s="6"/>
      <c r="T444" s="3"/>
      <c r="U444" s="3"/>
      <c r="V444" s="3"/>
      <c r="W444" s="3"/>
      <c r="X444"/>
      <c r="Y444"/>
      <c r="Z444"/>
      <c r="AA444"/>
      <c r="AB444"/>
      <c r="AC444"/>
      <c r="AD444"/>
      <c r="AE444"/>
      <c r="AF444"/>
      <c r="AG444"/>
      <c r="AH444"/>
      <c r="AI444"/>
      <c r="AJ444"/>
      <c r="AK444"/>
    </row>
    <row r="445" spans="2:37" x14ac:dyDescent="0.25">
      <c r="B445" s="52" t="s">
        <v>60</v>
      </c>
      <c r="C445" s="119">
        <f t="shared" ref="C445" si="97">C446+C448+C450+C452</f>
        <v>2467886260</v>
      </c>
      <c r="D445" s="119">
        <v>2838485374.5700006</v>
      </c>
      <c r="E445" s="120">
        <v>19434278.68</v>
      </c>
      <c r="F445" s="120">
        <v>235675432.81</v>
      </c>
      <c r="G445" s="120">
        <v>295580021.18000001</v>
      </c>
      <c r="H445" s="120">
        <v>322153799.85000002</v>
      </c>
      <c r="I445" s="120">
        <v>52109791.339999996</v>
      </c>
      <c r="J445" s="120">
        <v>126825177.63</v>
      </c>
      <c r="K445" s="120">
        <v>173133758.51999998</v>
      </c>
      <c r="L445" s="120">
        <v>24905262.199999999</v>
      </c>
      <c r="M445" s="120">
        <v>215005887.05000001</v>
      </c>
      <c r="N445" s="120">
        <v>56121406.989999995</v>
      </c>
      <c r="O445" s="120">
        <v>38843331.510000005</v>
      </c>
      <c r="P445" s="120">
        <v>103129002.09</v>
      </c>
      <c r="Q445" s="148">
        <f t="shared" si="83"/>
        <v>1662917149.8500001</v>
      </c>
      <c r="R445" s="289"/>
      <c r="S445" s="6"/>
    </row>
    <row r="446" spans="2:37" x14ac:dyDescent="0.25">
      <c r="B446" s="51" t="s">
        <v>533</v>
      </c>
      <c r="C446" s="120">
        <f t="shared" ref="C446" si="98">C447</f>
        <v>2324302555</v>
      </c>
      <c r="D446" s="120">
        <v>2414549172.3900003</v>
      </c>
      <c r="E446" s="120">
        <v>19297543.23</v>
      </c>
      <c r="F446" s="120">
        <v>235319191.96000001</v>
      </c>
      <c r="G446" s="120">
        <v>272766458.30000001</v>
      </c>
      <c r="H446" s="120">
        <v>281961993.57999998</v>
      </c>
      <c r="I446" s="54">
        <v>49362390.32</v>
      </c>
      <c r="J446" s="54">
        <v>116788790.64999999</v>
      </c>
      <c r="K446" s="54">
        <v>170760816.13999999</v>
      </c>
      <c r="L446" s="54">
        <v>11577236.09</v>
      </c>
      <c r="M446" s="54">
        <v>103591187.22</v>
      </c>
      <c r="N446" s="54">
        <v>50547691.619999997</v>
      </c>
      <c r="O446" s="148">
        <v>32725645.66</v>
      </c>
      <c r="P446" s="148">
        <v>63234461.990000002</v>
      </c>
      <c r="Q446" s="148">
        <f t="shared" si="83"/>
        <v>1407933406.7599998</v>
      </c>
      <c r="R446" s="289"/>
      <c r="S446" s="6"/>
    </row>
    <row r="447" spans="2:37" x14ac:dyDescent="0.25">
      <c r="B447" s="50" t="s">
        <v>534</v>
      </c>
      <c r="C447" s="121">
        <v>2324302555</v>
      </c>
      <c r="D447" s="121">
        <v>2414549172.3900003</v>
      </c>
      <c r="E447" s="120">
        <v>19297543.23</v>
      </c>
      <c r="F447" s="120">
        <v>235319191.96000001</v>
      </c>
      <c r="G447" s="120">
        <v>272766458.30000001</v>
      </c>
      <c r="H447" s="120">
        <v>281961993.57999998</v>
      </c>
      <c r="I447" s="120">
        <v>49362390.32</v>
      </c>
      <c r="J447" s="120">
        <v>116788790.64999999</v>
      </c>
      <c r="K447" s="120">
        <v>170760816.13999999</v>
      </c>
      <c r="L447" s="120">
        <v>11577236.09</v>
      </c>
      <c r="M447" s="120">
        <v>103591187.22</v>
      </c>
      <c r="N447" s="120">
        <v>50547691.619999997</v>
      </c>
      <c r="O447" s="120">
        <v>32725645.66</v>
      </c>
      <c r="P447" s="120">
        <v>63234461.990000002</v>
      </c>
      <c r="Q447" s="148">
        <f t="shared" si="83"/>
        <v>1407933406.7599998</v>
      </c>
      <c r="R447" s="289"/>
      <c r="S447" s="6"/>
    </row>
    <row r="448" spans="2:37" x14ac:dyDescent="0.25">
      <c r="B448" s="51" t="s">
        <v>535</v>
      </c>
      <c r="C448" s="120">
        <f t="shared" ref="C448" si="99">C449</f>
        <v>78068831</v>
      </c>
      <c r="D448" s="120">
        <v>320581448.13</v>
      </c>
      <c r="E448" s="120">
        <v>136735.45000000001</v>
      </c>
      <c r="F448" s="120">
        <v>356240.85</v>
      </c>
      <c r="G448" s="120">
        <v>22811270.93</v>
      </c>
      <c r="H448" s="120">
        <v>24322791.91</v>
      </c>
      <c r="I448" s="54">
        <v>2510140.79</v>
      </c>
      <c r="J448" s="54">
        <v>5496314.2000000002</v>
      </c>
      <c r="K448" s="54">
        <v>2372942.38</v>
      </c>
      <c r="L448" s="54">
        <v>13001461.109999999</v>
      </c>
      <c r="M448" s="54">
        <v>111030163.75</v>
      </c>
      <c r="N448" s="54">
        <v>4315824.04</v>
      </c>
      <c r="O448" s="148">
        <v>4785875.1100000003</v>
      </c>
      <c r="P448" s="148">
        <v>37125736.409999996</v>
      </c>
      <c r="Q448" s="148">
        <f t="shared" si="83"/>
        <v>228265496.93000001</v>
      </c>
      <c r="R448" s="289"/>
      <c r="S448" s="6"/>
    </row>
    <row r="449" spans="2:37" x14ac:dyDescent="0.25">
      <c r="B449" s="50" t="s">
        <v>536</v>
      </c>
      <c r="C449" s="121">
        <v>78068831</v>
      </c>
      <c r="D449" s="121">
        <v>320581448.13</v>
      </c>
      <c r="E449" s="120">
        <v>136735.45000000001</v>
      </c>
      <c r="F449" s="120">
        <v>356240.85</v>
      </c>
      <c r="G449" s="120">
        <v>22811270.93</v>
      </c>
      <c r="H449" s="120">
        <v>24322791.91</v>
      </c>
      <c r="I449" s="120">
        <v>2510140.79</v>
      </c>
      <c r="J449" s="120">
        <v>5496314.2000000002</v>
      </c>
      <c r="K449" s="120">
        <v>2372942.38</v>
      </c>
      <c r="L449" s="120">
        <v>13001461.109999999</v>
      </c>
      <c r="M449" s="120">
        <v>111030163.75</v>
      </c>
      <c r="N449" s="120">
        <v>4315824.04</v>
      </c>
      <c r="O449" s="120">
        <v>4785875.1100000003</v>
      </c>
      <c r="P449" s="120">
        <v>37125736.409999996</v>
      </c>
      <c r="Q449" s="148">
        <f t="shared" si="83"/>
        <v>228265496.93000001</v>
      </c>
      <c r="R449" s="289"/>
      <c r="S449" s="6"/>
    </row>
    <row r="450" spans="2:37" x14ac:dyDescent="0.25">
      <c r="B450" s="51" t="s">
        <v>537</v>
      </c>
      <c r="C450" s="120">
        <f t="shared" ref="C450" si="100">C451</f>
        <v>0</v>
      </c>
      <c r="D450" s="120">
        <v>0</v>
      </c>
      <c r="E450" s="120" t="s">
        <v>722</v>
      </c>
      <c r="F450" s="120" t="s">
        <v>722</v>
      </c>
      <c r="G450" s="120" t="s">
        <v>722</v>
      </c>
      <c r="H450" s="120" t="s">
        <v>722</v>
      </c>
      <c r="I450" s="54" t="s">
        <v>722</v>
      </c>
      <c r="J450" s="54" t="s">
        <v>722</v>
      </c>
      <c r="K450" s="54" t="s">
        <v>722</v>
      </c>
      <c r="L450" s="54" t="s">
        <v>722</v>
      </c>
      <c r="M450" s="54" t="s">
        <v>722</v>
      </c>
      <c r="N450" s="54" t="s">
        <v>722</v>
      </c>
      <c r="O450" s="148" t="s">
        <v>722</v>
      </c>
      <c r="P450" s="148" t="s">
        <v>722</v>
      </c>
      <c r="Q450" s="148">
        <f t="shared" si="83"/>
        <v>0</v>
      </c>
      <c r="R450" s="289"/>
      <c r="S450" s="6"/>
    </row>
    <row r="451" spans="2:37" x14ac:dyDescent="0.25">
      <c r="B451" s="50" t="s">
        <v>538</v>
      </c>
      <c r="C451" s="121">
        <v>0</v>
      </c>
      <c r="D451" s="120">
        <v>0</v>
      </c>
      <c r="E451" s="119" t="s">
        <v>722</v>
      </c>
      <c r="F451" s="119" t="s">
        <v>722</v>
      </c>
      <c r="G451" s="119" t="s">
        <v>722</v>
      </c>
      <c r="H451" s="119" t="s">
        <v>722</v>
      </c>
      <c r="I451" s="119" t="s">
        <v>722</v>
      </c>
      <c r="J451" s="119" t="s">
        <v>722</v>
      </c>
      <c r="K451" s="119" t="s">
        <v>722</v>
      </c>
      <c r="L451" s="119" t="s">
        <v>722</v>
      </c>
      <c r="M451" s="119" t="s">
        <v>722</v>
      </c>
      <c r="N451" s="119" t="s">
        <v>722</v>
      </c>
      <c r="O451" s="119" t="s">
        <v>722</v>
      </c>
      <c r="P451" s="119" t="s">
        <v>722</v>
      </c>
      <c r="Q451" s="153">
        <f t="shared" si="83"/>
        <v>0</v>
      </c>
      <c r="R451" s="289"/>
      <c r="S451" s="6"/>
    </row>
    <row r="452" spans="2:37" s="28" customFormat="1" x14ac:dyDescent="0.25">
      <c r="B452" s="51" t="s">
        <v>539</v>
      </c>
      <c r="C452" s="119">
        <f t="shared" ref="C452" si="101">C453</f>
        <v>65514874</v>
      </c>
      <c r="D452" s="119">
        <v>103354754.05000001</v>
      </c>
      <c r="E452" s="120">
        <v>0</v>
      </c>
      <c r="F452" s="120">
        <v>0</v>
      </c>
      <c r="G452" s="120">
        <v>2291.9499999999998</v>
      </c>
      <c r="H452" s="120">
        <v>15869014.359999999</v>
      </c>
      <c r="I452" s="120">
        <v>237260.23</v>
      </c>
      <c r="J452" s="120">
        <v>4540072.78</v>
      </c>
      <c r="K452" s="120">
        <v>0</v>
      </c>
      <c r="L452" s="120">
        <v>326565</v>
      </c>
      <c r="M452" s="120">
        <v>384536.08</v>
      </c>
      <c r="N452" s="120">
        <v>1257891.33</v>
      </c>
      <c r="O452" s="152">
        <v>1331810.74</v>
      </c>
      <c r="P452" s="152">
        <v>2768803.69</v>
      </c>
      <c r="Q452" s="152">
        <f t="shared" si="83"/>
        <v>26718246.159999996</v>
      </c>
      <c r="R452" s="289"/>
      <c r="S452" s="6"/>
      <c r="T452" s="3"/>
      <c r="U452" s="3"/>
      <c r="V452" s="3"/>
      <c r="W452" s="3"/>
      <c r="X452"/>
      <c r="Y452"/>
      <c r="Z452"/>
      <c r="AA452"/>
      <c r="AB452"/>
      <c r="AC452"/>
      <c r="AD452"/>
      <c r="AE452"/>
      <c r="AF452"/>
      <c r="AG452"/>
      <c r="AH452"/>
      <c r="AI452"/>
      <c r="AJ452"/>
      <c r="AK452"/>
    </row>
    <row r="453" spans="2:37" s="28" customFormat="1" x14ac:dyDescent="0.25">
      <c r="B453" s="50" t="s">
        <v>540</v>
      </c>
      <c r="C453" s="121">
        <v>65514874</v>
      </c>
      <c r="D453" s="121">
        <v>103354754.05000001</v>
      </c>
      <c r="E453" s="154">
        <v>0</v>
      </c>
      <c r="F453" s="154">
        <v>0</v>
      </c>
      <c r="G453" s="154">
        <v>2291.9499999999998</v>
      </c>
      <c r="H453" s="154">
        <v>15869014.359999999</v>
      </c>
      <c r="I453" s="154">
        <v>237260.23</v>
      </c>
      <c r="J453" s="154">
        <v>4540072.78</v>
      </c>
      <c r="K453" s="154">
        <v>0</v>
      </c>
      <c r="L453" s="154">
        <v>326565</v>
      </c>
      <c r="M453" s="154">
        <v>384536.08</v>
      </c>
      <c r="N453" s="154">
        <v>1257891.33</v>
      </c>
      <c r="O453" s="154">
        <v>1331810.74</v>
      </c>
      <c r="P453" s="154">
        <v>2768803.69</v>
      </c>
      <c r="Q453" s="153">
        <f t="shared" si="83"/>
        <v>26718246.159999996</v>
      </c>
      <c r="R453" s="289"/>
      <c r="S453" s="6"/>
      <c r="T453" s="3"/>
      <c r="U453" s="3"/>
      <c r="V453" s="3"/>
      <c r="W453" s="3"/>
      <c r="X453"/>
      <c r="Y453"/>
      <c r="Z453"/>
      <c r="AA453"/>
      <c r="AB453"/>
      <c r="AC453"/>
      <c r="AD453"/>
      <c r="AE453"/>
      <c r="AF453"/>
      <c r="AG453"/>
      <c r="AH453"/>
      <c r="AI453"/>
      <c r="AJ453"/>
      <c r="AK453"/>
    </row>
    <row r="454" spans="2:37" s="28" customFormat="1" x14ac:dyDescent="0.25">
      <c r="B454" s="52" t="s">
        <v>61</v>
      </c>
      <c r="C454" s="102">
        <f>C455+C457+C459+C461+C463+C465+C467+C469</f>
        <v>475927554</v>
      </c>
      <c r="D454" s="119">
        <v>789346305.53999996</v>
      </c>
      <c r="E454" s="119">
        <v>0</v>
      </c>
      <c r="F454" s="119">
        <v>3625000</v>
      </c>
      <c r="G454" s="119">
        <v>139356248.99000001</v>
      </c>
      <c r="H454" s="119">
        <v>2984584.02</v>
      </c>
      <c r="I454" s="119">
        <v>17822836</v>
      </c>
      <c r="J454" s="119">
        <v>6667407.8600000003</v>
      </c>
      <c r="K454" s="119">
        <v>38596000</v>
      </c>
      <c r="L454" s="119">
        <v>14412187.609999999</v>
      </c>
      <c r="M454" s="119">
        <v>8228798.3200000003</v>
      </c>
      <c r="N454" s="119">
        <v>14636360.060000001</v>
      </c>
      <c r="O454" s="119">
        <v>7090226.9399999995</v>
      </c>
      <c r="P454" s="119">
        <v>60262732.999999993</v>
      </c>
      <c r="Q454" s="153">
        <f t="shared" si="83"/>
        <v>313682382.80000001</v>
      </c>
      <c r="R454" s="289"/>
      <c r="S454" s="6"/>
      <c r="T454" s="3"/>
      <c r="U454" s="3"/>
      <c r="V454" s="3"/>
      <c r="W454" s="3"/>
      <c r="X454"/>
      <c r="Y454"/>
      <c r="Z454"/>
      <c r="AA454"/>
      <c r="AB454"/>
      <c r="AC454"/>
      <c r="AD454"/>
      <c r="AE454"/>
      <c r="AF454"/>
      <c r="AG454"/>
      <c r="AH454"/>
      <c r="AI454"/>
      <c r="AJ454"/>
      <c r="AK454"/>
    </row>
    <row r="455" spans="2:37" x14ac:dyDescent="0.25">
      <c r="B455" s="51" t="s">
        <v>541</v>
      </c>
      <c r="C455" s="140">
        <f t="shared" ref="C455" si="102">C456</f>
        <v>377357866</v>
      </c>
      <c r="D455" s="132">
        <v>664995078.74000001</v>
      </c>
      <c r="E455" s="120">
        <v>0</v>
      </c>
      <c r="F455" s="120">
        <v>0</v>
      </c>
      <c r="G455" s="120">
        <v>139356248.99000001</v>
      </c>
      <c r="H455" s="120">
        <v>1699784</v>
      </c>
      <c r="I455" s="120">
        <v>17578576</v>
      </c>
      <c r="J455" s="120">
        <v>6483650</v>
      </c>
      <c r="K455" s="120">
        <v>37140000</v>
      </c>
      <c r="L455" s="120">
        <v>12932860</v>
      </c>
      <c r="M455" s="120">
        <v>7862800</v>
      </c>
      <c r="N455" s="120">
        <v>14174960</v>
      </c>
      <c r="O455" s="152">
        <v>6323700</v>
      </c>
      <c r="P455" s="152">
        <v>59549859.909999996</v>
      </c>
      <c r="Q455" s="152">
        <f t="shared" si="83"/>
        <v>303102438.89999998</v>
      </c>
      <c r="R455" s="289"/>
      <c r="S455" s="6"/>
    </row>
    <row r="456" spans="2:37" x14ac:dyDescent="0.25">
      <c r="B456" s="50" t="s">
        <v>542</v>
      </c>
      <c r="C456" s="132">
        <v>377357866</v>
      </c>
      <c r="D456" s="135">
        <v>664995078.74000001</v>
      </c>
      <c r="E456" s="120">
        <v>0</v>
      </c>
      <c r="F456" s="120">
        <v>0</v>
      </c>
      <c r="G456" s="120">
        <v>139356248.99000001</v>
      </c>
      <c r="H456" s="120">
        <v>1699784</v>
      </c>
      <c r="I456" s="120">
        <v>17578576</v>
      </c>
      <c r="J456" s="120">
        <v>6483650</v>
      </c>
      <c r="K456" s="120">
        <v>37140000</v>
      </c>
      <c r="L456" s="120">
        <v>12932860</v>
      </c>
      <c r="M456" s="120">
        <v>7862800</v>
      </c>
      <c r="N456" s="120">
        <v>14174960</v>
      </c>
      <c r="O456" s="120">
        <v>6323700</v>
      </c>
      <c r="P456" s="120">
        <v>59549859.909999996</v>
      </c>
      <c r="Q456" s="153">
        <f t="shared" si="83"/>
        <v>303102438.89999998</v>
      </c>
      <c r="R456" s="289"/>
      <c r="S456" s="6"/>
    </row>
    <row r="457" spans="2:37" x14ac:dyDescent="0.25">
      <c r="B457" s="51" t="s">
        <v>543</v>
      </c>
      <c r="C457" s="140">
        <f t="shared" ref="C457" si="103">C458</f>
        <v>945700</v>
      </c>
      <c r="D457" s="140">
        <v>8977171</v>
      </c>
      <c r="E457" s="120">
        <v>0</v>
      </c>
      <c r="F457" s="120">
        <v>0</v>
      </c>
      <c r="G457" s="120">
        <v>0</v>
      </c>
      <c r="H457" s="120">
        <v>0</v>
      </c>
      <c r="I457" s="120">
        <v>0</v>
      </c>
      <c r="J457" s="120">
        <v>0</v>
      </c>
      <c r="K457" s="120">
        <v>384000</v>
      </c>
      <c r="L457" s="120">
        <v>70800</v>
      </c>
      <c r="M457" s="120">
        <v>0</v>
      </c>
      <c r="N457" s="120">
        <v>0</v>
      </c>
      <c r="O457" s="152">
        <v>0</v>
      </c>
      <c r="P457" s="152">
        <v>195290</v>
      </c>
      <c r="Q457" s="152">
        <f t="shared" si="83"/>
        <v>650090</v>
      </c>
      <c r="R457" s="289"/>
      <c r="S457" s="6"/>
    </row>
    <row r="458" spans="2:37" s="28" customFormat="1" x14ac:dyDescent="0.25">
      <c r="B458" s="50" t="s">
        <v>544</v>
      </c>
      <c r="C458" s="121">
        <v>945700</v>
      </c>
      <c r="D458" s="121">
        <v>8977171</v>
      </c>
      <c r="E458" s="119">
        <v>0</v>
      </c>
      <c r="F458" s="119">
        <v>0</v>
      </c>
      <c r="G458" s="119">
        <v>0</v>
      </c>
      <c r="H458" s="119">
        <v>0</v>
      </c>
      <c r="I458" s="119">
        <v>0</v>
      </c>
      <c r="J458" s="119">
        <v>0</v>
      </c>
      <c r="K458" s="119">
        <v>384000</v>
      </c>
      <c r="L458" s="119">
        <v>70800</v>
      </c>
      <c r="M458" s="119">
        <v>0</v>
      </c>
      <c r="N458" s="119">
        <v>0</v>
      </c>
      <c r="O458" s="119">
        <v>0</v>
      </c>
      <c r="P458" s="119">
        <v>195290</v>
      </c>
      <c r="Q458" s="153">
        <f t="shared" si="83"/>
        <v>650090</v>
      </c>
      <c r="R458" s="289"/>
      <c r="S458" s="6"/>
      <c r="T458" s="3"/>
      <c r="U458" s="3"/>
      <c r="V458" s="3"/>
      <c r="W458" s="3"/>
      <c r="X458"/>
      <c r="Y458"/>
      <c r="Z458"/>
      <c r="AA458"/>
      <c r="AB458"/>
      <c r="AC458"/>
      <c r="AD458"/>
      <c r="AE458"/>
      <c r="AF458"/>
      <c r="AG458"/>
      <c r="AH458"/>
      <c r="AI458"/>
      <c r="AJ458"/>
      <c r="AK458"/>
    </row>
    <row r="459" spans="2:37" x14ac:dyDescent="0.25">
      <c r="B459" s="51" t="s">
        <v>545</v>
      </c>
      <c r="C459" s="119">
        <f t="shared" ref="C459" si="104">C460</f>
        <v>3125000</v>
      </c>
      <c r="D459" s="120">
        <v>885000</v>
      </c>
      <c r="E459" s="120">
        <v>0</v>
      </c>
      <c r="F459" s="120">
        <v>0</v>
      </c>
      <c r="G459" s="120">
        <v>0</v>
      </c>
      <c r="H459" s="120">
        <v>0</v>
      </c>
      <c r="I459" s="120">
        <v>212400</v>
      </c>
      <c r="J459" s="120">
        <v>0</v>
      </c>
      <c r="K459" s="120">
        <v>0</v>
      </c>
      <c r="L459" s="120">
        <v>0</v>
      </c>
      <c r="M459" s="120">
        <v>0</v>
      </c>
      <c r="N459" s="120">
        <v>0</v>
      </c>
      <c r="O459" s="152">
        <v>0</v>
      </c>
      <c r="P459" s="152">
        <v>0</v>
      </c>
      <c r="Q459" s="152">
        <f t="shared" ref="Q459:Q522" si="105">SUM(E459:P459)</f>
        <v>212400</v>
      </c>
      <c r="R459" s="289"/>
      <c r="S459" s="6"/>
    </row>
    <row r="460" spans="2:37" s="28" customFormat="1" x14ac:dyDescent="0.25">
      <c r="B460" s="50" t="s">
        <v>546</v>
      </c>
      <c r="C460" s="121">
        <v>3125000</v>
      </c>
      <c r="D460" s="121">
        <v>885000</v>
      </c>
      <c r="E460" s="119">
        <v>0</v>
      </c>
      <c r="F460" s="119">
        <v>0</v>
      </c>
      <c r="G460" s="119">
        <v>0</v>
      </c>
      <c r="H460" s="119">
        <v>0</v>
      </c>
      <c r="I460" s="119">
        <v>212400</v>
      </c>
      <c r="J460" s="119">
        <v>0</v>
      </c>
      <c r="K460" s="119">
        <v>0</v>
      </c>
      <c r="L460" s="119">
        <v>0</v>
      </c>
      <c r="M460" s="119">
        <v>0</v>
      </c>
      <c r="N460" s="119">
        <v>0</v>
      </c>
      <c r="O460" s="119">
        <v>0</v>
      </c>
      <c r="P460" s="119">
        <v>0</v>
      </c>
      <c r="Q460" s="153">
        <f t="shared" si="105"/>
        <v>212400</v>
      </c>
      <c r="R460" s="289"/>
      <c r="S460" s="6"/>
      <c r="T460" s="3"/>
      <c r="U460" s="3"/>
      <c r="V460" s="3"/>
      <c r="W460" s="3"/>
      <c r="X460"/>
      <c r="Y460"/>
      <c r="Z460"/>
      <c r="AA460"/>
      <c r="AB460"/>
      <c r="AC460"/>
      <c r="AD460"/>
      <c r="AE460"/>
      <c r="AF460"/>
      <c r="AG460"/>
      <c r="AH460"/>
      <c r="AI460"/>
      <c r="AJ460"/>
      <c r="AK460"/>
    </row>
    <row r="461" spans="2:37" x14ac:dyDescent="0.25">
      <c r="B461" s="51" t="s">
        <v>547</v>
      </c>
      <c r="C461" s="119">
        <f t="shared" ref="C461" si="106">C462</f>
        <v>0</v>
      </c>
      <c r="D461" s="120">
        <v>0</v>
      </c>
      <c r="E461" s="120">
        <v>0</v>
      </c>
      <c r="F461" s="120">
        <v>0</v>
      </c>
      <c r="G461" s="120">
        <v>0</v>
      </c>
      <c r="H461" s="120">
        <v>0</v>
      </c>
      <c r="I461" s="120">
        <v>0</v>
      </c>
      <c r="J461" s="120">
        <v>0</v>
      </c>
      <c r="K461" s="120">
        <v>0</v>
      </c>
      <c r="L461" s="120">
        <v>0</v>
      </c>
      <c r="M461" s="120">
        <v>0</v>
      </c>
      <c r="N461" s="120">
        <v>0</v>
      </c>
      <c r="O461" s="152">
        <v>0</v>
      </c>
      <c r="P461" s="152">
        <v>0</v>
      </c>
      <c r="Q461" s="152">
        <f t="shared" si="105"/>
        <v>0</v>
      </c>
      <c r="R461" s="289"/>
      <c r="S461" s="6"/>
    </row>
    <row r="462" spans="2:37" x14ac:dyDescent="0.25">
      <c r="B462" s="50" t="s">
        <v>548</v>
      </c>
      <c r="C462" s="121">
        <v>0</v>
      </c>
      <c r="D462" s="120">
        <v>0</v>
      </c>
      <c r="E462" s="119">
        <v>0</v>
      </c>
      <c r="F462" s="119">
        <v>0</v>
      </c>
      <c r="G462" s="119">
        <v>0</v>
      </c>
      <c r="H462" s="119">
        <v>0</v>
      </c>
      <c r="I462" s="119">
        <v>0</v>
      </c>
      <c r="J462" s="119">
        <v>0</v>
      </c>
      <c r="K462" s="119">
        <v>0</v>
      </c>
      <c r="L462" s="119">
        <v>0</v>
      </c>
      <c r="M462" s="119">
        <v>0</v>
      </c>
      <c r="N462" s="119">
        <v>0</v>
      </c>
      <c r="O462" s="119">
        <v>0</v>
      </c>
      <c r="P462" s="119">
        <v>0</v>
      </c>
      <c r="Q462" s="147">
        <f t="shared" si="105"/>
        <v>0</v>
      </c>
      <c r="R462" s="289"/>
      <c r="S462" s="6"/>
    </row>
    <row r="463" spans="2:37" x14ac:dyDescent="0.25">
      <c r="B463" s="51" t="s">
        <v>549</v>
      </c>
      <c r="C463" s="119">
        <f>C464</f>
        <v>0</v>
      </c>
      <c r="D463" s="120">
        <v>0</v>
      </c>
      <c r="E463" s="120">
        <v>0</v>
      </c>
      <c r="F463" s="120">
        <v>0</v>
      </c>
      <c r="G463" s="120">
        <v>0</v>
      </c>
      <c r="H463" s="120">
        <v>0</v>
      </c>
      <c r="I463" s="54">
        <v>0</v>
      </c>
      <c r="J463" s="54">
        <v>0</v>
      </c>
      <c r="K463" s="54">
        <v>0</v>
      </c>
      <c r="L463" s="54">
        <v>0</v>
      </c>
      <c r="M463" s="54">
        <v>0</v>
      </c>
      <c r="N463" s="54">
        <v>0</v>
      </c>
      <c r="O463" s="148">
        <v>0</v>
      </c>
      <c r="P463" s="148">
        <v>0</v>
      </c>
      <c r="Q463" s="148">
        <f t="shared" si="105"/>
        <v>0</v>
      </c>
      <c r="R463" s="289"/>
      <c r="S463" s="6"/>
    </row>
    <row r="464" spans="2:37" s="28" customFormat="1" x14ac:dyDescent="0.25">
      <c r="B464" s="50" t="s">
        <v>550</v>
      </c>
      <c r="C464" s="121">
        <v>0</v>
      </c>
      <c r="D464" s="120">
        <v>0</v>
      </c>
      <c r="E464" s="119">
        <v>0</v>
      </c>
      <c r="F464" s="119">
        <v>0</v>
      </c>
      <c r="G464" s="119">
        <v>0</v>
      </c>
      <c r="H464" s="119">
        <v>0</v>
      </c>
      <c r="I464" s="119">
        <v>0</v>
      </c>
      <c r="J464" s="119">
        <v>0</v>
      </c>
      <c r="K464" s="119">
        <v>0</v>
      </c>
      <c r="L464" s="119">
        <v>0</v>
      </c>
      <c r="M464" s="119">
        <v>0</v>
      </c>
      <c r="N464" s="119">
        <v>0</v>
      </c>
      <c r="O464" s="119">
        <v>0</v>
      </c>
      <c r="P464" s="119">
        <v>0</v>
      </c>
      <c r="Q464" s="147">
        <f t="shared" si="105"/>
        <v>0</v>
      </c>
      <c r="R464" s="289"/>
      <c r="S464" s="6"/>
      <c r="T464" s="3"/>
      <c r="U464" s="3"/>
      <c r="V464" s="3"/>
      <c r="W464" s="3"/>
      <c r="X464"/>
      <c r="Y464"/>
      <c r="Z464"/>
      <c r="AA464"/>
      <c r="AB464"/>
      <c r="AC464"/>
      <c r="AD464"/>
      <c r="AE464"/>
      <c r="AF464"/>
      <c r="AG464"/>
      <c r="AH464"/>
      <c r="AI464"/>
      <c r="AJ464"/>
      <c r="AK464"/>
    </row>
    <row r="465" spans="2:37" x14ac:dyDescent="0.25">
      <c r="B465" s="51" t="s">
        <v>551</v>
      </c>
      <c r="C465" s="119">
        <f t="shared" ref="C465" si="107">C466</f>
        <v>1510098</v>
      </c>
      <c r="D465" s="119">
        <v>3076385.8600000003</v>
      </c>
      <c r="E465" s="120">
        <v>0</v>
      </c>
      <c r="F465" s="120">
        <v>0</v>
      </c>
      <c r="G465" s="120">
        <v>0</v>
      </c>
      <c r="H465" s="120">
        <v>0</v>
      </c>
      <c r="I465" s="54">
        <v>0</v>
      </c>
      <c r="J465" s="54">
        <v>12333.36</v>
      </c>
      <c r="K465" s="54">
        <v>0</v>
      </c>
      <c r="L465" s="54">
        <v>0</v>
      </c>
      <c r="M465" s="54">
        <v>0</v>
      </c>
      <c r="N465" s="54">
        <v>461400.06</v>
      </c>
      <c r="O465" s="148">
        <v>0</v>
      </c>
      <c r="P465" s="148">
        <v>74747.929999999993</v>
      </c>
      <c r="Q465" s="148">
        <f t="shared" si="105"/>
        <v>548481.35</v>
      </c>
      <c r="R465" s="289"/>
      <c r="S465" s="6"/>
    </row>
    <row r="466" spans="2:37" s="28" customFormat="1" x14ac:dyDescent="0.25">
      <c r="B466" s="50" t="s">
        <v>552</v>
      </c>
      <c r="C466" s="121">
        <v>1510098</v>
      </c>
      <c r="D466" s="121">
        <v>3076385.8600000003</v>
      </c>
      <c r="E466" s="119">
        <v>0</v>
      </c>
      <c r="F466" s="119">
        <v>0</v>
      </c>
      <c r="G466" s="119">
        <v>0</v>
      </c>
      <c r="H466" s="119">
        <v>0</v>
      </c>
      <c r="I466" s="119">
        <v>0</v>
      </c>
      <c r="J466" s="119">
        <v>12333.36</v>
      </c>
      <c r="K466" s="119">
        <v>0</v>
      </c>
      <c r="L466" s="119">
        <v>0</v>
      </c>
      <c r="M466" s="119">
        <v>0</v>
      </c>
      <c r="N466" s="119">
        <v>461400.06</v>
      </c>
      <c r="O466" s="119">
        <v>0</v>
      </c>
      <c r="P466" s="119">
        <v>74747.929999999993</v>
      </c>
      <c r="Q466" s="147">
        <f t="shared" si="105"/>
        <v>548481.35</v>
      </c>
      <c r="R466" s="289"/>
      <c r="S466" s="6"/>
      <c r="T466" s="3"/>
      <c r="U466" s="3"/>
      <c r="V466" s="3"/>
      <c r="W466" s="3"/>
      <c r="X466"/>
      <c r="Y466"/>
      <c r="Z466"/>
      <c r="AA466"/>
      <c r="AB466"/>
      <c r="AC466"/>
      <c r="AD466"/>
      <c r="AE466"/>
      <c r="AF466"/>
      <c r="AG466"/>
      <c r="AH466"/>
      <c r="AI466"/>
      <c r="AJ466"/>
      <c r="AK466"/>
    </row>
    <row r="467" spans="2:37" x14ac:dyDescent="0.25">
      <c r="B467" s="51" t="s">
        <v>553</v>
      </c>
      <c r="C467" s="119">
        <f t="shared" ref="C467" si="108">C468</f>
        <v>23855000</v>
      </c>
      <c r="D467" s="119">
        <v>32272444.759999998</v>
      </c>
      <c r="E467" s="120">
        <v>0</v>
      </c>
      <c r="F467" s="120">
        <v>3625000</v>
      </c>
      <c r="G467" s="120">
        <v>0</v>
      </c>
      <c r="H467" s="120">
        <v>0</v>
      </c>
      <c r="I467" s="54">
        <v>0</v>
      </c>
      <c r="J467" s="54">
        <v>171424.5</v>
      </c>
      <c r="K467" s="54">
        <v>1072000</v>
      </c>
      <c r="L467" s="54">
        <v>153777.60000000001</v>
      </c>
      <c r="M467" s="54">
        <v>0</v>
      </c>
      <c r="N467" s="54">
        <v>0</v>
      </c>
      <c r="O467" s="148">
        <v>726526.94</v>
      </c>
      <c r="P467" s="148">
        <v>239898.76</v>
      </c>
      <c r="Q467" s="148">
        <f t="shared" si="105"/>
        <v>5988627.7999999989</v>
      </c>
      <c r="R467" s="289"/>
      <c r="S467" s="6"/>
    </row>
    <row r="468" spans="2:37" s="28" customFormat="1" x14ac:dyDescent="0.25">
      <c r="B468" s="50" t="s">
        <v>554</v>
      </c>
      <c r="C468" s="121">
        <v>23855000</v>
      </c>
      <c r="D468" s="121">
        <v>32272444.759999998</v>
      </c>
      <c r="E468" s="119">
        <v>0</v>
      </c>
      <c r="F468" s="119">
        <v>3625000</v>
      </c>
      <c r="G468" s="119">
        <v>0</v>
      </c>
      <c r="H468" s="119">
        <v>0</v>
      </c>
      <c r="I468" s="119">
        <v>0</v>
      </c>
      <c r="J468" s="119">
        <v>171424.5</v>
      </c>
      <c r="K468" s="119">
        <v>1072000</v>
      </c>
      <c r="L468" s="119">
        <v>153777.60000000001</v>
      </c>
      <c r="M468" s="119">
        <v>0</v>
      </c>
      <c r="N468" s="119">
        <v>0</v>
      </c>
      <c r="O468" s="119">
        <v>726526.94</v>
      </c>
      <c r="P468" s="119">
        <v>239898.76</v>
      </c>
      <c r="Q468" s="147">
        <f t="shared" si="105"/>
        <v>5988627.7999999989</v>
      </c>
      <c r="R468" s="289"/>
      <c r="S468" s="6"/>
      <c r="T468" s="3"/>
      <c r="U468" s="3"/>
      <c r="V468" s="3"/>
      <c r="W468" s="3"/>
      <c r="X468"/>
      <c r="Y468"/>
      <c r="Z468"/>
      <c r="AA468"/>
      <c r="AB468"/>
      <c r="AC468"/>
      <c r="AD468"/>
      <c r="AE468"/>
      <c r="AF468"/>
      <c r="AG468"/>
      <c r="AH468"/>
      <c r="AI468"/>
      <c r="AJ468"/>
      <c r="AK468"/>
    </row>
    <row r="469" spans="2:37" s="28" customFormat="1" x14ac:dyDescent="0.25">
      <c r="B469" s="51" t="s">
        <v>555</v>
      </c>
      <c r="C469" s="119">
        <f t="shared" ref="C469" si="109">C470</f>
        <v>69133890</v>
      </c>
      <c r="D469" s="119">
        <v>79140225.180000007</v>
      </c>
      <c r="E469" s="120">
        <v>0</v>
      </c>
      <c r="F469" s="120">
        <v>0</v>
      </c>
      <c r="G469" s="120">
        <v>0</v>
      </c>
      <c r="H469" s="120">
        <v>1284800.02</v>
      </c>
      <c r="I469" s="54">
        <v>31860</v>
      </c>
      <c r="J469" s="54">
        <v>0</v>
      </c>
      <c r="K469" s="54">
        <v>0</v>
      </c>
      <c r="L469" s="54">
        <v>1254750.01</v>
      </c>
      <c r="M469" s="54">
        <v>365998.32</v>
      </c>
      <c r="N469" s="54">
        <v>0</v>
      </c>
      <c r="O469" s="148">
        <v>40000</v>
      </c>
      <c r="P469" s="148">
        <v>202936.4</v>
      </c>
      <c r="Q469" s="148">
        <f t="shared" si="105"/>
        <v>3180344.75</v>
      </c>
      <c r="R469" s="289"/>
      <c r="S469" s="6"/>
      <c r="T469" s="3"/>
      <c r="U469" s="3"/>
      <c r="V469" s="3"/>
      <c r="W469" s="3"/>
      <c r="X469"/>
      <c r="Y469"/>
      <c r="Z469"/>
      <c r="AA469"/>
      <c r="AB469"/>
      <c r="AC469"/>
      <c r="AD469"/>
      <c r="AE469"/>
      <c r="AF469"/>
      <c r="AG469"/>
      <c r="AH469"/>
      <c r="AI469"/>
      <c r="AJ469"/>
      <c r="AK469"/>
    </row>
    <row r="470" spans="2:37" s="28" customFormat="1" x14ac:dyDescent="0.25">
      <c r="B470" s="50" t="s">
        <v>556</v>
      </c>
      <c r="C470" s="121">
        <v>69133890</v>
      </c>
      <c r="D470" s="121">
        <v>79140225.180000007</v>
      </c>
      <c r="E470" s="119">
        <v>0</v>
      </c>
      <c r="F470" s="119">
        <v>0</v>
      </c>
      <c r="G470" s="119">
        <v>0</v>
      </c>
      <c r="H470" s="119">
        <v>1284800.02</v>
      </c>
      <c r="I470" s="119">
        <v>31860</v>
      </c>
      <c r="J470" s="119">
        <v>0</v>
      </c>
      <c r="K470" s="119">
        <v>0</v>
      </c>
      <c r="L470" s="119">
        <v>1254750.01</v>
      </c>
      <c r="M470" s="119">
        <v>365998.32</v>
      </c>
      <c r="N470" s="119">
        <v>0</v>
      </c>
      <c r="O470" s="119">
        <v>40000</v>
      </c>
      <c r="P470" s="119">
        <v>202936.4</v>
      </c>
      <c r="Q470" s="147">
        <f t="shared" si="105"/>
        <v>3180344.75</v>
      </c>
      <c r="R470" s="289"/>
      <c r="S470" s="6"/>
      <c r="T470" s="3"/>
      <c r="U470" s="3"/>
      <c r="V470" s="3"/>
      <c r="W470" s="3"/>
      <c r="X470"/>
      <c r="Y470"/>
      <c r="Z470"/>
      <c r="AA470"/>
      <c r="AB470"/>
      <c r="AC470"/>
      <c r="AD470"/>
      <c r="AE470"/>
      <c r="AF470"/>
      <c r="AG470"/>
      <c r="AH470"/>
      <c r="AI470"/>
      <c r="AJ470"/>
      <c r="AK470"/>
    </row>
    <row r="471" spans="2:37" s="28" customFormat="1" x14ac:dyDescent="0.25">
      <c r="B471" s="52" t="s">
        <v>62</v>
      </c>
      <c r="C471" s="119">
        <f t="shared" ref="C471" si="110">C472+C474+C477+C479+C482+C484+C486+C488</f>
        <v>2100595616</v>
      </c>
      <c r="D471" s="119">
        <v>2155802619.5900002</v>
      </c>
      <c r="E471" s="119">
        <v>36095746.729999997</v>
      </c>
      <c r="F471" s="119">
        <v>87759694.200000003</v>
      </c>
      <c r="G471" s="119">
        <v>155192491.11999997</v>
      </c>
      <c r="H471" s="119">
        <v>80143292.849999994</v>
      </c>
      <c r="I471" s="119">
        <v>34113524.659999996</v>
      </c>
      <c r="J471" s="119">
        <v>73304356.689999998</v>
      </c>
      <c r="K471" s="119">
        <v>125961774.97999999</v>
      </c>
      <c r="L471" s="119">
        <v>161529242.72</v>
      </c>
      <c r="M471" s="119">
        <v>44675424.920000002</v>
      </c>
      <c r="N471" s="119">
        <v>37806972.259999998</v>
      </c>
      <c r="O471" s="119">
        <v>76459740.030000001</v>
      </c>
      <c r="P471" s="119">
        <v>103896069.44000001</v>
      </c>
      <c r="Q471" s="147">
        <f t="shared" si="105"/>
        <v>1016938330.5999999</v>
      </c>
      <c r="R471" s="289"/>
      <c r="S471" s="6"/>
      <c r="T471" s="3"/>
      <c r="U471" s="3"/>
      <c r="V471" s="3"/>
      <c r="W471" s="3"/>
      <c r="X471"/>
      <c r="Y471"/>
      <c r="Z471"/>
      <c r="AA471"/>
      <c r="AB471"/>
      <c r="AC471"/>
      <c r="AD471"/>
      <c r="AE471"/>
      <c r="AF471"/>
      <c r="AG471"/>
      <c r="AH471"/>
      <c r="AI471"/>
      <c r="AJ471"/>
      <c r="AK471"/>
    </row>
    <row r="472" spans="2:37" x14ac:dyDescent="0.25">
      <c r="B472" s="51" t="s">
        <v>557</v>
      </c>
      <c r="C472" s="119">
        <f t="shared" ref="C472" si="111">C473</f>
        <v>4862460</v>
      </c>
      <c r="D472" s="121">
        <v>17691145.02</v>
      </c>
      <c r="E472" s="54">
        <v>0</v>
      </c>
      <c r="F472" s="120">
        <v>0</v>
      </c>
      <c r="G472" s="120">
        <v>0</v>
      </c>
      <c r="H472" s="120">
        <v>0</v>
      </c>
      <c r="I472" s="54">
        <v>0</v>
      </c>
      <c r="J472" s="54">
        <v>697509.96</v>
      </c>
      <c r="K472" s="54">
        <v>163331</v>
      </c>
      <c r="L472" s="54">
        <v>1972119.84</v>
      </c>
      <c r="M472" s="54">
        <v>0</v>
      </c>
      <c r="N472" s="54">
        <v>106834</v>
      </c>
      <c r="O472" s="148">
        <v>0</v>
      </c>
      <c r="P472" s="148">
        <v>1682595.7</v>
      </c>
      <c r="Q472" s="148">
        <f t="shared" si="105"/>
        <v>4622390.5</v>
      </c>
      <c r="R472" s="289"/>
      <c r="S472" s="6"/>
    </row>
    <row r="473" spans="2:37" s="28" customFormat="1" x14ac:dyDescent="0.25">
      <c r="B473" s="50" t="s">
        <v>558</v>
      </c>
      <c r="C473" s="56">
        <v>4862460</v>
      </c>
      <c r="D473" s="140">
        <v>17691145.02</v>
      </c>
      <c r="E473" s="119">
        <v>0</v>
      </c>
      <c r="F473" s="119">
        <v>0</v>
      </c>
      <c r="G473" s="119">
        <v>0</v>
      </c>
      <c r="H473" s="119">
        <v>0</v>
      </c>
      <c r="I473" s="119">
        <v>0</v>
      </c>
      <c r="J473" s="119">
        <v>697509.96</v>
      </c>
      <c r="K473" s="119">
        <v>163331</v>
      </c>
      <c r="L473" s="119">
        <v>1972119.84</v>
      </c>
      <c r="M473" s="119">
        <v>0</v>
      </c>
      <c r="N473" s="119">
        <v>106834</v>
      </c>
      <c r="O473" s="119">
        <v>0</v>
      </c>
      <c r="P473" s="119">
        <v>1682595.7</v>
      </c>
      <c r="Q473" s="147">
        <f t="shared" si="105"/>
        <v>4622390.5</v>
      </c>
      <c r="R473" s="289"/>
      <c r="S473" s="6"/>
      <c r="T473" s="3"/>
      <c r="U473" s="3"/>
      <c r="V473" s="3"/>
      <c r="W473" s="3"/>
      <c r="X473"/>
      <c r="Y473"/>
      <c r="Z473"/>
      <c r="AA473"/>
      <c r="AB473"/>
      <c r="AC473"/>
      <c r="AD473"/>
      <c r="AE473"/>
      <c r="AF473"/>
      <c r="AG473"/>
      <c r="AH473"/>
      <c r="AI473"/>
      <c r="AJ473"/>
      <c r="AK473"/>
    </row>
    <row r="474" spans="2:37" x14ac:dyDescent="0.25">
      <c r="B474" s="51" t="s">
        <v>559</v>
      </c>
      <c r="C474" s="119">
        <f t="shared" ref="C474" si="112">C475+C476</f>
        <v>79325608</v>
      </c>
      <c r="D474" s="134">
        <v>129200846.49000001</v>
      </c>
      <c r="E474" s="54">
        <v>1287671.2</v>
      </c>
      <c r="F474" s="120">
        <v>421384.19</v>
      </c>
      <c r="G474" s="120">
        <v>29882772.309999999</v>
      </c>
      <c r="H474" s="120">
        <v>4490901.54</v>
      </c>
      <c r="I474" s="54">
        <v>2193795.69</v>
      </c>
      <c r="J474" s="54">
        <v>1910431.56</v>
      </c>
      <c r="K474" s="54">
        <v>1659296.05</v>
      </c>
      <c r="L474" s="54">
        <v>5759484.1200000001</v>
      </c>
      <c r="M474" s="54">
        <v>2935963.98</v>
      </c>
      <c r="N474" s="54">
        <v>2073520.53</v>
      </c>
      <c r="O474" s="148">
        <v>6184463.4100000001</v>
      </c>
      <c r="P474" s="148">
        <v>9024404.3599999994</v>
      </c>
      <c r="Q474" s="148">
        <f t="shared" si="105"/>
        <v>67824088.939999998</v>
      </c>
      <c r="R474" s="289"/>
      <c r="S474" s="6"/>
    </row>
    <row r="475" spans="2:37" x14ac:dyDescent="0.25">
      <c r="B475" s="50" t="s">
        <v>560</v>
      </c>
      <c r="C475" s="56">
        <v>76712158</v>
      </c>
      <c r="D475" s="140">
        <v>117177396.49000001</v>
      </c>
      <c r="E475" s="54">
        <v>1287671.2</v>
      </c>
      <c r="F475" s="120">
        <v>421384.19</v>
      </c>
      <c r="G475" s="120">
        <v>29882772.309999999</v>
      </c>
      <c r="H475" s="120">
        <v>2917483.64</v>
      </c>
      <c r="I475" s="54">
        <v>2193795.69</v>
      </c>
      <c r="J475" s="54">
        <v>1255767.56</v>
      </c>
      <c r="K475" s="54">
        <v>1659296.05</v>
      </c>
      <c r="L475" s="54">
        <v>5759484.1200000001</v>
      </c>
      <c r="M475" s="54">
        <v>2935963.98</v>
      </c>
      <c r="N475" s="54">
        <v>1561400.53</v>
      </c>
      <c r="O475" s="148">
        <v>4332258.71</v>
      </c>
      <c r="P475" s="148">
        <v>6640088.6399999997</v>
      </c>
      <c r="Q475" s="148">
        <f t="shared" si="105"/>
        <v>60847366.61999999</v>
      </c>
      <c r="R475" s="289"/>
      <c r="S475" s="6"/>
    </row>
    <row r="476" spans="2:37" s="28" customFormat="1" x14ac:dyDescent="0.25">
      <c r="B476" s="50" t="s">
        <v>561</v>
      </c>
      <c r="C476" s="56">
        <v>2613450</v>
      </c>
      <c r="D476" s="121">
        <v>12023450</v>
      </c>
      <c r="E476" s="119">
        <v>0</v>
      </c>
      <c r="F476" s="119">
        <v>0</v>
      </c>
      <c r="G476" s="119">
        <v>0</v>
      </c>
      <c r="H476" s="119">
        <v>1573417.9</v>
      </c>
      <c r="I476" s="119">
        <v>0</v>
      </c>
      <c r="J476" s="119">
        <v>654664</v>
      </c>
      <c r="K476" s="119">
        <v>0</v>
      </c>
      <c r="L476" s="119">
        <v>0</v>
      </c>
      <c r="M476" s="119">
        <v>0</v>
      </c>
      <c r="N476" s="119">
        <v>512120</v>
      </c>
      <c r="O476" s="119">
        <v>1852204.7</v>
      </c>
      <c r="P476" s="119">
        <v>2384315.7200000002</v>
      </c>
      <c r="Q476" s="147">
        <f t="shared" si="105"/>
        <v>6976722.3200000003</v>
      </c>
      <c r="R476" s="289"/>
      <c r="S476" s="6"/>
      <c r="T476" s="3"/>
      <c r="U476" s="3"/>
      <c r="V476" s="3"/>
      <c r="W476" s="3"/>
      <c r="X476"/>
      <c r="Y476"/>
      <c r="Z476"/>
      <c r="AA476"/>
      <c r="AB476"/>
      <c r="AC476"/>
      <c r="AD476"/>
      <c r="AE476"/>
      <c r="AF476"/>
      <c r="AG476"/>
      <c r="AH476"/>
      <c r="AI476"/>
      <c r="AJ476"/>
      <c r="AK476"/>
    </row>
    <row r="477" spans="2:37" x14ac:dyDescent="0.25">
      <c r="B477" s="51" t="s">
        <v>562</v>
      </c>
      <c r="C477" s="119">
        <f t="shared" ref="C477" si="113">C478</f>
        <v>1067633</v>
      </c>
      <c r="D477" s="119">
        <v>89747633</v>
      </c>
      <c r="E477" s="54">
        <v>0</v>
      </c>
      <c r="F477" s="120">
        <v>0</v>
      </c>
      <c r="G477" s="120">
        <v>0</v>
      </c>
      <c r="H477" s="120">
        <v>0</v>
      </c>
      <c r="I477" s="54">
        <v>0</v>
      </c>
      <c r="J477" s="54">
        <v>0</v>
      </c>
      <c r="K477" s="54">
        <v>0</v>
      </c>
      <c r="L477" s="54">
        <v>0</v>
      </c>
      <c r="M477" s="54">
        <v>0</v>
      </c>
      <c r="N477" s="54">
        <v>0</v>
      </c>
      <c r="O477" s="148">
        <v>7080</v>
      </c>
      <c r="P477" s="148">
        <v>0</v>
      </c>
      <c r="Q477" s="148">
        <f t="shared" si="105"/>
        <v>7080</v>
      </c>
      <c r="R477" s="289"/>
      <c r="S477" s="6"/>
    </row>
    <row r="478" spans="2:37" s="28" customFormat="1" x14ac:dyDescent="0.25">
      <c r="B478" s="50" t="s">
        <v>563</v>
      </c>
      <c r="C478" s="56">
        <v>1067633</v>
      </c>
      <c r="D478" s="140">
        <v>89747633</v>
      </c>
      <c r="E478" s="119">
        <v>0</v>
      </c>
      <c r="F478" s="119">
        <v>0</v>
      </c>
      <c r="G478" s="119">
        <v>0</v>
      </c>
      <c r="H478" s="119">
        <v>0</v>
      </c>
      <c r="I478" s="119">
        <v>0</v>
      </c>
      <c r="J478" s="119">
        <v>0</v>
      </c>
      <c r="K478" s="119">
        <v>0</v>
      </c>
      <c r="L478" s="119">
        <v>0</v>
      </c>
      <c r="M478" s="119">
        <v>0</v>
      </c>
      <c r="N478" s="119">
        <v>0</v>
      </c>
      <c r="O478" s="119">
        <v>7080</v>
      </c>
      <c r="P478" s="119">
        <v>0</v>
      </c>
      <c r="Q478" s="147">
        <f t="shared" si="105"/>
        <v>7080</v>
      </c>
      <c r="R478" s="289"/>
      <c r="S478" s="6"/>
      <c r="T478" s="3"/>
      <c r="U478" s="3"/>
      <c r="V478" s="3"/>
      <c r="W478" s="3"/>
      <c r="X478"/>
      <c r="Y478"/>
      <c r="Z478"/>
      <c r="AA478"/>
      <c r="AB478"/>
      <c r="AC478"/>
      <c r="AD478"/>
      <c r="AE478"/>
      <c r="AF478"/>
      <c r="AG478"/>
      <c r="AH478"/>
      <c r="AI478"/>
      <c r="AJ478"/>
      <c r="AK478"/>
    </row>
    <row r="479" spans="2:37" x14ac:dyDescent="0.25">
      <c r="B479" s="51" t="s">
        <v>564</v>
      </c>
      <c r="C479" s="119">
        <f t="shared" ref="C479" si="114">C480+C481</f>
        <v>254535590</v>
      </c>
      <c r="D479" s="56">
        <v>359065547.75999999</v>
      </c>
      <c r="E479" s="54">
        <v>7689266.9699999997</v>
      </c>
      <c r="F479" s="120">
        <v>3803482.1999999997</v>
      </c>
      <c r="G479" s="120">
        <v>5973441.4500000002</v>
      </c>
      <c r="H479" s="120">
        <v>6293288.3700000001</v>
      </c>
      <c r="I479" s="54">
        <v>5977990.9900000002</v>
      </c>
      <c r="J479" s="54">
        <v>9127633.7999999989</v>
      </c>
      <c r="K479" s="54">
        <v>5312111.22</v>
      </c>
      <c r="L479" s="54">
        <v>27970685.710000001</v>
      </c>
      <c r="M479" s="54">
        <v>1797265.55</v>
      </c>
      <c r="N479" s="54">
        <v>5563531.1500000004</v>
      </c>
      <c r="O479" s="148">
        <v>5706075.1299999999</v>
      </c>
      <c r="P479" s="148">
        <v>23853878.859999999</v>
      </c>
      <c r="Q479" s="148">
        <f t="shared" si="105"/>
        <v>109068651.40000001</v>
      </c>
      <c r="R479" s="289"/>
      <c r="S479" s="6"/>
    </row>
    <row r="480" spans="2:37" x14ac:dyDescent="0.25">
      <c r="B480" s="50" t="s">
        <v>565</v>
      </c>
      <c r="C480" s="56">
        <v>171183492</v>
      </c>
      <c r="D480" s="119">
        <v>177864585.97</v>
      </c>
      <c r="E480" s="54">
        <v>335206.14</v>
      </c>
      <c r="F480" s="120">
        <v>0</v>
      </c>
      <c r="G480" s="120">
        <v>140321.75</v>
      </c>
      <c r="H480" s="120">
        <v>1320955.03</v>
      </c>
      <c r="I480" s="54">
        <v>101370</v>
      </c>
      <c r="J480" s="54">
        <v>227999.99</v>
      </c>
      <c r="K480" s="54">
        <v>1957438.28</v>
      </c>
      <c r="L480" s="54">
        <v>998988</v>
      </c>
      <c r="M480" s="54">
        <v>0</v>
      </c>
      <c r="N480" s="54">
        <v>3582608.17</v>
      </c>
      <c r="O480" s="148">
        <v>347038</v>
      </c>
      <c r="P480" s="148">
        <v>5068026.17</v>
      </c>
      <c r="Q480" s="148">
        <f t="shared" si="105"/>
        <v>14079951.529999999</v>
      </c>
      <c r="R480" s="289"/>
      <c r="S480" s="6"/>
    </row>
    <row r="481" spans="2:37" s="28" customFormat="1" x14ac:dyDescent="0.25">
      <c r="B481" s="50" t="s">
        <v>689</v>
      </c>
      <c r="C481" s="56">
        <v>83352098</v>
      </c>
      <c r="D481" s="56">
        <v>181200961.78999999</v>
      </c>
      <c r="E481" s="119">
        <v>7354060.8300000001</v>
      </c>
      <c r="F481" s="119">
        <v>3803482.1999999997</v>
      </c>
      <c r="G481" s="119">
        <v>5833119.7000000002</v>
      </c>
      <c r="H481" s="119">
        <v>4972333.34</v>
      </c>
      <c r="I481" s="119">
        <v>5876620.9900000002</v>
      </c>
      <c r="J481" s="119">
        <v>8899633.8099999987</v>
      </c>
      <c r="K481" s="119">
        <v>3354672.94</v>
      </c>
      <c r="L481" s="119">
        <v>26971697.710000001</v>
      </c>
      <c r="M481" s="119">
        <v>1797265.55</v>
      </c>
      <c r="N481" s="119">
        <v>1980922.98</v>
      </c>
      <c r="O481" s="119">
        <v>5359037.13</v>
      </c>
      <c r="P481" s="119">
        <v>18785852.690000001</v>
      </c>
      <c r="Q481" s="147">
        <f t="shared" si="105"/>
        <v>94988699.870000005</v>
      </c>
      <c r="R481" s="289"/>
      <c r="S481" s="6"/>
      <c r="T481" s="3"/>
      <c r="U481" s="3"/>
      <c r="V481" s="3"/>
      <c r="W481" s="3"/>
      <c r="X481"/>
      <c r="Y481"/>
      <c r="Z481"/>
      <c r="AA481"/>
      <c r="AB481"/>
      <c r="AC481"/>
      <c r="AD481"/>
      <c r="AE481"/>
      <c r="AF481"/>
      <c r="AG481"/>
      <c r="AH481"/>
      <c r="AI481"/>
      <c r="AJ481"/>
      <c r="AK481"/>
    </row>
    <row r="482" spans="2:37" x14ac:dyDescent="0.25">
      <c r="B482" s="51" t="s">
        <v>566</v>
      </c>
      <c r="C482" s="119">
        <f t="shared" ref="C482" si="115">C483</f>
        <v>1586581601</v>
      </c>
      <c r="D482" s="63">
        <v>1267883566.02</v>
      </c>
      <c r="E482" s="54">
        <v>27108778.559999999</v>
      </c>
      <c r="F482" s="120">
        <v>83309186.170000002</v>
      </c>
      <c r="G482" s="120">
        <v>104245572.22</v>
      </c>
      <c r="H482" s="120">
        <v>57394933.959999993</v>
      </c>
      <c r="I482" s="54">
        <v>22654704.870000001</v>
      </c>
      <c r="J482" s="54">
        <v>57573488.979999997</v>
      </c>
      <c r="K482" s="54">
        <v>110697168.98999999</v>
      </c>
      <c r="L482" s="54">
        <v>113436385.39</v>
      </c>
      <c r="M482" s="54">
        <v>37057235.030000001</v>
      </c>
      <c r="N482" s="54">
        <v>19882069.289999999</v>
      </c>
      <c r="O482" s="148">
        <v>49674697.950000003</v>
      </c>
      <c r="P482" s="148">
        <v>39171138.039999999</v>
      </c>
      <c r="Q482" s="148">
        <f t="shared" si="105"/>
        <v>722205359.44999993</v>
      </c>
      <c r="R482" s="289"/>
      <c r="S482" s="6"/>
    </row>
    <row r="483" spans="2:37" s="28" customFormat="1" x14ac:dyDescent="0.25">
      <c r="B483" s="50" t="s">
        <v>567</v>
      </c>
      <c r="C483" s="56">
        <v>1586581601</v>
      </c>
      <c r="D483" s="140">
        <v>1267883566.02</v>
      </c>
      <c r="E483" s="119">
        <v>27108778.559999999</v>
      </c>
      <c r="F483" s="119">
        <v>83309186.170000002</v>
      </c>
      <c r="G483" s="119">
        <v>104245572.22</v>
      </c>
      <c r="H483" s="119">
        <v>57394933.959999993</v>
      </c>
      <c r="I483" s="119">
        <v>22654704.870000001</v>
      </c>
      <c r="J483" s="119">
        <v>57573488.979999997</v>
      </c>
      <c r="K483" s="119">
        <v>110697168.98999999</v>
      </c>
      <c r="L483" s="119">
        <v>113436385.39</v>
      </c>
      <c r="M483" s="119">
        <v>37057235.030000001</v>
      </c>
      <c r="N483" s="119">
        <v>19882069.289999999</v>
      </c>
      <c r="O483" s="119">
        <v>49674697.950000003</v>
      </c>
      <c r="P483" s="119">
        <v>39171138.039999999</v>
      </c>
      <c r="Q483" s="153">
        <f t="shared" si="105"/>
        <v>722205359.44999993</v>
      </c>
      <c r="R483" s="289"/>
      <c r="S483" s="6"/>
      <c r="T483" s="3"/>
      <c r="U483" s="3"/>
      <c r="V483" s="3"/>
      <c r="W483" s="3"/>
      <c r="X483"/>
      <c r="Y483"/>
      <c r="Z483"/>
      <c r="AA483"/>
      <c r="AB483"/>
      <c r="AC483"/>
      <c r="AD483"/>
      <c r="AE483"/>
      <c r="AF483"/>
      <c r="AG483"/>
      <c r="AH483"/>
      <c r="AI483"/>
      <c r="AJ483"/>
      <c r="AK483"/>
    </row>
    <row r="484" spans="2:37" x14ac:dyDescent="0.25">
      <c r="B484" s="51" t="s">
        <v>568</v>
      </c>
      <c r="C484" s="119">
        <f t="shared" ref="C484" si="116">C485</f>
        <v>114671661</v>
      </c>
      <c r="D484" s="121">
        <v>218817415.28</v>
      </c>
      <c r="E484" s="120">
        <v>0</v>
      </c>
      <c r="F484" s="120">
        <v>61393.75</v>
      </c>
      <c r="G484" s="120">
        <v>13022744.91</v>
      </c>
      <c r="H484" s="120">
        <v>8590891.2799999993</v>
      </c>
      <c r="I484" s="120">
        <v>2651738.9500000002</v>
      </c>
      <c r="J484" s="120">
        <v>2783383.81</v>
      </c>
      <c r="K484" s="120">
        <v>7075325.4000000004</v>
      </c>
      <c r="L484" s="120">
        <v>11284144.710000001</v>
      </c>
      <c r="M484" s="120">
        <v>1450847.63</v>
      </c>
      <c r="N484" s="120">
        <v>8509454.0099999998</v>
      </c>
      <c r="O484" s="152">
        <v>13145976.17</v>
      </c>
      <c r="P484" s="152">
        <v>27806474.640000001</v>
      </c>
      <c r="Q484" s="152">
        <f t="shared" si="105"/>
        <v>96382375.25999999</v>
      </c>
      <c r="R484" s="289"/>
      <c r="S484" s="6"/>
    </row>
    <row r="485" spans="2:37" s="28" customFormat="1" x14ac:dyDescent="0.25">
      <c r="B485" s="50" t="s">
        <v>569</v>
      </c>
      <c r="C485" s="121">
        <v>114671661</v>
      </c>
      <c r="D485" s="140">
        <v>218817415.28</v>
      </c>
      <c r="E485" s="119">
        <v>0</v>
      </c>
      <c r="F485" s="119">
        <v>61393.75</v>
      </c>
      <c r="G485" s="119">
        <v>13022744.91</v>
      </c>
      <c r="H485" s="119">
        <v>8590891.2799999993</v>
      </c>
      <c r="I485" s="119">
        <v>2651738.9500000002</v>
      </c>
      <c r="J485" s="119">
        <v>2783383.81</v>
      </c>
      <c r="K485" s="119">
        <v>7075325.4000000004</v>
      </c>
      <c r="L485" s="119">
        <v>11284144.710000001</v>
      </c>
      <c r="M485" s="119">
        <v>1450847.63</v>
      </c>
      <c r="N485" s="119">
        <v>8509454.0099999998</v>
      </c>
      <c r="O485" s="119">
        <v>13145976.17</v>
      </c>
      <c r="P485" s="119">
        <v>27806474.640000001</v>
      </c>
      <c r="Q485" s="153">
        <f t="shared" si="105"/>
        <v>96382375.25999999</v>
      </c>
      <c r="R485" s="289"/>
      <c r="S485" s="6"/>
      <c r="T485" s="3"/>
      <c r="U485" s="3"/>
      <c r="V485" s="3"/>
      <c r="W485" s="3"/>
      <c r="X485"/>
      <c r="Y485"/>
      <c r="Z485"/>
      <c r="AA485"/>
      <c r="AB485"/>
      <c r="AC485"/>
      <c r="AD485"/>
      <c r="AE485"/>
      <c r="AF485"/>
      <c r="AG485"/>
      <c r="AH485"/>
      <c r="AI485"/>
      <c r="AJ485"/>
      <c r="AK485"/>
    </row>
    <row r="486" spans="2:37" x14ac:dyDescent="0.25">
      <c r="B486" s="51" t="s">
        <v>570</v>
      </c>
      <c r="C486" s="119">
        <f t="shared" ref="C486" si="117">C487</f>
        <v>29128807</v>
      </c>
      <c r="D486" s="121">
        <v>41605199.620000005</v>
      </c>
      <c r="E486" s="120">
        <v>0</v>
      </c>
      <c r="F486" s="120">
        <v>164247.89000000001</v>
      </c>
      <c r="G486" s="120">
        <v>884015.03</v>
      </c>
      <c r="H486" s="120">
        <v>656458.69999999995</v>
      </c>
      <c r="I486" s="120">
        <v>477339</v>
      </c>
      <c r="J486" s="120">
        <v>966345.46</v>
      </c>
      <c r="K486" s="120">
        <v>192392.82</v>
      </c>
      <c r="L486" s="120">
        <v>745107.89</v>
      </c>
      <c r="M486" s="120">
        <v>268142.90999999997</v>
      </c>
      <c r="N486" s="120">
        <v>708919.28</v>
      </c>
      <c r="O486" s="152">
        <v>652639.37</v>
      </c>
      <c r="P486" s="152">
        <v>2235857.2999999998</v>
      </c>
      <c r="Q486" s="152">
        <f t="shared" si="105"/>
        <v>7951465.6500000004</v>
      </c>
      <c r="R486" s="289"/>
      <c r="S486" s="6"/>
    </row>
    <row r="487" spans="2:37" s="28" customFormat="1" x14ac:dyDescent="0.25">
      <c r="B487" s="50" t="s">
        <v>571</v>
      </c>
      <c r="C487" s="121">
        <v>29128807</v>
      </c>
      <c r="D487" s="121">
        <v>41605199.620000005</v>
      </c>
      <c r="E487" s="119">
        <v>0</v>
      </c>
      <c r="F487" s="119">
        <v>164247.89000000001</v>
      </c>
      <c r="G487" s="119">
        <v>884015.03</v>
      </c>
      <c r="H487" s="119">
        <v>656458.69999999995</v>
      </c>
      <c r="I487" s="119">
        <v>477339</v>
      </c>
      <c r="J487" s="119">
        <v>966345.46</v>
      </c>
      <c r="K487" s="119">
        <v>192392.82</v>
      </c>
      <c r="L487" s="119">
        <v>745107.89</v>
      </c>
      <c r="M487" s="119">
        <v>268142.90999999997</v>
      </c>
      <c r="N487" s="119">
        <v>708919.28</v>
      </c>
      <c r="O487" s="119">
        <v>652639.37</v>
      </c>
      <c r="P487" s="119">
        <v>2235857.2999999998</v>
      </c>
      <c r="Q487" s="147">
        <f t="shared" si="105"/>
        <v>7951465.6500000004</v>
      </c>
      <c r="R487" s="289"/>
      <c r="S487" s="6"/>
      <c r="T487" s="3"/>
      <c r="U487" s="3"/>
      <c r="V487" s="3"/>
      <c r="W487" s="3"/>
      <c r="X487"/>
      <c r="Y487"/>
      <c r="Z487"/>
      <c r="AA487"/>
      <c r="AB487"/>
      <c r="AC487"/>
      <c r="AD487"/>
      <c r="AE487"/>
      <c r="AF487"/>
      <c r="AG487"/>
      <c r="AH487"/>
      <c r="AI487"/>
      <c r="AJ487"/>
      <c r="AK487"/>
    </row>
    <row r="488" spans="2:37" s="28" customFormat="1" x14ac:dyDescent="0.25">
      <c r="B488" s="51" t="s">
        <v>572</v>
      </c>
      <c r="C488" s="119">
        <f t="shared" ref="C488" si="118">C489</f>
        <v>30422256</v>
      </c>
      <c r="D488" s="119">
        <v>31791266.400000002</v>
      </c>
      <c r="E488" s="120">
        <v>10030</v>
      </c>
      <c r="F488" s="120">
        <v>0</v>
      </c>
      <c r="G488" s="120">
        <v>1183945.2000000002</v>
      </c>
      <c r="H488" s="120">
        <v>2716819</v>
      </c>
      <c r="I488" s="120">
        <v>157955.16</v>
      </c>
      <c r="J488" s="120">
        <v>245563.12</v>
      </c>
      <c r="K488" s="120">
        <v>862149.5</v>
      </c>
      <c r="L488" s="120">
        <v>361315.06</v>
      </c>
      <c r="M488" s="120">
        <v>1165969.82</v>
      </c>
      <c r="N488" s="120">
        <v>962644</v>
      </c>
      <c r="O488" s="152">
        <v>1088808</v>
      </c>
      <c r="P488" s="152">
        <v>121720.54</v>
      </c>
      <c r="Q488" s="152">
        <f t="shared" si="105"/>
        <v>8876919.3999999985</v>
      </c>
      <c r="R488" s="289"/>
      <c r="S488" s="6"/>
      <c r="T488" s="3"/>
      <c r="U488" s="3"/>
      <c r="V488" s="3"/>
      <c r="W488" s="3"/>
      <c r="X488"/>
      <c r="Y488"/>
      <c r="Z488"/>
      <c r="AA488"/>
      <c r="AB488"/>
      <c r="AC488"/>
      <c r="AD488"/>
      <c r="AE488"/>
      <c r="AF488"/>
      <c r="AG488"/>
      <c r="AH488"/>
      <c r="AI488"/>
      <c r="AJ488"/>
      <c r="AK488"/>
    </row>
    <row r="489" spans="2:37" x14ac:dyDescent="0.25">
      <c r="B489" s="50" t="s">
        <v>573</v>
      </c>
      <c r="C489" s="121">
        <v>30422256</v>
      </c>
      <c r="D489" s="56">
        <v>31791266.400000002</v>
      </c>
      <c r="E489" s="119">
        <v>10030</v>
      </c>
      <c r="F489" s="119">
        <v>0</v>
      </c>
      <c r="G489" s="119">
        <v>1183945.2000000002</v>
      </c>
      <c r="H489" s="119">
        <v>2716819</v>
      </c>
      <c r="I489" s="119">
        <v>157955.16</v>
      </c>
      <c r="J489" s="119">
        <v>245563.12</v>
      </c>
      <c r="K489" s="119">
        <v>862149.5</v>
      </c>
      <c r="L489" s="119">
        <v>361315.06</v>
      </c>
      <c r="M489" s="119">
        <v>1165969.82</v>
      </c>
      <c r="N489" s="119">
        <v>962644</v>
      </c>
      <c r="O489" s="119">
        <v>1088808</v>
      </c>
      <c r="P489" s="119">
        <v>121720.54</v>
      </c>
      <c r="Q489" s="147">
        <f t="shared" si="105"/>
        <v>8876919.3999999985</v>
      </c>
      <c r="R489" s="289"/>
      <c r="S489" s="6"/>
    </row>
    <row r="490" spans="2:37" x14ac:dyDescent="0.25">
      <c r="B490" s="52" t="s">
        <v>63</v>
      </c>
      <c r="C490" s="119">
        <f t="shared" ref="C490" si="119">C491+C493</f>
        <v>73108753</v>
      </c>
      <c r="D490" s="119">
        <v>265196298.47000003</v>
      </c>
      <c r="E490" s="119">
        <v>19199.990000000002</v>
      </c>
      <c r="F490" s="119">
        <v>15738070.27</v>
      </c>
      <c r="G490" s="119">
        <v>4380725.03</v>
      </c>
      <c r="H490" s="119">
        <v>44027008.689999998</v>
      </c>
      <c r="I490" s="119">
        <v>2199650.6800000002</v>
      </c>
      <c r="J490" s="119">
        <v>48345757.399999999</v>
      </c>
      <c r="K490" s="119">
        <v>4388296.96</v>
      </c>
      <c r="L490" s="119">
        <v>39990274.079999998</v>
      </c>
      <c r="M490" s="119">
        <v>5628282.6299999999</v>
      </c>
      <c r="N490" s="119">
        <v>908439.2</v>
      </c>
      <c r="O490" s="119">
        <v>15553339.039999999</v>
      </c>
      <c r="P490" s="119">
        <v>7274192.5599999996</v>
      </c>
      <c r="Q490" s="148">
        <f t="shared" si="105"/>
        <v>188453236.52999997</v>
      </c>
      <c r="R490" s="289"/>
      <c r="S490" s="6"/>
    </row>
    <row r="491" spans="2:37" x14ac:dyDescent="0.25">
      <c r="B491" s="51" t="s">
        <v>574</v>
      </c>
      <c r="C491" s="119">
        <f t="shared" ref="C491" si="120">C492</f>
        <v>3550000</v>
      </c>
      <c r="D491" s="119">
        <v>3514000.01</v>
      </c>
      <c r="E491" s="68">
        <v>0</v>
      </c>
      <c r="F491" s="119">
        <v>0</v>
      </c>
      <c r="G491" s="119">
        <v>0</v>
      </c>
      <c r="H491" s="119">
        <v>0</v>
      </c>
      <c r="I491" s="68">
        <v>0</v>
      </c>
      <c r="J491" s="68">
        <v>0</v>
      </c>
      <c r="K491" s="68">
        <v>35400</v>
      </c>
      <c r="L491" s="68">
        <v>0</v>
      </c>
      <c r="M491" s="68">
        <v>0</v>
      </c>
      <c r="N491" s="68">
        <v>0</v>
      </c>
      <c r="O491" s="148">
        <v>0</v>
      </c>
      <c r="P491" s="148">
        <v>0</v>
      </c>
      <c r="Q491" s="148">
        <f t="shared" si="105"/>
        <v>35400</v>
      </c>
      <c r="R491" s="289"/>
      <c r="S491" s="6"/>
    </row>
    <row r="492" spans="2:37" x14ac:dyDescent="0.25">
      <c r="B492" s="50" t="s">
        <v>575</v>
      </c>
      <c r="C492" s="56">
        <v>3550000</v>
      </c>
      <c r="D492" s="56">
        <v>3514000.01</v>
      </c>
      <c r="E492" s="119">
        <v>0</v>
      </c>
      <c r="F492" s="119">
        <v>0</v>
      </c>
      <c r="G492" s="119">
        <v>0</v>
      </c>
      <c r="H492" s="119">
        <v>0</v>
      </c>
      <c r="I492" s="119">
        <v>0</v>
      </c>
      <c r="J492" s="119">
        <v>0</v>
      </c>
      <c r="K492" s="119">
        <v>35400</v>
      </c>
      <c r="L492" s="119">
        <v>0</v>
      </c>
      <c r="M492" s="119">
        <v>0</v>
      </c>
      <c r="N492" s="119">
        <v>0</v>
      </c>
      <c r="O492" s="119">
        <v>0</v>
      </c>
      <c r="P492" s="119">
        <v>0</v>
      </c>
      <c r="Q492" s="147">
        <f t="shared" si="105"/>
        <v>35400</v>
      </c>
      <c r="R492" s="289"/>
      <c r="S492" s="6"/>
    </row>
    <row r="493" spans="2:37" s="28" customFormat="1" x14ac:dyDescent="0.25">
      <c r="B493" s="51" t="s">
        <v>576</v>
      </c>
      <c r="C493" s="119">
        <f t="shared" ref="C493" si="121">C494</f>
        <v>69558753</v>
      </c>
      <c r="D493" s="119">
        <v>261682298.46000004</v>
      </c>
      <c r="E493" s="139">
        <v>19199.990000000002</v>
      </c>
      <c r="F493" s="140">
        <v>15738070.27</v>
      </c>
      <c r="G493" s="140">
        <v>4380725.03</v>
      </c>
      <c r="H493" s="140">
        <v>44027008.689999998</v>
      </c>
      <c r="I493" s="139">
        <v>2199650.6800000002</v>
      </c>
      <c r="J493" s="139">
        <v>48345757.399999999</v>
      </c>
      <c r="K493" s="139">
        <v>4352896.96</v>
      </c>
      <c r="L493" s="139">
        <v>39990274.079999998</v>
      </c>
      <c r="M493" s="139">
        <v>5628282.6299999999</v>
      </c>
      <c r="N493" s="139">
        <v>908439.2</v>
      </c>
      <c r="O493" s="156">
        <v>15553339.039999999</v>
      </c>
      <c r="P493" s="156">
        <v>7274192.5599999996</v>
      </c>
      <c r="Q493" s="156">
        <f t="shared" si="105"/>
        <v>188417836.52999997</v>
      </c>
      <c r="R493" s="289"/>
      <c r="S493" s="6"/>
      <c r="T493" s="3"/>
      <c r="U493" s="3"/>
      <c r="V493" s="3"/>
      <c r="W493" s="3"/>
      <c r="X493"/>
      <c r="Y493"/>
      <c r="Z493"/>
      <c r="AA493"/>
      <c r="AB493"/>
      <c r="AC493"/>
      <c r="AD493"/>
      <c r="AE493"/>
      <c r="AF493"/>
      <c r="AG493"/>
      <c r="AH493"/>
      <c r="AI493"/>
      <c r="AJ493"/>
      <c r="AK493"/>
    </row>
    <row r="494" spans="2:37" s="28" customFormat="1" x14ac:dyDescent="0.25">
      <c r="B494" s="50" t="s">
        <v>577</v>
      </c>
      <c r="C494" s="133">
        <v>69558753</v>
      </c>
      <c r="D494" s="133">
        <v>261682298.46000004</v>
      </c>
      <c r="E494" s="119">
        <v>19199.990000000002</v>
      </c>
      <c r="F494" s="119">
        <v>15738070.27</v>
      </c>
      <c r="G494" s="119">
        <v>4380725.03</v>
      </c>
      <c r="H494" s="119">
        <v>44027008.689999998</v>
      </c>
      <c r="I494" s="119">
        <v>2199650.6800000002</v>
      </c>
      <c r="J494" s="119">
        <v>48345757.399999999</v>
      </c>
      <c r="K494" s="119">
        <v>4352896.96</v>
      </c>
      <c r="L494" s="119">
        <v>39990274.079999998</v>
      </c>
      <c r="M494" s="119">
        <v>5628282.6299999999</v>
      </c>
      <c r="N494" s="119">
        <v>908439.2</v>
      </c>
      <c r="O494" s="119">
        <v>15553339.039999999</v>
      </c>
      <c r="P494" s="119">
        <v>7274192.5599999996</v>
      </c>
      <c r="Q494" s="147">
        <f t="shared" si="105"/>
        <v>188417836.52999997</v>
      </c>
      <c r="R494" s="289"/>
      <c r="S494" s="6"/>
      <c r="T494" s="3"/>
      <c r="U494" s="3"/>
      <c r="V494" s="3"/>
      <c r="W494" s="3"/>
      <c r="X494"/>
      <c r="Y494"/>
      <c r="Z494"/>
      <c r="AA494"/>
      <c r="AB494"/>
      <c r="AC494"/>
      <c r="AD494"/>
      <c r="AE494"/>
      <c r="AF494"/>
      <c r="AG494"/>
      <c r="AH494"/>
      <c r="AI494"/>
      <c r="AJ494"/>
      <c r="AK494"/>
    </row>
    <row r="495" spans="2:37" s="28" customFormat="1" x14ac:dyDescent="0.25">
      <c r="B495" s="52" t="s">
        <v>147</v>
      </c>
      <c r="C495" s="119">
        <f>C496+C498+C502+C504+C506+C508+C500</f>
        <v>74890990</v>
      </c>
      <c r="D495" s="119">
        <v>169182219.78</v>
      </c>
      <c r="E495" s="157">
        <v>0</v>
      </c>
      <c r="F495" s="157">
        <v>0</v>
      </c>
      <c r="G495" s="157">
        <v>3038000</v>
      </c>
      <c r="H495" s="157">
        <v>0</v>
      </c>
      <c r="I495" s="148">
        <v>1100000</v>
      </c>
      <c r="J495" s="148">
        <v>12875255</v>
      </c>
      <c r="K495" s="148">
        <v>3838000</v>
      </c>
      <c r="L495" s="148">
        <v>16387267.6</v>
      </c>
      <c r="M495" s="148">
        <v>11772910.4</v>
      </c>
      <c r="N495" s="148">
        <v>4957160</v>
      </c>
      <c r="O495" s="148">
        <v>3371075.2</v>
      </c>
      <c r="P495" s="148">
        <v>32460199.199999999</v>
      </c>
      <c r="Q495" s="148">
        <f t="shared" si="105"/>
        <v>89799867.400000006</v>
      </c>
      <c r="R495" s="289"/>
      <c r="S495" s="6"/>
      <c r="T495" s="3"/>
      <c r="U495" s="3"/>
      <c r="V495" s="3"/>
      <c r="W495" s="3"/>
      <c r="X495"/>
      <c r="Y495"/>
      <c r="Z495"/>
      <c r="AA495"/>
      <c r="AB495"/>
      <c r="AC495"/>
      <c r="AD495"/>
      <c r="AE495"/>
      <c r="AF495"/>
      <c r="AG495"/>
      <c r="AH495"/>
      <c r="AI495"/>
      <c r="AJ495"/>
      <c r="AK495"/>
    </row>
    <row r="496" spans="2:37" s="28" customFormat="1" x14ac:dyDescent="0.25">
      <c r="B496" s="51" t="s">
        <v>578</v>
      </c>
      <c r="C496" s="79">
        <v>9005297</v>
      </c>
      <c r="D496" s="79">
        <v>9005297</v>
      </c>
      <c r="E496" s="148">
        <v>0</v>
      </c>
      <c r="F496" s="157">
        <v>0</v>
      </c>
      <c r="G496" s="157">
        <v>0</v>
      </c>
      <c r="H496" s="157">
        <v>0</v>
      </c>
      <c r="I496" s="148">
        <v>0</v>
      </c>
      <c r="J496" s="148">
        <v>0</v>
      </c>
      <c r="K496" s="148">
        <v>0</v>
      </c>
      <c r="L496" s="148">
        <v>0</v>
      </c>
      <c r="M496" s="148">
        <v>0</v>
      </c>
      <c r="N496" s="148">
        <v>0</v>
      </c>
      <c r="O496" s="148">
        <v>0</v>
      </c>
      <c r="P496" s="148">
        <v>0</v>
      </c>
      <c r="Q496" s="148">
        <f t="shared" si="105"/>
        <v>0</v>
      </c>
      <c r="R496" s="289"/>
      <c r="S496" s="6"/>
      <c r="T496" s="3"/>
      <c r="U496" s="3"/>
      <c r="V496" s="3"/>
      <c r="W496" s="3"/>
      <c r="X496"/>
      <c r="Y496"/>
      <c r="Z496"/>
      <c r="AA496"/>
      <c r="AB496"/>
      <c r="AC496"/>
      <c r="AD496"/>
      <c r="AE496"/>
      <c r="AF496"/>
      <c r="AG496"/>
      <c r="AH496"/>
      <c r="AI496"/>
      <c r="AJ496"/>
      <c r="AK496"/>
    </row>
    <row r="497" spans="2:37" s="28" customFormat="1" x14ac:dyDescent="0.25">
      <c r="B497" s="50" t="s">
        <v>579</v>
      </c>
      <c r="C497" s="56">
        <v>0</v>
      </c>
      <c r="D497" s="56">
        <v>9005297</v>
      </c>
      <c r="E497" s="157">
        <v>0</v>
      </c>
      <c r="F497" s="157">
        <v>0</v>
      </c>
      <c r="G497" s="157">
        <v>0</v>
      </c>
      <c r="H497" s="157">
        <v>0</v>
      </c>
      <c r="I497" s="157">
        <v>0</v>
      </c>
      <c r="J497" s="157">
        <v>0</v>
      </c>
      <c r="K497" s="157">
        <v>0</v>
      </c>
      <c r="L497" s="157">
        <v>0</v>
      </c>
      <c r="M497" s="157">
        <v>0</v>
      </c>
      <c r="N497" s="157">
        <v>0</v>
      </c>
      <c r="O497" s="157">
        <v>0</v>
      </c>
      <c r="P497" s="157">
        <v>0</v>
      </c>
      <c r="Q497" s="148">
        <f t="shared" si="105"/>
        <v>0</v>
      </c>
      <c r="R497" s="289"/>
      <c r="S497" s="6"/>
      <c r="T497" s="3"/>
      <c r="U497" s="3"/>
      <c r="V497" s="3"/>
      <c r="W497" s="3"/>
      <c r="X497"/>
      <c r="Y497"/>
      <c r="Z497"/>
      <c r="AA497"/>
      <c r="AB497"/>
      <c r="AC497"/>
      <c r="AD497"/>
      <c r="AE497"/>
      <c r="AF497"/>
      <c r="AG497"/>
      <c r="AH497"/>
      <c r="AI497"/>
      <c r="AJ497"/>
      <c r="AK497"/>
    </row>
    <row r="498" spans="2:37" s="28" customFormat="1" x14ac:dyDescent="0.25">
      <c r="B498" s="51" t="s">
        <v>580</v>
      </c>
      <c r="C498" s="79">
        <f t="shared" ref="C498" si="122">C499</f>
        <v>0</v>
      </c>
      <c r="D498" s="79">
        <v>0</v>
      </c>
      <c r="E498" s="148">
        <v>0</v>
      </c>
      <c r="F498" s="157">
        <v>0</v>
      </c>
      <c r="G498" s="157">
        <v>0</v>
      </c>
      <c r="H498" s="157">
        <v>0</v>
      </c>
      <c r="I498" s="148">
        <v>0</v>
      </c>
      <c r="J498" s="148">
        <v>0</v>
      </c>
      <c r="K498" s="148">
        <v>0</v>
      </c>
      <c r="L498" s="148">
        <v>0</v>
      </c>
      <c r="M498" s="148">
        <v>0</v>
      </c>
      <c r="N498" s="148">
        <v>0</v>
      </c>
      <c r="O498" s="148">
        <v>0</v>
      </c>
      <c r="P498" s="148">
        <v>0</v>
      </c>
      <c r="Q498" s="148">
        <f t="shared" si="105"/>
        <v>0</v>
      </c>
      <c r="R498" s="289"/>
      <c r="S498" s="6"/>
      <c r="T498" s="3"/>
      <c r="U498" s="3"/>
      <c r="V498" s="3"/>
      <c r="W498" s="3"/>
      <c r="X498"/>
      <c r="Y498"/>
      <c r="Z498"/>
      <c r="AA498"/>
      <c r="AB498"/>
      <c r="AC498"/>
      <c r="AD498"/>
      <c r="AE498"/>
      <c r="AF498"/>
      <c r="AG498"/>
      <c r="AH498"/>
      <c r="AI498"/>
      <c r="AJ498"/>
      <c r="AK498"/>
    </row>
    <row r="499" spans="2:37" s="28" customFormat="1" x14ac:dyDescent="0.25">
      <c r="B499" s="50" t="s">
        <v>581</v>
      </c>
      <c r="C499" s="56">
        <v>0</v>
      </c>
      <c r="D499" s="56">
        <v>0</v>
      </c>
      <c r="E499" s="157">
        <v>0</v>
      </c>
      <c r="F499" s="157">
        <v>0</v>
      </c>
      <c r="G499" s="157">
        <v>0</v>
      </c>
      <c r="H499" s="157">
        <v>0</v>
      </c>
      <c r="I499" s="148">
        <v>0</v>
      </c>
      <c r="J499" s="148">
        <v>0</v>
      </c>
      <c r="K499" s="148">
        <v>0</v>
      </c>
      <c r="L499" s="148">
        <v>0</v>
      </c>
      <c r="M499" s="148">
        <v>0</v>
      </c>
      <c r="N499" s="148">
        <v>0</v>
      </c>
      <c r="O499" s="148">
        <v>0</v>
      </c>
      <c r="P499" s="148">
        <v>0</v>
      </c>
      <c r="Q499" s="148">
        <f t="shared" si="105"/>
        <v>0</v>
      </c>
      <c r="R499" s="289"/>
      <c r="S499" s="6"/>
      <c r="T499" s="3"/>
      <c r="U499" s="3"/>
      <c r="V499" s="3"/>
      <c r="W499" s="3"/>
      <c r="X499"/>
      <c r="Y499"/>
      <c r="Z499"/>
      <c r="AA499"/>
      <c r="AB499"/>
      <c r="AC499"/>
      <c r="AD499"/>
      <c r="AE499"/>
      <c r="AF499"/>
      <c r="AG499"/>
      <c r="AH499"/>
      <c r="AI499"/>
      <c r="AJ499"/>
      <c r="AK499"/>
    </row>
    <row r="500" spans="2:37" s="28" customFormat="1" x14ac:dyDescent="0.25">
      <c r="B500" s="51" t="s">
        <v>582</v>
      </c>
      <c r="C500" s="79">
        <f t="shared" ref="C500" si="123">C501</f>
        <v>0</v>
      </c>
      <c r="D500" s="79">
        <v>19052919.670000002</v>
      </c>
      <c r="E500" s="148">
        <v>0</v>
      </c>
      <c r="F500" s="157">
        <v>0</v>
      </c>
      <c r="G500" s="157">
        <v>0</v>
      </c>
      <c r="H500" s="157">
        <v>0</v>
      </c>
      <c r="I500" s="148">
        <v>0</v>
      </c>
      <c r="J500" s="148">
        <v>1982072.4</v>
      </c>
      <c r="K500" s="148">
        <v>0</v>
      </c>
      <c r="L500" s="148">
        <v>7928289.5999999996</v>
      </c>
      <c r="M500" s="148">
        <v>0</v>
      </c>
      <c r="N500" s="148">
        <v>2912300</v>
      </c>
      <c r="O500" s="148">
        <v>0</v>
      </c>
      <c r="P500" s="148">
        <v>4448948</v>
      </c>
      <c r="Q500" s="148">
        <f t="shared" si="105"/>
        <v>17271610</v>
      </c>
      <c r="R500" s="289"/>
      <c r="S500" s="6"/>
      <c r="T500" s="3"/>
      <c r="U500" s="3"/>
      <c r="V500" s="3"/>
      <c r="W500" s="3"/>
      <c r="X500"/>
      <c r="Y500"/>
      <c r="Z500"/>
      <c r="AA500"/>
      <c r="AB500"/>
      <c r="AC500"/>
      <c r="AD500"/>
      <c r="AE500"/>
      <c r="AF500"/>
      <c r="AG500"/>
      <c r="AH500"/>
      <c r="AI500"/>
      <c r="AJ500"/>
      <c r="AK500"/>
    </row>
    <row r="501" spans="2:37" x14ac:dyDescent="0.25">
      <c r="B501" s="50" t="s">
        <v>583</v>
      </c>
      <c r="C501" s="56">
        <v>0</v>
      </c>
      <c r="D501" s="79">
        <v>19052919.670000002</v>
      </c>
      <c r="E501" s="157">
        <v>0</v>
      </c>
      <c r="F501" s="157">
        <v>0</v>
      </c>
      <c r="G501" s="157">
        <v>0</v>
      </c>
      <c r="H501" s="157">
        <v>0</v>
      </c>
      <c r="I501" s="157">
        <v>0</v>
      </c>
      <c r="J501" s="157">
        <v>1982072.4</v>
      </c>
      <c r="K501" s="157">
        <v>0</v>
      </c>
      <c r="L501" s="157">
        <v>7928289.5999999996</v>
      </c>
      <c r="M501" s="157">
        <v>0</v>
      </c>
      <c r="N501" s="157">
        <v>2912300</v>
      </c>
      <c r="O501" s="157">
        <v>0</v>
      </c>
      <c r="P501" s="157">
        <v>4448948</v>
      </c>
      <c r="Q501" s="148">
        <f t="shared" si="105"/>
        <v>17271610</v>
      </c>
      <c r="R501" s="289"/>
      <c r="S501" s="6"/>
    </row>
    <row r="502" spans="2:37" x14ac:dyDescent="0.25">
      <c r="B502" s="51" t="s">
        <v>584</v>
      </c>
      <c r="C502" s="79">
        <f t="shared" ref="C502" si="124">C503</f>
        <v>701000</v>
      </c>
      <c r="D502" s="79">
        <v>21102987.710000001</v>
      </c>
      <c r="E502" s="148">
        <v>0</v>
      </c>
      <c r="F502" s="157">
        <v>0</v>
      </c>
      <c r="G502" s="157">
        <v>0</v>
      </c>
      <c r="H502" s="157">
        <v>0</v>
      </c>
      <c r="I502" s="148">
        <v>0</v>
      </c>
      <c r="J502" s="148">
        <v>2411500</v>
      </c>
      <c r="K502" s="148">
        <v>0</v>
      </c>
      <c r="L502" s="148">
        <v>0</v>
      </c>
      <c r="M502" s="148">
        <v>1455300</v>
      </c>
      <c r="N502" s="148">
        <v>1750000</v>
      </c>
      <c r="O502" s="148">
        <v>0</v>
      </c>
      <c r="P502" s="148">
        <v>9407600</v>
      </c>
      <c r="Q502" s="148">
        <f t="shared" si="105"/>
        <v>15024400</v>
      </c>
      <c r="R502" s="289"/>
      <c r="S502" s="6"/>
    </row>
    <row r="503" spans="2:37" x14ac:dyDescent="0.25">
      <c r="B503" s="50" t="s">
        <v>585</v>
      </c>
      <c r="C503" s="56">
        <v>701000</v>
      </c>
      <c r="D503" s="56">
        <v>21102987.710000001</v>
      </c>
      <c r="E503" s="157">
        <v>0</v>
      </c>
      <c r="F503" s="157">
        <v>0</v>
      </c>
      <c r="G503" s="157">
        <v>0</v>
      </c>
      <c r="H503" s="157">
        <v>0</v>
      </c>
      <c r="I503" s="157">
        <v>0</v>
      </c>
      <c r="J503" s="157">
        <v>2411500</v>
      </c>
      <c r="K503" s="157">
        <v>0</v>
      </c>
      <c r="L503" s="157">
        <v>0</v>
      </c>
      <c r="M503" s="157">
        <v>1455300</v>
      </c>
      <c r="N503" s="157">
        <v>1750000</v>
      </c>
      <c r="O503" s="157">
        <v>0</v>
      </c>
      <c r="P503" s="157">
        <v>9407600</v>
      </c>
      <c r="Q503" s="148">
        <f t="shared" si="105"/>
        <v>15024400</v>
      </c>
      <c r="R503" s="289"/>
      <c r="S503" s="6"/>
    </row>
    <row r="504" spans="2:37" x14ac:dyDescent="0.25">
      <c r="B504" s="51" t="s">
        <v>586</v>
      </c>
      <c r="C504" s="79">
        <f t="shared" ref="C504" si="125">C505</f>
        <v>7184553</v>
      </c>
      <c r="D504" s="79">
        <v>15534553</v>
      </c>
      <c r="E504" s="148">
        <v>0</v>
      </c>
      <c r="F504" s="157">
        <v>0</v>
      </c>
      <c r="G504" s="157">
        <v>0</v>
      </c>
      <c r="H504" s="157">
        <v>0</v>
      </c>
      <c r="I504" s="148">
        <v>1100000</v>
      </c>
      <c r="J504" s="148">
        <v>1750000</v>
      </c>
      <c r="K504" s="148">
        <v>0</v>
      </c>
      <c r="L504" s="148">
        <v>0</v>
      </c>
      <c r="M504" s="148">
        <v>1750000</v>
      </c>
      <c r="N504" s="148">
        <v>0</v>
      </c>
      <c r="O504" s="148">
        <v>0</v>
      </c>
      <c r="P504" s="148">
        <v>4483520</v>
      </c>
      <c r="Q504" s="148">
        <f t="shared" si="105"/>
        <v>9083520</v>
      </c>
      <c r="R504" s="289"/>
      <c r="S504" s="6"/>
    </row>
    <row r="505" spans="2:37" x14ac:dyDescent="0.25">
      <c r="B505" s="50" t="s">
        <v>587</v>
      </c>
      <c r="C505" s="56">
        <v>7184553</v>
      </c>
      <c r="D505" s="56">
        <v>15534553</v>
      </c>
      <c r="E505" s="157">
        <v>0</v>
      </c>
      <c r="F505" s="157">
        <v>0</v>
      </c>
      <c r="G505" s="157">
        <v>0</v>
      </c>
      <c r="H505" s="157">
        <v>0</v>
      </c>
      <c r="I505" s="157">
        <v>1100000</v>
      </c>
      <c r="J505" s="157">
        <v>1750000</v>
      </c>
      <c r="K505" s="157">
        <v>0</v>
      </c>
      <c r="L505" s="157">
        <v>0</v>
      </c>
      <c r="M505" s="157">
        <v>1750000</v>
      </c>
      <c r="N505" s="157">
        <v>0</v>
      </c>
      <c r="O505" s="157">
        <v>0</v>
      </c>
      <c r="P505" s="157">
        <v>4483520</v>
      </c>
      <c r="Q505" s="148">
        <f t="shared" si="105"/>
        <v>9083520</v>
      </c>
      <c r="R505" s="289"/>
      <c r="S505" s="6"/>
    </row>
    <row r="506" spans="2:37" x14ac:dyDescent="0.25">
      <c r="B506" s="51" t="s">
        <v>588</v>
      </c>
      <c r="C506" s="79">
        <f t="shared" ref="C506" si="126">C507</f>
        <v>3000000</v>
      </c>
      <c r="D506" s="79">
        <v>150000</v>
      </c>
      <c r="E506" s="148">
        <v>0</v>
      </c>
      <c r="F506" s="157">
        <v>0</v>
      </c>
      <c r="G506" s="157">
        <v>0</v>
      </c>
      <c r="H506" s="157">
        <v>0</v>
      </c>
      <c r="I506" s="148">
        <v>0</v>
      </c>
      <c r="J506" s="148">
        <v>0</v>
      </c>
      <c r="K506" s="148">
        <v>0</v>
      </c>
      <c r="L506" s="148">
        <v>0</v>
      </c>
      <c r="M506" s="148">
        <v>0</v>
      </c>
      <c r="N506" s="148">
        <v>0</v>
      </c>
      <c r="O506" s="148">
        <v>0</v>
      </c>
      <c r="P506" s="148">
        <v>0</v>
      </c>
      <c r="Q506" s="148">
        <f t="shared" si="105"/>
        <v>0</v>
      </c>
      <c r="R506" s="289"/>
      <c r="S506" s="6"/>
    </row>
    <row r="507" spans="2:37" x14ac:dyDescent="0.25">
      <c r="B507" s="50" t="s">
        <v>589</v>
      </c>
      <c r="C507" s="56">
        <v>3000000</v>
      </c>
      <c r="D507" s="56">
        <v>150000</v>
      </c>
      <c r="E507" s="157">
        <v>0</v>
      </c>
      <c r="F507" s="157">
        <v>0</v>
      </c>
      <c r="G507" s="157">
        <v>0</v>
      </c>
      <c r="H507" s="157">
        <v>0</v>
      </c>
      <c r="I507" s="157">
        <v>0</v>
      </c>
      <c r="J507" s="157">
        <v>0</v>
      </c>
      <c r="K507" s="157">
        <v>0</v>
      </c>
      <c r="L507" s="157">
        <v>0</v>
      </c>
      <c r="M507" s="157">
        <v>0</v>
      </c>
      <c r="N507" s="157">
        <v>0</v>
      </c>
      <c r="O507" s="157">
        <v>0</v>
      </c>
      <c r="P507" s="157">
        <v>0</v>
      </c>
      <c r="Q507" s="148">
        <f t="shared" si="105"/>
        <v>0</v>
      </c>
      <c r="R507" s="289"/>
      <c r="S507" s="6"/>
    </row>
    <row r="508" spans="2:37" s="28" customFormat="1" x14ac:dyDescent="0.25">
      <c r="B508" s="51" t="s">
        <v>590</v>
      </c>
      <c r="C508" s="79">
        <f t="shared" ref="C508" si="127">C509</f>
        <v>55000140</v>
      </c>
      <c r="D508" s="79">
        <v>104336462.40000001</v>
      </c>
      <c r="E508" s="148">
        <v>0</v>
      </c>
      <c r="F508" s="157">
        <v>0</v>
      </c>
      <c r="G508" s="157">
        <v>3038000</v>
      </c>
      <c r="H508" s="157">
        <v>0</v>
      </c>
      <c r="I508" s="148">
        <v>0</v>
      </c>
      <c r="J508" s="148">
        <v>6731682.6000000006</v>
      </c>
      <c r="K508" s="148">
        <v>3838000</v>
      </c>
      <c r="L508" s="148">
        <v>8458978</v>
      </c>
      <c r="M508" s="148">
        <v>8567610.4000000004</v>
      </c>
      <c r="N508" s="148">
        <v>294860</v>
      </c>
      <c r="O508" s="148">
        <v>3371075.2</v>
      </c>
      <c r="P508" s="148">
        <v>14120131.199999999</v>
      </c>
      <c r="Q508" s="148">
        <f t="shared" si="105"/>
        <v>48420337.400000006</v>
      </c>
      <c r="R508" s="289"/>
      <c r="S508" s="6"/>
      <c r="T508" s="3"/>
      <c r="U508" s="3"/>
      <c r="V508" s="3"/>
      <c r="W508" s="3"/>
      <c r="X508"/>
      <c r="Y508"/>
      <c r="Z508"/>
      <c r="AA508"/>
      <c r="AB508"/>
      <c r="AC508"/>
      <c r="AD508"/>
      <c r="AE508"/>
      <c r="AF508"/>
      <c r="AG508"/>
      <c r="AH508"/>
      <c r="AI508"/>
      <c r="AJ508"/>
      <c r="AK508"/>
    </row>
    <row r="509" spans="2:37" x14ac:dyDescent="0.25">
      <c r="B509" s="50" t="s">
        <v>591</v>
      </c>
      <c r="C509" s="56">
        <v>55000140</v>
      </c>
      <c r="D509" s="56">
        <v>104336462.40000001</v>
      </c>
      <c r="E509" s="102">
        <v>0</v>
      </c>
      <c r="F509" s="154">
        <v>0</v>
      </c>
      <c r="G509" s="154">
        <v>3038000</v>
      </c>
      <c r="H509" s="154">
        <v>0</v>
      </c>
      <c r="I509" s="154">
        <v>0</v>
      </c>
      <c r="J509" s="154">
        <v>6731682.6000000006</v>
      </c>
      <c r="K509" s="154">
        <v>3838000</v>
      </c>
      <c r="L509" s="154">
        <v>8458978</v>
      </c>
      <c r="M509" s="154">
        <v>8567610.4000000004</v>
      </c>
      <c r="N509" s="154">
        <v>294860</v>
      </c>
      <c r="O509" s="154">
        <v>3371075.2</v>
      </c>
      <c r="P509" s="154">
        <v>14120131.199999999</v>
      </c>
      <c r="Q509" s="147">
        <f t="shared" si="105"/>
        <v>48420337.400000006</v>
      </c>
      <c r="R509" s="289"/>
      <c r="S509" s="6"/>
    </row>
    <row r="510" spans="2:37" x14ac:dyDescent="0.25">
      <c r="B510" s="52" t="s">
        <v>65</v>
      </c>
      <c r="C510" s="102">
        <f>C513+C516+C520+C525+C511+C518</f>
        <v>639514343</v>
      </c>
      <c r="D510" s="102">
        <v>1167201746.3400002</v>
      </c>
      <c r="E510" s="102">
        <v>150000</v>
      </c>
      <c r="F510" s="102">
        <v>17800</v>
      </c>
      <c r="G510" s="102">
        <v>3969929.61</v>
      </c>
      <c r="H510" s="102">
        <v>5811099.5800000001</v>
      </c>
      <c r="I510" s="102">
        <v>36211593.75</v>
      </c>
      <c r="J510" s="102">
        <v>9722970.2999999989</v>
      </c>
      <c r="K510" s="102">
        <v>3010296.72</v>
      </c>
      <c r="L510" s="102">
        <v>47845164.259999998</v>
      </c>
      <c r="M510" s="102">
        <v>295720.18</v>
      </c>
      <c r="N510" s="102">
        <v>65172486.520000003</v>
      </c>
      <c r="O510" s="102">
        <v>89342968</v>
      </c>
      <c r="P510" s="102">
        <v>33680126.340000004</v>
      </c>
      <c r="Q510" s="147">
        <f t="shared" si="105"/>
        <v>295230155.25999999</v>
      </c>
      <c r="R510" s="289"/>
      <c r="S510" s="6"/>
    </row>
    <row r="511" spans="2:37" x14ac:dyDescent="0.25">
      <c r="B511" s="51" t="s">
        <v>592</v>
      </c>
      <c r="C511" s="102">
        <f>+C512</f>
        <v>4900000</v>
      </c>
      <c r="D511" s="63">
        <v>0</v>
      </c>
      <c r="E511" s="282">
        <v>0</v>
      </c>
      <c r="F511" s="154">
        <v>0</v>
      </c>
      <c r="G511" s="154">
        <v>0</v>
      </c>
      <c r="H511" s="154">
        <v>0</v>
      </c>
      <c r="I511" s="154">
        <v>0</v>
      </c>
      <c r="J511" s="154">
        <v>0</v>
      </c>
      <c r="K511" s="154">
        <v>0</v>
      </c>
      <c r="L511" s="154">
        <v>0</v>
      </c>
      <c r="M511" s="154">
        <v>0</v>
      </c>
      <c r="N511" s="154">
        <v>0</v>
      </c>
      <c r="O511" s="154">
        <v>0</v>
      </c>
      <c r="P511" s="154">
        <v>0</v>
      </c>
      <c r="Q511" s="147">
        <f t="shared" si="105"/>
        <v>0</v>
      </c>
      <c r="R511" s="289"/>
      <c r="S511" s="6"/>
    </row>
    <row r="512" spans="2:37" s="28" customFormat="1" x14ac:dyDescent="0.25">
      <c r="B512" s="50" t="s">
        <v>593</v>
      </c>
      <c r="C512" s="56">
        <v>4900000</v>
      </c>
      <c r="D512" s="135">
        <v>0</v>
      </c>
      <c r="E512" s="154">
        <v>0</v>
      </c>
      <c r="F512" s="154">
        <v>0</v>
      </c>
      <c r="G512" s="154">
        <v>0</v>
      </c>
      <c r="H512" s="154">
        <v>0</v>
      </c>
      <c r="I512" s="154">
        <v>0</v>
      </c>
      <c r="J512" s="154">
        <v>0</v>
      </c>
      <c r="K512" s="154">
        <v>0</v>
      </c>
      <c r="L512" s="154">
        <v>0</v>
      </c>
      <c r="M512" s="154">
        <v>0</v>
      </c>
      <c r="N512" s="154">
        <v>0</v>
      </c>
      <c r="O512" s="154">
        <v>0</v>
      </c>
      <c r="P512" s="154">
        <v>0</v>
      </c>
      <c r="Q512" s="147">
        <f t="shared" si="105"/>
        <v>0</v>
      </c>
      <c r="R512" s="289"/>
      <c r="S512" s="6"/>
      <c r="T512" s="3"/>
      <c r="U512" s="3"/>
      <c r="V512" s="3"/>
      <c r="W512" s="3"/>
      <c r="X512"/>
      <c r="Y512"/>
      <c r="Z512"/>
      <c r="AA512"/>
      <c r="AB512"/>
      <c r="AC512"/>
      <c r="AD512"/>
      <c r="AE512"/>
      <c r="AF512"/>
      <c r="AG512"/>
      <c r="AH512"/>
      <c r="AI512"/>
      <c r="AJ512"/>
      <c r="AK512"/>
    </row>
    <row r="513" spans="1:37" x14ac:dyDescent="0.25">
      <c r="B513" s="51" t="s">
        <v>594</v>
      </c>
      <c r="C513" s="102">
        <f t="shared" ref="C513" si="128">C514+C515</f>
        <v>349499344</v>
      </c>
      <c r="D513" s="102">
        <v>904462837.18000007</v>
      </c>
      <c r="E513" s="148">
        <v>150000</v>
      </c>
      <c r="F513" s="157">
        <v>17800</v>
      </c>
      <c r="G513" s="157">
        <v>3969929.61</v>
      </c>
      <c r="H513" s="157">
        <v>5811099.5800000001</v>
      </c>
      <c r="I513" s="148">
        <v>2001797.5</v>
      </c>
      <c r="J513" s="148">
        <v>9722970.2999999989</v>
      </c>
      <c r="K513" s="148">
        <v>3010296.72</v>
      </c>
      <c r="L513" s="148">
        <v>47845164.259999998</v>
      </c>
      <c r="M513" s="148">
        <v>295720.18</v>
      </c>
      <c r="N513" s="148">
        <v>36238462.920000002</v>
      </c>
      <c r="O513" s="148">
        <v>89342768</v>
      </c>
      <c r="P513" s="148">
        <v>16771803.300000001</v>
      </c>
      <c r="Q513" s="148">
        <f t="shared" si="105"/>
        <v>215177812.37</v>
      </c>
      <c r="R513" s="289"/>
      <c r="S513" s="6"/>
    </row>
    <row r="514" spans="1:37" x14ac:dyDescent="0.25">
      <c r="B514" s="50" t="s">
        <v>595</v>
      </c>
      <c r="C514" s="56">
        <v>333999344</v>
      </c>
      <c r="D514" s="133">
        <v>901962837.18000007</v>
      </c>
      <c r="E514" s="148">
        <v>150000</v>
      </c>
      <c r="F514" s="157">
        <v>17800</v>
      </c>
      <c r="G514" s="157">
        <v>3969929.61</v>
      </c>
      <c r="H514" s="157">
        <v>5811099.5800000001</v>
      </c>
      <c r="I514" s="148">
        <v>2001797.5</v>
      </c>
      <c r="J514" s="148">
        <v>9722970.2999999989</v>
      </c>
      <c r="K514" s="148">
        <v>3010296.72</v>
      </c>
      <c r="L514" s="148">
        <v>47845164.259999998</v>
      </c>
      <c r="M514" s="148">
        <v>295720.18</v>
      </c>
      <c r="N514" s="148">
        <v>36238462.920000002</v>
      </c>
      <c r="O514" s="148">
        <v>89342768</v>
      </c>
      <c r="P514" s="148">
        <v>16771803.300000001</v>
      </c>
      <c r="Q514" s="148">
        <f t="shared" si="105"/>
        <v>215177812.37</v>
      </c>
      <c r="R514" s="289"/>
      <c r="S514" s="6"/>
    </row>
    <row r="515" spans="1:37" s="28" customFormat="1" x14ac:dyDescent="0.25">
      <c r="B515" s="50" t="s">
        <v>596</v>
      </c>
      <c r="C515" s="56">
        <v>15500000</v>
      </c>
      <c r="D515" s="135">
        <v>2500000</v>
      </c>
      <c r="E515" s="154">
        <v>0</v>
      </c>
      <c r="F515" s="154">
        <v>0</v>
      </c>
      <c r="G515" s="154">
        <v>0</v>
      </c>
      <c r="H515" s="154">
        <v>0</v>
      </c>
      <c r="I515" s="154">
        <v>0</v>
      </c>
      <c r="J515" s="154">
        <v>0</v>
      </c>
      <c r="K515" s="154">
        <v>0</v>
      </c>
      <c r="L515" s="154">
        <v>0</v>
      </c>
      <c r="M515" s="154">
        <v>0</v>
      </c>
      <c r="N515" s="154">
        <v>0</v>
      </c>
      <c r="O515" s="154">
        <v>0</v>
      </c>
      <c r="P515" s="154">
        <v>0</v>
      </c>
      <c r="Q515" s="147">
        <f t="shared" si="105"/>
        <v>0</v>
      </c>
      <c r="R515" s="289"/>
      <c r="S515" s="6"/>
      <c r="T515" s="3"/>
      <c r="U515" s="3"/>
      <c r="V515" s="3"/>
      <c r="W515" s="3"/>
      <c r="X515"/>
      <c r="Y515"/>
      <c r="Z515"/>
      <c r="AA515"/>
      <c r="AB515"/>
      <c r="AC515"/>
      <c r="AD515"/>
      <c r="AE515"/>
      <c r="AF515"/>
      <c r="AG515"/>
      <c r="AH515"/>
      <c r="AI515"/>
      <c r="AJ515"/>
      <c r="AK515"/>
    </row>
    <row r="516" spans="1:37" x14ac:dyDescent="0.25">
      <c r="B516" s="51" t="s">
        <v>597</v>
      </c>
      <c r="C516" s="102">
        <f t="shared" ref="C516" si="129">C517</f>
        <v>158008499</v>
      </c>
      <c r="D516" s="63">
        <v>140414209.16</v>
      </c>
      <c r="E516" s="148">
        <v>0</v>
      </c>
      <c r="F516" s="157">
        <v>0</v>
      </c>
      <c r="G516" s="157">
        <v>0</v>
      </c>
      <c r="H516" s="157">
        <v>0</v>
      </c>
      <c r="I516" s="148">
        <v>34209796.25</v>
      </c>
      <c r="J516" s="148">
        <v>0</v>
      </c>
      <c r="K516" s="148">
        <v>0</v>
      </c>
      <c r="L516" s="148">
        <v>0</v>
      </c>
      <c r="M516" s="148">
        <v>0</v>
      </c>
      <c r="N516" s="148">
        <v>28934023.600000001</v>
      </c>
      <c r="O516" s="148">
        <v>0</v>
      </c>
      <c r="P516" s="148">
        <v>16908323.039999999</v>
      </c>
      <c r="Q516" s="148">
        <f t="shared" si="105"/>
        <v>80052142.890000001</v>
      </c>
      <c r="R516" s="289"/>
      <c r="S516" s="6"/>
    </row>
    <row r="517" spans="1:37" x14ac:dyDescent="0.25">
      <c r="B517" s="50" t="s">
        <v>598</v>
      </c>
      <c r="C517" s="56">
        <v>158008499</v>
      </c>
      <c r="D517" s="133">
        <v>140414209.16</v>
      </c>
      <c r="E517" s="148">
        <v>0</v>
      </c>
      <c r="F517" s="157">
        <v>0</v>
      </c>
      <c r="G517" s="157">
        <v>0</v>
      </c>
      <c r="H517" s="157">
        <v>0</v>
      </c>
      <c r="I517" s="148">
        <v>34209796.25</v>
      </c>
      <c r="J517" s="148">
        <v>0</v>
      </c>
      <c r="K517" s="148">
        <v>0</v>
      </c>
      <c r="L517" s="148">
        <v>0</v>
      </c>
      <c r="M517" s="148">
        <v>0</v>
      </c>
      <c r="N517" s="148">
        <v>28934023.600000001</v>
      </c>
      <c r="O517" s="148">
        <v>0</v>
      </c>
      <c r="P517" s="148">
        <v>16908323.039999999</v>
      </c>
      <c r="Q517" s="148">
        <f t="shared" si="105"/>
        <v>80052142.890000001</v>
      </c>
      <c r="R517" s="289"/>
      <c r="S517" s="6"/>
    </row>
    <row r="518" spans="1:37" x14ac:dyDescent="0.25">
      <c r="B518" s="51" t="s">
        <v>599</v>
      </c>
      <c r="C518" s="56">
        <v>120000000</v>
      </c>
      <c r="D518" s="135">
        <v>120000000</v>
      </c>
      <c r="E518" s="148">
        <v>0</v>
      </c>
      <c r="F518" s="157">
        <v>0</v>
      </c>
      <c r="G518" s="157">
        <v>0</v>
      </c>
      <c r="H518" s="157">
        <v>0</v>
      </c>
      <c r="I518" s="148">
        <v>0</v>
      </c>
      <c r="J518" s="148">
        <v>0</v>
      </c>
      <c r="K518" s="148">
        <v>0</v>
      </c>
      <c r="L518" s="148">
        <v>0</v>
      </c>
      <c r="M518" s="148">
        <v>0</v>
      </c>
      <c r="N518" s="148">
        <v>0</v>
      </c>
      <c r="O518" s="148">
        <v>0</v>
      </c>
      <c r="P518" s="148">
        <v>0</v>
      </c>
      <c r="Q518" s="148">
        <f t="shared" si="105"/>
        <v>0</v>
      </c>
      <c r="R518" s="289"/>
      <c r="S518" s="6"/>
    </row>
    <row r="519" spans="1:37" s="28" customFormat="1" x14ac:dyDescent="0.25">
      <c r="B519" s="50" t="s">
        <v>600</v>
      </c>
      <c r="C519" s="56">
        <v>120000000</v>
      </c>
      <c r="D519" s="133">
        <v>120000000</v>
      </c>
      <c r="E519" s="154">
        <v>0</v>
      </c>
      <c r="F519" s="154">
        <v>0</v>
      </c>
      <c r="G519" s="154">
        <v>0</v>
      </c>
      <c r="H519" s="154">
        <v>0</v>
      </c>
      <c r="I519" s="154">
        <v>0</v>
      </c>
      <c r="J519" s="154">
        <v>0</v>
      </c>
      <c r="K519" s="154">
        <v>0</v>
      </c>
      <c r="L519" s="154">
        <v>0</v>
      </c>
      <c r="M519" s="154">
        <v>0</v>
      </c>
      <c r="N519" s="154">
        <v>0</v>
      </c>
      <c r="O519" s="154">
        <v>0</v>
      </c>
      <c r="P519" s="154">
        <v>0</v>
      </c>
      <c r="Q519" s="147">
        <f t="shared" si="105"/>
        <v>0</v>
      </c>
      <c r="R519" s="289"/>
      <c r="S519" s="6"/>
      <c r="T519" s="3"/>
      <c r="U519" s="3"/>
      <c r="V519" s="3"/>
      <c r="W519" s="3"/>
      <c r="X519"/>
      <c r="Y519"/>
      <c r="Z519"/>
      <c r="AA519"/>
      <c r="AB519"/>
      <c r="AC519"/>
      <c r="AD519"/>
      <c r="AE519"/>
      <c r="AF519"/>
      <c r="AG519"/>
      <c r="AH519"/>
      <c r="AI519"/>
      <c r="AJ519"/>
      <c r="AK519"/>
    </row>
    <row r="520" spans="1:37" x14ac:dyDescent="0.25">
      <c r="B520" s="51" t="s">
        <v>603</v>
      </c>
      <c r="C520" s="102">
        <f>C521+C523+C524</f>
        <v>6106500</v>
      </c>
      <c r="D520" s="63">
        <v>2324700</v>
      </c>
      <c r="E520" s="148">
        <v>0</v>
      </c>
      <c r="F520" s="157">
        <v>0</v>
      </c>
      <c r="G520" s="157">
        <v>0</v>
      </c>
      <c r="H520" s="157">
        <v>0</v>
      </c>
      <c r="I520" s="148">
        <v>0</v>
      </c>
      <c r="J520" s="148">
        <v>0</v>
      </c>
      <c r="K520" s="148">
        <v>0</v>
      </c>
      <c r="L520" s="148">
        <v>0</v>
      </c>
      <c r="M520" s="148">
        <v>0</v>
      </c>
      <c r="N520" s="148">
        <v>0</v>
      </c>
      <c r="O520" s="148">
        <v>200</v>
      </c>
      <c r="P520" s="148">
        <v>0</v>
      </c>
      <c r="Q520" s="148">
        <f t="shared" si="105"/>
        <v>200</v>
      </c>
      <c r="R520" s="289"/>
      <c r="S520" s="6"/>
    </row>
    <row r="521" spans="1:37" x14ac:dyDescent="0.25">
      <c r="B521" s="50" t="s">
        <v>604</v>
      </c>
      <c r="C521" s="56">
        <v>0</v>
      </c>
      <c r="D521" s="133">
        <v>0</v>
      </c>
      <c r="E521" s="148" t="s">
        <v>722</v>
      </c>
      <c r="F521" s="157" t="s">
        <v>722</v>
      </c>
      <c r="G521" s="157" t="s">
        <v>722</v>
      </c>
      <c r="H521" s="157" t="s">
        <v>722</v>
      </c>
      <c r="I521" s="148" t="s">
        <v>722</v>
      </c>
      <c r="J521" s="148" t="s">
        <v>722</v>
      </c>
      <c r="K521" s="148" t="s">
        <v>722</v>
      </c>
      <c r="L521" s="148" t="s">
        <v>722</v>
      </c>
      <c r="M521" s="148" t="s">
        <v>722</v>
      </c>
      <c r="N521" s="148" t="s">
        <v>722</v>
      </c>
      <c r="O521" s="148" t="s">
        <v>722</v>
      </c>
      <c r="P521" s="148" t="s">
        <v>722</v>
      </c>
      <c r="Q521" s="148">
        <f t="shared" si="105"/>
        <v>0</v>
      </c>
      <c r="R521" s="289"/>
      <c r="S521" s="6"/>
    </row>
    <row r="522" spans="1:37" x14ac:dyDescent="0.25">
      <c r="B522" s="50" t="s">
        <v>694</v>
      </c>
      <c r="C522" s="56">
        <v>0</v>
      </c>
      <c r="D522" s="56">
        <v>1118000</v>
      </c>
      <c r="E522" s="148">
        <v>0</v>
      </c>
      <c r="F522" s="157">
        <v>0</v>
      </c>
      <c r="G522" s="157">
        <v>0</v>
      </c>
      <c r="H522" s="157">
        <v>0</v>
      </c>
      <c r="I522" s="148">
        <v>0</v>
      </c>
      <c r="J522" s="148">
        <v>0</v>
      </c>
      <c r="K522" s="148">
        <v>0</v>
      </c>
      <c r="L522" s="148">
        <v>0</v>
      </c>
      <c r="M522" s="148">
        <v>0</v>
      </c>
      <c r="N522" s="148">
        <v>0</v>
      </c>
      <c r="O522" s="148">
        <v>0</v>
      </c>
      <c r="P522" s="148">
        <v>0</v>
      </c>
      <c r="Q522" s="148">
        <f t="shared" si="105"/>
        <v>0</v>
      </c>
      <c r="R522" s="289"/>
      <c r="S522" s="6"/>
    </row>
    <row r="523" spans="1:37" x14ac:dyDescent="0.25">
      <c r="B523" s="50" t="s">
        <v>605</v>
      </c>
      <c r="C523" s="56">
        <v>5870000</v>
      </c>
      <c r="D523" s="135">
        <v>970200</v>
      </c>
      <c r="E523" s="154">
        <v>0</v>
      </c>
      <c r="F523" s="154">
        <v>0</v>
      </c>
      <c r="G523" s="154">
        <v>0</v>
      </c>
      <c r="H523" s="154">
        <v>0</v>
      </c>
      <c r="I523" s="154">
        <v>0</v>
      </c>
      <c r="J523" s="154">
        <v>0</v>
      </c>
      <c r="K523" s="154">
        <v>0</v>
      </c>
      <c r="L523" s="154">
        <v>0</v>
      </c>
      <c r="M523" s="154">
        <v>0</v>
      </c>
      <c r="N523" s="154">
        <v>0</v>
      </c>
      <c r="O523" s="154">
        <v>200</v>
      </c>
      <c r="P523" s="154">
        <v>0</v>
      </c>
      <c r="Q523" s="147">
        <f t="shared" ref="Q523:Q586" si="130">SUM(E523:P523)</f>
        <v>200</v>
      </c>
      <c r="R523" s="289"/>
      <c r="S523" s="6"/>
    </row>
    <row r="524" spans="1:37" x14ac:dyDescent="0.25">
      <c r="B524" s="50" t="s">
        <v>606</v>
      </c>
      <c r="C524" s="56">
        <v>236500</v>
      </c>
      <c r="D524" s="56">
        <v>236500</v>
      </c>
      <c r="E524" s="148">
        <v>0</v>
      </c>
      <c r="F524" s="157">
        <v>0</v>
      </c>
      <c r="G524" s="157">
        <v>0</v>
      </c>
      <c r="H524" s="157">
        <v>0</v>
      </c>
      <c r="I524" s="148">
        <v>0</v>
      </c>
      <c r="J524" s="148">
        <v>0</v>
      </c>
      <c r="K524" s="148">
        <v>0</v>
      </c>
      <c r="L524" s="148">
        <v>0</v>
      </c>
      <c r="M524" s="148">
        <v>0</v>
      </c>
      <c r="N524" s="148">
        <v>0</v>
      </c>
      <c r="O524" s="148">
        <v>0</v>
      </c>
      <c r="P524" s="148">
        <v>0</v>
      </c>
      <c r="Q524" s="148">
        <f t="shared" si="130"/>
        <v>0</v>
      </c>
      <c r="R524" s="289"/>
      <c r="S524" s="6"/>
    </row>
    <row r="525" spans="1:37" x14ac:dyDescent="0.25">
      <c r="B525" s="51" t="s">
        <v>607</v>
      </c>
      <c r="C525" s="102">
        <f>C526</f>
        <v>1000000</v>
      </c>
      <c r="D525" s="56">
        <v>0</v>
      </c>
      <c r="E525" s="63">
        <v>0</v>
      </c>
      <c r="F525" s="154">
        <v>0</v>
      </c>
      <c r="G525" s="154">
        <v>0</v>
      </c>
      <c r="H525" s="154">
        <v>0</v>
      </c>
      <c r="I525" s="154">
        <v>0</v>
      </c>
      <c r="J525" s="154">
        <v>0</v>
      </c>
      <c r="K525" s="154">
        <v>0</v>
      </c>
      <c r="L525" s="154">
        <v>0</v>
      </c>
      <c r="M525" s="154">
        <v>0</v>
      </c>
      <c r="N525" s="154">
        <v>0</v>
      </c>
      <c r="O525" s="154">
        <v>0</v>
      </c>
      <c r="P525" s="154">
        <v>0</v>
      </c>
      <c r="Q525" s="147">
        <f t="shared" si="130"/>
        <v>0</v>
      </c>
      <c r="R525" s="289"/>
      <c r="S525" s="6"/>
    </row>
    <row r="526" spans="1:37" x14ac:dyDescent="0.25">
      <c r="B526" s="50" t="s">
        <v>608</v>
      </c>
      <c r="C526" s="56">
        <v>1000000</v>
      </c>
      <c r="D526" s="56">
        <v>0</v>
      </c>
      <c r="E526" s="154">
        <v>0</v>
      </c>
      <c r="F526" s="154">
        <v>0</v>
      </c>
      <c r="G526" s="154">
        <v>0</v>
      </c>
      <c r="H526" s="154">
        <v>0</v>
      </c>
      <c r="I526" s="154">
        <v>0</v>
      </c>
      <c r="J526" s="154">
        <v>0</v>
      </c>
      <c r="K526" s="154">
        <v>0</v>
      </c>
      <c r="L526" s="154">
        <v>0</v>
      </c>
      <c r="M526" s="154">
        <v>0</v>
      </c>
      <c r="N526" s="154">
        <v>0</v>
      </c>
      <c r="O526" s="154">
        <v>0</v>
      </c>
      <c r="P526" s="154">
        <v>0</v>
      </c>
      <c r="Q526" s="153">
        <f t="shared" si="130"/>
        <v>0</v>
      </c>
      <c r="R526" s="289"/>
      <c r="S526" s="6"/>
    </row>
    <row r="527" spans="1:37" s="3" customFormat="1" x14ac:dyDescent="0.25">
      <c r="A527"/>
      <c r="B527" s="52" t="s">
        <v>66</v>
      </c>
      <c r="C527" s="63">
        <f>C528+C530+C533+C536+C539+C542+C544</f>
        <v>194392510</v>
      </c>
      <c r="D527" s="102">
        <v>447212996.71000004</v>
      </c>
      <c r="E527" s="147">
        <v>0</v>
      </c>
      <c r="F527" s="154">
        <v>0</v>
      </c>
      <c r="G527" s="154">
        <v>43149945.600000001</v>
      </c>
      <c r="H527" s="154">
        <v>1462566.51</v>
      </c>
      <c r="I527" s="147">
        <v>1756262.08</v>
      </c>
      <c r="J527" s="147">
        <v>1342733.95</v>
      </c>
      <c r="K527" s="147">
        <v>1275856.92</v>
      </c>
      <c r="L527" s="147">
        <v>2913872.6</v>
      </c>
      <c r="M527" s="147">
        <v>1764539.97</v>
      </c>
      <c r="N527" s="147">
        <v>36038982.009999998</v>
      </c>
      <c r="O527" s="147">
        <v>1428017.09</v>
      </c>
      <c r="P527" s="147">
        <v>10642255.98</v>
      </c>
      <c r="Q527" s="147">
        <f t="shared" si="130"/>
        <v>101775032.71000001</v>
      </c>
      <c r="R527" s="289"/>
      <c r="S527" s="6"/>
      <c r="X527"/>
      <c r="Y527"/>
      <c r="Z527"/>
      <c r="AA527"/>
      <c r="AB527"/>
      <c r="AC527"/>
      <c r="AD527"/>
      <c r="AE527"/>
      <c r="AF527"/>
      <c r="AG527"/>
      <c r="AH527"/>
      <c r="AI527"/>
      <c r="AJ527"/>
      <c r="AK527"/>
    </row>
    <row r="528" spans="1:37" s="3" customFormat="1" x14ac:dyDescent="0.25">
      <c r="A528"/>
      <c r="B528" s="51" t="s">
        <v>609</v>
      </c>
      <c r="C528" s="102">
        <f t="shared" ref="C528" si="131">C529</f>
        <v>0</v>
      </c>
      <c r="D528" s="102">
        <v>0</v>
      </c>
      <c r="E528" s="154">
        <v>0</v>
      </c>
      <c r="F528" s="154">
        <v>0</v>
      </c>
      <c r="G528" s="154">
        <v>0</v>
      </c>
      <c r="H528" s="154">
        <v>0</v>
      </c>
      <c r="I528" s="154">
        <v>0</v>
      </c>
      <c r="J528" s="154">
        <v>0</v>
      </c>
      <c r="K528" s="154">
        <v>0</v>
      </c>
      <c r="L528" s="154">
        <v>0</v>
      </c>
      <c r="M528" s="154">
        <v>0</v>
      </c>
      <c r="N528" s="154">
        <v>0</v>
      </c>
      <c r="O528" s="154">
        <v>0</v>
      </c>
      <c r="P528" s="154">
        <v>0</v>
      </c>
      <c r="Q528" s="147">
        <f t="shared" si="130"/>
        <v>0</v>
      </c>
      <c r="R528" s="289"/>
      <c r="S528" s="6"/>
      <c r="X528"/>
      <c r="Y528"/>
      <c r="Z528"/>
      <c r="AA528"/>
      <c r="AB528"/>
      <c r="AC528"/>
      <c r="AD528"/>
      <c r="AE528"/>
      <c r="AF528"/>
      <c r="AG528"/>
      <c r="AH528"/>
      <c r="AI528"/>
      <c r="AJ528"/>
      <c r="AK528"/>
    </row>
    <row r="529" spans="1:37" s="3" customFormat="1" x14ac:dyDescent="0.25">
      <c r="A529"/>
      <c r="B529" s="50" t="s">
        <v>695</v>
      </c>
      <c r="C529" s="56">
        <v>0</v>
      </c>
      <c r="D529" s="56">
        <v>0</v>
      </c>
      <c r="E529" s="147">
        <v>0</v>
      </c>
      <c r="F529" s="154">
        <v>0</v>
      </c>
      <c r="G529" s="155">
        <v>0</v>
      </c>
      <c r="H529" s="155">
        <v>0</v>
      </c>
      <c r="I529" s="147">
        <v>0</v>
      </c>
      <c r="J529" s="147">
        <v>0</v>
      </c>
      <c r="K529" s="147">
        <v>0</v>
      </c>
      <c r="L529" s="147">
        <v>0</v>
      </c>
      <c r="M529" s="147">
        <v>0</v>
      </c>
      <c r="N529" s="147">
        <v>0</v>
      </c>
      <c r="O529" s="148">
        <v>0</v>
      </c>
      <c r="P529" s="148">
        <v>0</v>
      </c>
      <c r="Q529" s="148">
        <f t="shared" si="130"/>
        <v>0</v>
      </c>
      <c r="R529" s="289"/>
      <c r="S529" s="6"/>
      <c r="X529"/>
      <c r="Y529"/>
      <c r="Z529"/>
      <c r="AA529"/>
      <c r="AB529"/>
      <c r="AC529"/>
      <c r="AD529"/>
      <c r="AE529"/>
      <c r="AF529"/>
      <c r="AG529"/>
      <c r="AH529"/>
      <c r="AI529"/>
      <c r="AJ529"/>
      <c r="AK529"/>
    </row>
    <row r="530" spans="1:37" s="3" customFormat="1" x14ac:dyDescent="0.25">
      <c r="A530"/>
      <c r="B530" s="51" t="s">
        <v>611</v>
      </c>
      <c r="C530" s="102">
        <f>C531+C532</f>
        <v>9608000</v>
      </c>
      <c r="D530" s="110">
        <v>35000000</v>
      </c>
      <c r="E530" s="147">
        <v>0</v>
      </c>
      <c r="F530" s="154">
        <v>0</v>
      </c>
      <c r="G530" s="155">
        <v>0</v>
      </c>
      <c r="H530" s="155">
        <v>0</v>
      </c>
      <c r="I530" s="147">
        <v>0</v>
      </c>
      <c r="J530" s="147">
        <v>0</v>
      </c>
      <c r="K530" s="147">
        <v>0</v>
      </c>
      <c r="L530" s="147">
        <v>0</v>
      </c>
      <c r="M530" s="147">
        <v>0</v>
      </c>
      <c r="N530" s="147">
        <v>35000000</v>
      </c>
      <c r="O530" s="148">
        <v>0</v>
      </c>
      <c r="P530" s="148">
        <v>0</v>
      </c>
      <c r="Q530" s="148">
        <f t="shared" si="130"/>
        <v>35000000</v>
      </c>
      <c r="R530" s="289"/>
      <c r="S530" s="6"/>
      <c r="X530"/>
      <c r="Y530"/>
      <c r="Z530"/>
      <c r="AA530"/>
      <c r="AB530"/>
      <c r="AC530"/>
      <c r="AD530"/>
      <c r="AE530"/>
      <c r="AF530"/>
      <c r="AG530"/>
      <c r="AH530"/>
      <c r="AI530"/>
      <c r="AJ530"/>
      <c r="AK530"/>
    </row>
    <row r="531" spans="1:37" s="3" customFormat="1" x14ac:dyDescent="0.25">
      <c r="A531"/>
      <c r="B531" s="50" t="s">
        <v>612</v>
      </c>
      <c r="C531" s="56">
        <v>9608000</v>
      </c>
      <c r="D531" s="110">
        <v>35000000</v>
      </c>
      <c r="E531" s="154">
        <v>0</v>
      </c>
      <c r="F531" s="154">
        <v>0</v>
      </c>
      <c r="G531" s="154">
        <v>0</v>
      </c>
      <c r="H531" s="154">
        <v>0</v>
      </c>
      <c r="I531" s="154">
        <v>0</v>
      </c>
      <c r="J531" s="154">
        <v>0</v>
      </c>
      <c r="K531" s="154">
        <v>0</v>
      </c>
      <c r="L531" s="154">
        <v>0</v>
      </c>
      <c r="M531" s="154">
        <v>0</v>
      </c>
      <c r="N531" s="154">
        <v>35000000</v>
      </c>
      <c r="O531" s="154">
        <v>0</v>
      </c>
      <c r="P531" s="154">
        <v>0</v>
      </c>
      <c r="Q531" s="148">
        <f t="shared" si="130"/>
        <v>35000000</v>
      </c>
      <c r="R531" s="289"/>
      <c r="S531" s="6"/>
      <c r="X531"/>
      <c r="Y531"/>
      <c r="Z531"/>
      <c r="AA531"/>
      <c r="AB531"/>
      <c r="AC531"/>
      <c r="AD531"/>
      <c r="AE531"/>
      <c r="AF531"/>
      <c r="AG531"/>
      <c r="AH531"/>
      <c r="AI531"/>
      <c r="AJ531"/>
      <c r="AK531"/>
    </row>
    <row r="532" spans="1:37" s="3" customFormat="1" x14ac:dyDescent="0.25">
      <c r="A532"/>
      <c r="B532" s="50" t="s">
        <v>613</v>
      </c>
      <c r="C532" s="56">
        <v>0</v>
      </c>
      <c r="D532" s="56">
        <v>0</v>
      </c>
      <c r="E532" s="147">
        <v>0</v>
      </c>
      <c r="F532" s="154">
        <v>0</v>
      </c>
      <c r="G532" s="154">
        <v>0</v>
      </c>
      <c r="H532" s="154">
        <v>0</v>
      </c>
      <c r="I532" s="147">
        <v>0</v>
      </c>
      <c r="J532" s="147">
        <v>0</v>
      </c>
      <c r="K532" s="147">
        <v>0</v>
      </c>
      <c r="L532" s="147">
        <v>0</v>
      </c>
      <c r="M532" s="147">
        <v>0</v>
      </c>
      <c r="N532" s="147">
        <v>0</v>
      </c>
      <c r="O532" s="148">
        <v>0</v>
      </c>
      <c r="P532" s="148">
        <v>0</v>
      </c>
      <c r="Q532" s="148">
        <f t="shared" si="130"/>
        <v>0</v>
      </c>
      <c r="R532" s="289"/>
      <c r="S532" s="6"/>
      <c r="X532"/>
      <c r="Y532"/>
      <c r="Z532"/>
      <c r="AA532"/>
      <c r="AB532"/>
      <c r="AC532"/>
      <c r="AD532"/>
      <c r="AE532"/>
      <c r="AF532"/>
      <c r="AG532"/>
      <c r="AH532"/>
      <c r="AI532"/>
      <c r="AJ532"/>
      <c r="AK532"/>
    </row>
    <row r="533" spans="1:37" s="3" customFormat="1" x14ac:dyDescent="0.25">
      <c r="A533"/>
      <c r="B533" s="51" t="s">
        <v>614</v>
      </c>
      <c r="C533" s="102">
        <f>C534+C535</f>
        <v>16002643</v>
      </c>
      <c r="D533" s="102">
        <v>129232643</v>
      </c>
      <c r="E533" s="147">
        <v>0</v>
      </c>
      <c r="F533" s="154">
        <v>0</v>
      </c>
      <c r="G533" s="154">
        <v>0</v>
      </c>
      <c r="H533" s="154">
        <v>0</v>
      </c>
      <c r="I533" s="147">
        <v>0</v>
      </c>
      <c r="J533" s="147">
        <v>0</v>
      </c>
      <c r="K533" s="147">
        <v>0</v>
      </c>
      <c r="L533" s="147">
        <v>0</v>
      </c>
      <c r="M533" s="147">
        <v>1430000</v>
      </c>
      <c r="N533" s="147">
        <v>0</v>
      </c>
      <c r="O533" s="148">
        <v>0</v>
      </c>
      <c r="P533" s="148">
        <v>7756000</v>
      </c>
      <c r="Q533" s="148">
        <f t="shared" si="130"/>
        <v>9186000</v>
      </c>
      <c r="R533" s="289"/>
      <c r="S533" s="6"/>
      <c r="X533"/>
      <c r="Y533"/>
      <c r="Z533"/>
      <c r="AA533"/>
      <c r="AB533"/>
      <c r="AC533"/>
      <c r="AD533"/>
      <c r="AE533"/>
      <c r="AF533"/>
      <c r="AG533"/>
      <c r="AH533"/>
      <c r="AI533"/>
      <c r="AJ533"/>
      <c r="AK533"/>
    </row>
    <row r="534" spans="1:37" s="3" customFormat="1" x14ac:dyDescent="0.25">
      <c r="A534"/>
      <c r="B534" s="50" t="s">
        <v>714</v>
      </c>
      <c r="C534" s="56">
        <v>1002643</v>
      </c>
      <c r="D534" s="56">
        <v>114232643</v>
      </c>
      <c r="E534" s="154">
        <v>0</v>
      </c>
      <c r="F534" s="154">
        <v>0</v>
      </c>
      <c r="G534" s="154">
        <v>0</v>
      </c>
      <c r="H534" s="154">
        <v>0</v>
      </c>
      <c r="I534" s="154">
        <v>0</v>
      </c>
      <c r="J534" s="154">
        <v>0</v>
      </c>
      <c r="K534" s="154">
        <v>0</v>
      </c>
      <c r="L534" s="154">
        <v>0</v>
      </c>
      <c r="M534" s="154">
        <v>1430000</v>
      </c>
      <c r="N534" s="154">
        <v>0</v>
      </c>
      <c r="O534" s="154">
        <v>0</v>
      </c>
      <c r="P534" s="154">
        <v>7756000</v>
      </c>
      <c r="Q534" s="148">
        <f t="shared" si="130"/>
        <v>9186000</v>
      </c>
      <c r="R534" s="289"/>
      <c r="S534" s="6"/>
      <c r="X534"/>
      <c r="Y534"/>
      <c r="Z534"/>
      <c r="AA534"/>
      <c r="AB534"/>
      <c r="AC534"/>
      <c r="AD534"/>
      <c r="AE534"/>
      <c r="AF534"/>
      <c r="AG534"/>
      <c r="AH534"/>
      <c r="AI534"/>
      <c r="AJ534"/>
      <c r="AK534"/>
    </row>
    <row r="535" spans="1:37" s="3" customFormat="1" x14ac:dyDescent="0.25">
      <c r="A535"/>
      <c r="B535" s="50" t="s">
        <v>615</v>
      </c>
      <c r="C535" s="56">
        <v>15000000</v>
      </c>
      <c r="D535" s="56">
        <v>15000000</v>
      </c>
      <c r="E535" s="154">
        <v>0</v>
      </c>
      <c r="F535" s="154">
        <v>0</v>
      </c>
      <c r="G535" s="154">
        <v>0</v>
      </c>
      <c r="H535" s="154">
        <v>0</v>
      </c>
      <c r="I535" s="154">
        <v>0</v>
      </c>
      <c r="J535" s="154">
        <v>0</v>
      </c>
      <c r="K535" s="155">
        <v>0</v>
      </c>
      <c r="L535" s="155">
        <v>0</v>
      </c>
      <c r="M535" s="155">
        <v>0</v>
      </c>
      <c r="N535" s="154">
        <v>0</v>
      </c>
      <c r="O535" s="154">
        <v>0</v>
      </c>
      <c r="P535" s="154">
        <v>0</v>
      </c>
      <c r="Q535" s="147">
        <f t="shared" si="130"/>
        <v>0</v>
      </c>
      <c r="R535" s="289"/>
      <c r="S535" s="6"/>
      <c r="X535"/>
      <c r="Y535"/>
      <c r="Z535"/>
      <c r="AA535"/>
      <c r="AB535"/>
      <c r="AC535"/>
      <c r="AD535"/>
      <c r="AE535"/>
      <c r="AF535"/>
      <c r="AG535"/>
      <c r="AH535"/>
      <c r="AI535"/>
      <c r="AJ535"/>
      <c r="AK535"/>
    </row>
    <row r="536" spans="1:37" s="3" customFormat="1" x14ac:dyDescent="0.25">
      <c r="A536"/>
      <c r="B536" s="51" t="s">
        <v>617</v>
      </c>
      <c r="C536" s="102">
        <f t="shared" ref="C536" si="132">C538</f>
        <v>0</v>
      </c>
      <c r="D536" s="102">
        <v>193309321.84</v>
      </c>
      <c r="E536" s="147">
        <v>0</v>
      </c>
      <c r="F536" s="154">
        <v>0</v>
      </c>
      <c r="G536" s="154">
        <v>43139797.600000001</v>
      </c>
      <c r="H536" s="154">
        <v>0</v>
      </c>
      <c r="I536" s="147">
        <v>0</v>
      </c>
      <c r="J536" s="147">
        <v>0</v>
      </c>
      <c r="K536" s="147">
        <v>0</v>
      </c>
      <c r="L536" s="147">
        <v>0</v>
      </c>
      <c r="M536" s="147">
        <v>0</v>
      </c>
      <c r="N536" s="147">
        <v>0</v>
      </c>
      <c r="O536" s="148">
        <v>0</v>
      </c>
      <c r="P536" s="148">
        <v>1062880</v>
      </c>
      <c r="Q536" s="147">
        <f t="shared" si="130"/>
        <v>44202677.600000001</v>
      </c>
      <c r="R536" s="289"/>
      <c r="S536" s="6"/>
      <c r="X536"/>
      <c r="Y536"/>
      <c r="Z536"/>
      <c r="AA536"/>
      <c r="AB536"/>
      <c r="AC536"/>
      <c r="AD536"/>
      <c r="AE536"/>
      <c r="AF536"/>
      <c r="AG536"/>
      <c r="AH536"/>
      <c r="AI536"/>
      <c r="AJ536"/>
      <c r="AK536"/>
    </row>
    <row r="537" spans="1:37" s="3" customFormat="1" x14ac:dyDescent="0.25">
      <c r="A537"/>
      <c r="B537" s="50" t="s">
        <v>618</v>
      </c>
      <c r="C537" s="102">
        <v>0</v>
      </c>
      <c r="D537" s="102">
        <v>193309321.84</v>
      </c>
      <c r="E537" s="154">
        <v>0</v>
      </c>
      <c r="F537" s="154">
        <v>0</v>
      </c>
      <c r="G537" s="154">
        <v>43139797.600000001</v>
      </c>
      <c r="H537" s="154">
        <v>0</v>
      </c>
      <c r="I537" s="154">
        <v>0</v>
      </c>
      <c r="J537" s="154">
        <v>0</v>
      </c>
      <c r="K537" s="154">
        <v>0</v>
      </c>
      <c r="L537" s="154">
        <v>0</v>
      </c>
      <c r="M537" s="154">
        <v>0</v>
      </c>
      <c r="N537" s="154">
        <v>0</v>
      </c>
      <c r="O537" s="154">
        <v>0</v>
      </c>
      <c r="P537" s="154">
        <v>1062880</v>
      </c>
      <c r="Q537" s="147">
        <f t="shared" si="130"/>
        <v>44202677.600000001</v>
      </c>
      <c r="R537" s="289"/>
      <c r="S537" s="6"/>
      <c r="X537"/>
      <c r="Y537"/>
      <c r="Z537"/>
      <c r="AA537"/>
      <c r="AB537"/>
      <c r="AC537"/>
      <c r="AD537"/>
      <c r="AE537"/>
      <c r="AF537"/>
      <c r="AG537"/>
      <c r="AH537"/>
      <c r="AI537"/>
      <c r="AJ537"/>
      <c r="AK537"/>
    </row>
    <row r="538" spans="1:37" s="3" customFormat="1" x14ac:dyDescent="0.25">
      <c r="A538"/>
      <c r="B538" s="50" t="s">
        <v>715</v>
      </c>
      <c r="C538" s="56">
        <v>0</v>
      </c>
      <c r="D538" s="56">
        <v>0</v>
      </c>
      <c r="E538" s="154">
        <v>0</v>
      </c>
      <c r="F538" s="154">
        <v>0</v>
      </c>
      <c r="G538" s="154">
        <v>0</v>
      </c>
      <c r="H538" s="154">
        <v>0</v>
      </c>
      <c r="I538" s="154">
        <v>0</v>
      </c>
      <c r="J538" s="154">
        <v>0</v>
      </c>
      <c r="K538" s="154">
        <v>0</v>
      </c>
      <c r="L538" s="154">
        <v>0</v>
      </c>
      <c r="M538" s="154">
        <v>0</v>
      </c>
      <c r="N538" s="156">
        <v>0</v>
      </c>
      <c r="O538" s="154">
        <v>0</v>
      </c>
      <c r="P538" s="154">
        <v>0</v>
      </c>
      <c r="Q538" s="156">
        <f t="shared" si="130"/>
        <v>0</v>
      </c>
      <c r="R538" s="289"/>
      <c r="S538" s="6"/>
      <c r="X538"/>
      <c r="Y538"/>
      <c r="Z538"/>
      <c r="AA538"/>
      <c r="AB538"/>
      <c r="AC538"/>
      <c r="AD538"/>
      <c r="AE538"/>
      <c r="AF538"/>
      <c r="AG538"/>
      <c r="AH538"/>
      <c r="AI538"/>
      <c r="AJ538"/>
      <c r="AK538"/>
    </row>
    <row r="539" spans="1:37" s="3" customFormat="1" x14ac:dyDescent="0.25">
      <c r="A539"/>
      <c r="B539" s="51" t="s">
        <v>619</v>
      </c>
      <c r="C539" s="102">
        <f>C541+C540</f>
        <v>5860832</v>
      </c>
      <c r="D539" s="102">
        <v>4317117.96</v>
      </c>
      <c r="E539" s="156">
        <v>0</v>
      </c>
      <c r="F539" s="155">
        <v>0</v>
      </c>
      <c r="G539" s="155">
        <v>0</v>
      </c>
      <c r="H539" s="155">
        <v>0</v>
      </c>
      <c r="I539" s="156">
        <v>1125080</v>
      </c>
      <c r="J539" s="156">
        <v>0</v>
      </c>
      <c r="K539" s="156">
        <v>440739.97</v>
      </c>
      <c r="L539" s="156">
        <v>0</v>
      </c>
      <c r="M539" s="156">
        <v>334539.96999999997</v>
      </c>
      <c r="N539" s="156">
        <v>421726.01</v>
      </c>
      <c r="O539" s="156">
        <v>0</v>
      </c>
      <c r="P539" s="156">
        <v>669656</v>
      </c>
      <c r="Q539" s="156">
        <f t="shared" si="130"/>
        <v>2991741.95</v>
      </c>
      <c r="R539" s="289"/>
      <c r="S539" s="6"/>
      <c r="X539"/>
      <c r="Y539"/>
      <c r="Z539"/>
      <c r="AA539"/>
      <c r="AB539"/>
      <c r="AC539"/>
      <c r="AD539"/>
      <c r="AE539"/>
      <c r="AF539"/>
      <c r="AG539"/>
      <c r="AH539"/>
      <c r="AI539"/>
      <c r="AJ539"/>
      <c r="AK539"/>
    </row>
    <row r="540" spans="1:37" s="3" customFormat="1" x14ac:dyDescent="0.25">
      <c r="A540"/>
      <c r="B540" s="50" t="s">
        <v>620</v>
      </c>
      <c r="C540" s="133">
        <v>5420000</v>
      </c>
      <c r="D540" s="133">
        <v>3876285.96</v>
      </c>
      <c r="E540" s="154">
        <v>0</v>
      </c>
      <c r="F540" s="154">
        <v>0</v>
      </c>
      <c r="G540" s="154">
        <v>0</v>
      </c>
      <c r="H540" s="154">
        <v>0</v>
      </c>
      <c r="I540" s="154">
        <v>1125080</v>
      </c>
      <c r="J540" s="154">
        <v>0</v>
      </c>
      <c r="K540" s="154">
        <v>440739.97</v>
      </c>
      <c r="L540" s="154">
        <v>0</v>
      </c>
      <c r="M540" s="154">
        <v>334539.96999999997</v>
      </c>
      <c r="N540" s="154">
        <v>421726.01</v>
      </c>
      <c r="O540" s="154">
        <v>0</v>
      </c>
      <c r="P540" s="154">
        <v>669656</v>
      </c>
      <c r="Q540" s="147">
        <f t="shared" si="130"/>
        <v>2991741.95</v>
      </c>
      <c r="R540" s="289"/>
      <c r="S540" s="6"/>
      <c r="X540"/>
      <c r="Y540"/>
      <c r="Z540"/>
      <c r="AA540"/>
      <c r="AB540"/>
      <c r="AC540"/>
      <c r="AD540"/>
      <c r="AE540"/>
      <c r="AF540"/>
      <c r="AG540"/>
      <c r="AH540"/>
      <c r="AI540"/>
      <c r="AJ540"/>
      <c r="AK540"/>
    </row>
    <row r="541" spans="1:37" s="3" customFormat="1" x14ac:dyDescent="0.25">
      <c r="A541"/>
      <c r="B541" s="50" t="s">
        <v>732</v>
      </c>
      <c r="C541" s="133">
        <v>440832</v>
      </c>
      <c r="D541" s="133">
        <v>440832</v>
      </c>
      <c r="E541" s="147">
        <v>0</v>
      </c>
      <c r="F541" s="154">
        <v>0</v>
      </c>
      <c r="G541" s="155">
        <v>0</v>
      </c>
      <c r="H541" s="155">
        <v>0</v>
      </c>
      <c r="I541" s="156">
        <v>0</v>
      </c>
      <c r="J541" s="147">
        <v>0</v>
      </c>
      <c r="K541" s="147">
        <v>0</v>
      </c>
      <c r="L541" s="147">
        <v>0</v>
      </c>
      <c r="M541" s="147">
        <v>0</v>
      </c>
      <c r="N541" s="147">
        <v>0</v>
      </c>
      <c r="O541" s="148">
        <v>0</v>
      </c>
      <c r="P541" s="148">
        <v>0</v>
      </c>
      <c r="Q541" s="147">
        <f t="shared" si="130"/>
        <v>0</v>
      </c>
      <c r="R541" s="289"/>
      <c r="S541" s="6"/>
      <c r="X541"/>
      <c r="Y541"/>
      <c r="Z541"/>
      <c r="AA541"/>
      <c r="AB541"/>
      <c r="AC541"/>
      <c r="AD541"/>
      <c r="AE541"/>
      <c r="AF541"/>
      <c r="AG541"/>
      <c r="AH541"/>
      <c r="AI541"/>
      <c r="AJ541"/>
      <c r="AK541"/>
    </row>
    <row r="542" spans="1:37" s="3" customFormat="1" x14ac:dyDescent="0.25">
      <c r="A542"/>
      <c r="B542" s="51" t="s">
        <v>621</v>
      </c>
      <c r="C542" s="102">
        <f t="shared" ref="C542" si="133">C543</f>
        <v>150756035</v>
      </c>
      <c r="D542" s="102">
        <v>81266763.900000006</v>
      </c>
      <c r="E542" s="154">
        <v>0</v>
      </c>
      <c r="F542" s="154">
        <v>0</v>
      </c>
      <c r="G542" s="154">
        <v>0</v>
      </c>
      <c r="H542" s="154">
        <v>1462566.51</v>
      </c>
      <c r="I542" s="154">
        <v>631182.07999999996</v>
      </c>
      <c r="J542" s="154">
        <v>1342733.95</v>
      </c>
      <c r="K542" s="154">
        <v>835116.95</v>
      </c>
      <c r="L542" s="154">
        <v>213872.64000000001</v>
      </c>
      <c r="M542" s="154">
        <v>0</v>
      </c>
      <c r="N542" s="154">
        <v>617256</v>
      </c>
      <c r="O542" s="154">
        <v>1428017.09</v>
      </c>
      <c r="P542" s="154">
        <v>587319.98</v>
      </c>
      <c r="Q542" s="147">
        <f t="shared" si="130"/>
        <v>7118065.1999999993</v>
      </c>
      <c r="R542" s="289"/>
      <c r="S542" s="6"/>
      <c r="X542"/>
      <c r="Y542"/>
      <c r="Z542"/>
      <c r="AA542"/>
      <c r="AB542"/>
      <c r="AC542"/>
      <c r="AD542"/>
      <c r="AE542"/>
      <c r="AF542"/>
      <c r="AG542"/>
      <c r="AH542"/>
      <c r="AI542"/>
      <c r="AJ542"/>
      <c r="AK542"/>
    </row>
    <row r="543" spans="1:37" x14ac:dyDescent="0.25">
      <c r="B543" s="50" t="s">
        <v>622</v>
      </c>
      <c r="C543" s="56">
        <v>150756035</v>
      </c>
      <c r="D543" s="56">
        <v>81266763.900000006</v>
      </c>
      <c r="E543" s="156">
        <v>0</v>
      </c>
      <c r="F543" s="155">
        <v>0</v>
      </c>
      <c r="G543" s="155">
        <v>0</v>
      </c>
      <c r="H543" s="155">
        <v>1462566.51</v>
      </c>
      <c r="I543" s="156">
        <v>631182.07999999996</v>
      </c>
      <c r="J543" s="156">
        <v>1342733.95</v>
      </c>
      <c r="K543" s="156">
        <v>835116.95</v>
      </c>
      <c r="L543" s="156">
        <v>213872.64000000001</v>
      </c>
      <c r="M543" s="156">
        <v>0</v>
      </c>
      <c r="N543" s="156">
        <v>617256</v>
      </c>
      <c r="O543" s="156">
        <v>1428017.09</v>
      </c>
      <c r="P543" s="148">
        <v>587319.98</v>
      </c>
      <c r="Q543" s="147">
        <f t="shared" si="130"/>
        <v>7118065.1999999993</v>
      </c>
      <c r="R543" s="289"/>
      <c r="S543" s="6"/>
    </row>
    <row r="544" spans="1:37" s="28" customFormat="1" x14ac:dyDescent="0.25">
      <c r="B544" s="51" t="s">
        <v>623</v>
      </c>
      <c r="C544" s="102">
        <f t="shared" ref="C544" si="134">C545</f>
        <v>12165000</v>
      </c>
      <c r="D544" s="102">
        <v>4087150.01</v>
      </c>
      <c r="E544" s="154">
        <v>0</v>
      </c>
      <c r="F544" s="154">
        <v>0</v>
      </c>
      <c r="G544" s="154">
        <v>10148</v>
      </c>
      <c r="H544" s="154">
        <v>0</v>
      </c>
      <c r="I544" s="154">
        <v>0</v>
      </c>
      <c r="J544" s="154">
        <v>0</v>
      </c>
      <c r="K544" s="154">
        <v>0</v>
      </c>
      <c r="L544" s="154">
        <v>2699999.96</v>
      </c>
      <c r="M544" s="154">
        <v>0</v>
      </c>
      <c r="N544" s="154">
        <v>0</v>
      </c>
      <c r="O544" s="154">
        <v>0</v>
      </c>
      <c r="P544" s="154">
        <v>566400</v>
      </c>
      <c r="Q544" s="147">
        <f t="shared" si="130"/>
        <v>3276547.96</v>
      </c>
      <c r="R544" s="289"/>
      <c r="S544" s="6"/>
      <c r="T544" s="3"/>
      <c r="U544" s="3"/>
      <c r="V544" s="3"/>
      <c r="W544" s="3"/>
      <c r="X544"/>
      <c r="Y544"/>
      <c r="Z544"/>
      <c r="AA544"/>
      <c r="AB544"/>
      <c r="AC544"/>
      <c r="AD544"/>
      <c r="AE544"/>
      <c r="AF544"/>
      <c r="AG544"/>
      <c r="AH544"/>
      <c r="AI544"/>
      <c r="AJ544"/>
      <c r="AK544"/>
    </row>
    <row r="545" spans="2:37" s="28" customFormat="1" x14ac:dyDescent="0.25">
      <c r="B545" s="50" t="s">
        <v>624</v>
      </c>
      <c r="C545" s="56">
        <v>12165000</v>
      </c>
      <c r="D545" s="56">
        <v>4087150.01</v>
      </c>
      <c r="E545" s="156">
        <v>0</v>
      </c>
      <c r="F545" s="156">
        <v>0</v>
      </c>
      <c r="G545" s="156">
        <v>10148</v>
      </c>
      <c r="H545" s="156">
        <v>0</v>
      </c>
      <c r="I545" s="156">
        <v>0</v>
      </c>
      <c r="J545" s="156">
        <v>0</v>
      </c>
      <c r="K545" s="156">
        <v>0</v>
      </c>
      <c r="L545" s="156">
        <v>2699999.96</v>
      </c>
      <c r="M545" s="156">
        <v>0</v>
      </c>
      <c r="N545" s="156">
        <v>0</v>
      </c>
      <c r="O545" s="156">
        <v>0</v>
      </c>
      <c r="P545" s="156">
        <v>566400</v>
      </c>
      <c r="Q545" s="147">
        <f t="shared" si="130"/>
        <v>3276547.96</v>
      </c>
      <c r="R545" s="289"/>
      <c r="S545" s="6"/>
      <c r="T545" s="3"/>
      <c r="U545" s="3"/>
      <c r="V545" s="3"/>
      <c r="W545" s="3"/>
      <c r="X545"/>
      <c r="Y545"/>
      <c r="Z545"/>
      <c r="AA545"/>
      <c r="AB545"/>
      <c r="AC545"/>
      <c r="AD545"/>
      <c r="AE545"/>
      <c r="AF545"/>
      <c r="AG545"/>
      <c r="AH545"/>
      <c r="AI545"/>
      <c r="AJ545"/>
      <c r="AK545"/>
    </row>
    <row r="546" spans="2:37" x14ac:dyDescent="0.25">
      <c r="B546" s="26" t="s">
        <v>67</v>
      </c>
      <c r="C546" s="118">
        <f t="shared" ref="C546" si="135">C547+C556+C572</f>
        <v>5439753486</v>
      </c>
      <c r="D546" s="118">
        <v>13331618832.17</v>
      </c>
      <c r="E546" s="145">
        <v>505256719.69999999</v>
      </c>
      <c r="F546" s="145">
        <v>341252427.78999996</v>
      </c>
      <c r="G546" s="145">
        <v>416064734.77999997</v>
      </c>
      <c r="H546" s="145">
        <v>448636685.13999999</v>
      </c>
      <c r="I546" s="145">
        <v>1105966700.54</v>
      </c>
      <c r="J546" s="145">
        <v>568326136.79999995</v>
      </c>
      <c r="K546" s="145">
        <v>595028669.62</v>
      </c>
      <c r="L546" s="145">
        <v>715449132.41999996</v>
      </c>
      <c r="M546" s="145">
        <v>620151869.12</v>
      </c>
      <c r="N546" s="145">
        <v>492031928.69</v>
      </c>
      <c r="O546" s="145">
        <v>979027752.54999995</v>
      </c>
      <c r="P546" s="145">
        <v>1883164605.3600001</v>
      </c>
      <c r="Q546" s="146">
        <f t="shared" si="130"/>
        <v>8670357362.5100002</v>
      </c>
      <c r="R546" s="289"/>
      <c r="S546" s="6"/>
    </row>
    <row r="547" spans="2:37" x14ac:dyDescent="0.25">
      <c r="B547" s="52" t="s">
        <v>68</v>
      </c>
      <c r="C547" s="102">
        <f t="shared" ref="C547" si="136">C548+C550+C552+C554</f>
        <v>1447890628</v>
      </c>
      <c r="D547" s="102">
        <v>4711816609.1400003</v>
      </c>
      <c r="E547" s="154">
        <v>505256719.69999999</v>
      </c>
      <c r="F547" s="154">
        <v>278746144.06</v>
      </c>
      <c r="G547" s="154">
        <v>153314631.72</v>
      </c>
      <c r="H547" s="154">
        <v>146675793.95000002</v>
      </c>
      <c r="I547" s="154">
        <v>92027465.359999999</v>
      </c>
      <c r="J547" s="154">
        <v>249281632.28</v>
      </c>
      <c r="K547" s="154">
        <v>188583831.96000001</v>
      </c>
      <c r="L547" s="154">
        <v>163491873.94999999</v>
      </c>
      <c r="M547" s="154">
        <v>454248054.40000004</v>
      </c>
      <c r="N547" s="154">
        <v>217920822.87</v>
      </c>
      <c r="O547" s="154">
        <v>156354050.88999999</v>
      </c>
      <c r="P547" s="154">
        <v>987271178.12</v>
      </c>
      <c r="Q547" s="147">
        <f t="shared" si="130"/>
        <v>3593172199.2599998</v>
      </c>
      <c r="R547" s="289"/>
      <c r="S547" s="6"/>
    </row>
    <row r="548" spans="2:37" x14ac:dyDescent="0.25">
      <c r="B548" s="51" t="s">
        <v>625</v>
      </c>
      <c r="C548" s="79">
        <f t="shared" ref="C548" si="137">C549</f>
        <v>59500000</v>
      </c>
      <c r="D548" s="79">
        <v>79926312.099999994</v>
      </c>
      <c r="E548" s="157">
        <v>0</v>
      </c>
      <c r="F548" s="157">
        <v>0</v>
      </c>
      <c r="G548" s="157">
        <v>0</v>
      </c>
      <c r="H548" s="157">
        <v>0</v>
      </c>
      <c r="I548" s="157">
        <v>1995893.88</v>
      </c>
      <c r="J548" s="157">
        <v>2318730.2400000002</v>
      </c>
      <c r="K548" s="157">
        <v>0</v>
      </c>
      <c r="L548" s="157">
        <v>2435926.29</v>
      </c>
      <c r="M548" s="157">
        <v>0</v>
      </c>
      <c r="N548" s="157">
        <v>0</v>
      </c>
      <c r="O548" s="157">
        <v>0</v>
      </c>
      <c r="P548" s="157">
        <v>0</v>
      </c>
      <c r="Q548" s="148">
        <f t="shared" si="130"/>
        <v>6750550.4100000001</v>
      </c>
      <c r="R548" s="289"/>
      <c r="S548" s="6"/>
    </row>
    <row r="549" spans="2:37" x14ac:dyDescent="0.25">
      <c r="B549" s="50" t="s">
        <v>626</v>
      </c>
      <c r="C549" s="56">
        <v>59500000</v>
      </c>
      <c r="D549" s="56">
        <v>79926312.099999994</v>
      </c>
      <c r="E549" s="148">
        <v>0</v>
      </c>
      <c r="F549" s="157">
        <v>0</v>
      </c>
      <c r="G549" s="157">
        <v>0</v>
      </c>
      <c r="H549" s="157">
        <v>0</v>
      </c>
      <c r="I549" s="148">
        <v>1995893.88</v>
      </c>
      <c r="J549" s="148">
        <v>2318730.2400000002</v>
      </c>
      <c r="K549" s="148">
        <v>0</v>
      </c>
      <c r="L549" s="148">
        <v>2435926.29</v>
      </c>
      <c r="M549" s="148">
        <v>0</v>
      </c>
      <c r="N549" s="148">
        <v>0</v>
      </c>
      <c r="O549" s="148">
        <v>0</v>
      </c>
      <c r="P549" s="148">
        <v>0</v>
      </c>
      <c r="Q549" s="148">
        <f t="shared" si="130"/>
        <v>6750550.4100000001</v>
      </c>
      <c r="R549" s="289"/>
      <c r="S549" s="6"/>
    </row>
    <row r="550" spans="2:37" x14ac:dyDescent="0.25">
      <c r="B550" s="51" t="s">
        <v>627</v>
      </c>
      <c r="C550" s="79">
        <f t="shared" ref="C550" si="138">C551</f>
        <v>1306799291</v>
      </c>
      <c r="D550" s="79">
        <v>4418045556.1800003</v>
      </c>
      <c r="E550" s="157">
        <v>505256719.69999999</v>
      </c>
      <c r="F550" s="157">
        <v>278746144.06</v>
      </c>
      <c r="G550" s="157">
        <v>152798633.44</v>
      </c>
      <c r="H550" s="157">
        <v>140044777.67000002</v>
      </c>
      <c r="I550" s="157">
        <v>87604374.700000003</v>
      </c>
      <c r="J550" s="157">
        <v>246962902.03999999</v>
      </c>
      <c r="K550" s="157">
        <v>188583831.96000001</v>
      </c>
      <c r="L550" s="157">
        <v>160949754.99000001</v>
      </c>
      <c r="M550" s="157">
        <v>454248054.40000004</v>
      </c>
      <c r="N550" s="157">
        <v>217920822.87</v>
      </c>
      <c r="O550" s="157">
        <v>156354050.88999999</v>
      </c>
      <c r="P550" s="157">
        <v>978367214.37</v>
      </c>
      <c r="Q550" s="148">
        <f t="shared" si="130"/>
        <v>3567837281.0899997</v>
      </c>
      <c r="R550" s="289"/>
      <c r="S550" s="6"/>
    </row>
    <row r="551" spans="2:37" x14ac:dyDescent="0.25">
      <c r="B551" s="50" t="s">
        <v>628</v>
      </c>
      <c r="C551" s="56">
        <v>1306799291</v>
      </c>
      <c r="D551" s="56">
        <v>4418045556.1800003</v>
      </c>
      <c r="E551" s="148">
        <v>505256719.69999999</v>
      </c>
      <c r="F551" s="157">
        <v>278746144.06</v>
      </c>
      <c r="G551" s="157">
        <v>152798633.44</v>
      </c>
      <c r="H551" s="157">
        <v>140044777.67000002</v>
      </c>
      <c r="I551" s="148">
        <v>87604374.700000003</v>
      </c>
      <c r="J551" s="148">
        <v>246962902.03999999</v>
      </c>
      <c r="K551" s="148">
        <v>188583831.96000001</v>
      </c>
      <c r="L551" s="148">
        <v>160949754.99000001</v>
      </c>
      <c r="M551" s="148">
        <v>454248054.40000004</v>
      </c>
      <c r="N551" s="148">
        <v>217920822.87</v>
      </c>
      <c r="O551" s="148">
        <v>156354050.88999999</v>
      </c>
      <c r="P551" s="148">
        <v>978367214.37</v>
      </c>
      <c r="Q551" s="148">
        <f t="shared" si="130"/>
        <v>3567837281.0899997</v>
      </c>
      <c r="R551" s="289"/>
      <c r="S551" s="6"/>
    </row>
    <row r="552" spans="2:37" x14ac:dyDescent="0.25">
      <c r="B552" s="51" t="s">
        <v>629</v>
      </c>
      <c r="C552" s="79">
        <f t="shared" ref="C552" si="139">C553</f>
        <v>76591337</v>
      </c>
      <c r="D552" s="79">
        <v>208844740.85999998</v>
      </c>
      <c r="E552" s="157">
        <v>0</v>
      </c>
      <c r="F552" s="157">
        <v>0</v>
      </c>
      <c r="G552" s="157">
        <v>515998.28</v>
      </c>
      <c r="H552" s="157">
        <v>6631016.2800000003</v>
      </c>
      <c r="I552" s="157">
        <v>2427196.7799999998</v>
      </c>
      <c r="J552" s="157">
        <v>0</v>
      </c>
      <c r="K552" s="157">
        <v>0</v>
      </c>
      <c r="L552" s="157">
        <v>106192.67</v>
      </c>
      <c r="M552" s="157">
        <v>0</v>
      </c>
      <c r="N552" s="157">
        <v>0</v>
      </c>
      <c r="O552" s="157">
        <v>0</v>
      </c>
      <c r="P552" s="157">
        <v>8903963.75</v>
      </c>
      <c r="Q552" s="148">
        <f t="shared" si="130"/>
        <v>18584367.759999998</v>
      </c>
      <c r="R552" s="289"/>
      <c r="S552" s="6"/>
    </row>
    <row r="553" spans="2:37" s="28" customFormat="1" x14ac:dyDescent="0.25">
      <c r="B553" s="50" t="s">
        <v>630</v>
      </c>
      <c r="C553" s="56">
        <v>76591337</v>
      </c>
      <c r="D553" s="56">
        <v>208844740.85999998</v>
      </c>
      <c r="E553" s="148">
        <v>0</v>
      </c>
      <c r="F553" s="157">
        <v>0</v>
      </c>
      <c r="G553" s="157">
        <v>515998.28</v>
      </c>
      <c r="H553" s="157">
        <v>6631016.2800000003</v>
      </c>
      <c r="I553" s="148">
        <v>2427196.7799999998</v>
      </c>
      <c r="J553" s="148">
        <v>0</v>
      </c>
      <c r="K553" s="148">
        <v>0</v>
      </c>
      <c r="L553" s="148">
        <v>106192.67</v>
      </c>
      <c r="M553" s="148">
        <v>0</v>
      </c>
      <c r="N553" s="148">
        <v>0</v>
      </c>
      <c r="O553" s="148">
        <v>0</v>
      </c>
      <c r="P553" s="148">
        <v>8903963.75</v>
      </c>
      <c r="Q553" s="148">
        <f t="shared" si="130"/>
        <v>18584367.759999998</v>
      </c>
      <c r="R553" s="289"/>
      <c r="S553" s="6"/>
      <c r="T553" s="3"/>
      <c r="U553" s="3"/>
      <c r="V553" s="3"/>
      <c r="W553" s="3"/>
    </row>
    <row r="554" spans="2:37" x14ac:dyDescent="0.25">
      <c r="B554" s="51" t="s">
        <v>631</v>
      </c>
      <c r="C554" s="79">
        <f t="shared" ref="C554" si="140">C555</f>
        <v>5000000</v>
      </c>
      <c r="D554" s="79">
        <v>5000000</v>
      </c>
      <c r="E554" s="157">
        <v>0</v>
      </c>
      <c r="F554" s="157">
        <v>0</v>
      </c>
      <c r="G554" s="157">
        <v>0</v>
      </c>
      <c r="H554" s="157">
        <v>0</v>
      </c>
      <c r="I554" s="157">
        <v>0</v>
      </c>
      <c r="J554" s="157">
        <v>0</v>
      </c>
      <c r="K554" s="157">
        <v>0</v>
      </c>
      <c r="L554" s="157">
        <v>0</v>
      </c>
      <c r="M554" s="157">
        <v>0</v>
      </c>
      <c r="N554" s="157">
        <v>0</v>
      </c>
      <c r="O554" s="157">
        <v>0</v>
      </c>
      <c r="P554" s="157">
        <v>0</v>
      </c>
      <c r="Q554" s="148">
        <f t="shared" si="130"/>
        <v>0</v>
      </c>
      <c r="R554" s="289"/>
      <c r="S554" s="6"/>
    </row>
    <row r="555" spans="2:37" s="28" customFormat="1" x14ac:dyDescent="0.25">
      <c r="B555" s="50" t="s">
        <v>632</v>
      </c>
      <c r="C555" s="56">
        <v>5000000</v>
      </c>
      <c r="D555" s="56">
        <v>5000000</v>
      </c>
      <c r="E555" s="148">
        <v>0</v>
      </c>
      <c r="F555" s="157">
        <v>0</v>
      </c>
      <c r="G555" s="157">
        <v>0</v>
      </c>
      <c r="H555" s="157">
        <v>0</v>
      </c>
      <c r="I555" s="148">
        <v>0</v>
      </c>
      <c r="J555" s="148">
        <v>0</v>
      </c>
      <c r="K555" s="148">
        <v>0</v>
      </c>
      <c r="L555" s="148">
        <v>0</v>
      </c>
      <c r="M555" s="148">
        <v>0</v>
      </c>
      <c r="N555" s="148">
        <v>0</v>
      </c>
      <c r="O555" s="148">
        <v>0</v>
      </c>
      <c r="P555" s="148">
        <v>0</v>
      </c>
      <c r="Q555" s="148">
        <f t="shared" si="130"/>
        <v>0</v>
      </c>
      <c r="R555" s="289"/>
      <c r="S555" s="6"/>
      <c r="T555" s="3"/>
      <c r="U555" s="3"/>
      <c r="V555" s="3"/>
      <c r="W555" s="3"/>
      <c r="AJ555"/>
    </row>
    <row r="556" spans="2:37" x14ac:dyDescent="0.25">
      <c r="B556" s="52" t="s">
        <v>69</v>
      </c>
      <c r="C556" s="134">
        <f>C557+C560+C566+C568+C570+C564</f>
        <v>3991862858</v>
      </c>
      <c r="D556" s="134">
        <v>8616802223.0300007</v>
      </c>
      <c r="E556" s="153">
        <v>0</v>
      </c>
      <c r="F556" s="153">
        <v>62506283.729999997</v>
      </c>
      <c r="G556" s="153">
        <v>262750103.06</v>
      </c>
      <c r="H556" s="153">
        <v>301488974.56</v>
      </c>
      <c r="I556" s="153">
        <v>1013939235.1799999</v>
      </c>
      <c r="J556" s="153">
        <v>319044504.52000004</v>
      </c>
      <c r="K556" s="153">
        <v>406444837.66000003</v>
      </c>
      <c r="L556" s="153">
        <v>551250287.11000001</v>
      </c>
      <c r="M556" s="153">
        <v>165903814.72</v>
      </c>
      <c r="N556" s="153">
        <v>274111105.81999999</v>
      </c>
      <c r="O556" s="153">
        <v>822673701.65999997</v>
      </c>
      <c r="P556" s="153">
        <v>895893427.24000001</v>
      </c>
      <c r="Q556" s="147">
        <f t="shared" si="130"/>
        <v>5076006275.2600002</v>
      </c>
      <c r="R556" s="289"/>
      <c r="S556" s="6"/>
    </row>
    <row r="557" spans="2:37" x14ac:dyDescent="0.25">
      <c r="B557" s="51" t="s">
        <v>633</v>
      </c>
      <c r="C557" s="134">
        <f t="shared" ref="C557" si="141">C558+C559</f>
        <v>2939512330</v>
      </c>
      <c r="D557" s="134">
        <v>7688608817.04</v>
      </c>
      <c r="E557" s="153">
        <v>0</v>
      </c>
      <c r="F557" s="153">
        <v>62506283.729999997</v>
      </c>
      <c r="G557" s="153">
        <v>204950103.06</v>
      </c>
      <c r="H557" s="153">
        <v>301488974.56</v>
      </c>
      <c r="I557" s="153">
        <v>915451832.42999995</v>
      </c>
      <c r="J557" s="153">
        <v>319044504.52000004</v>
      </c>
      <c r="K557" s="153">
        <v>404827759.06</v>
      </c>
      <c r="L557" s="153">
        <v>551250287.11000001</v>
      </c>
      <c r="M557" s="153">
        <v>165903814.72</v>
      </c>
      <c r="N557" s="153">
        <v>274111105.81999999</v>
      </c>
      <c r="O557" s="153">
        <v>819522251.5</v>
      </c>
      <c r="P557" s="153">
        <v>759404729.19000006</v>
      </c>
      <c r="Q557" s="147">
        <f t="shared" si="130"/>
        <v>4778461645.7000008</v>
      </c>
      <c r="R557" s="289"/>
      <c r="S557" s="6"/>
    </row>
    <row r="558" spans="2:37" s="28" customFormat="1" x14ac:dyDescent="0.25">
      <c r="B558" s="50" t="s">
        <v>634</v>
      </c>
      <c r="C558" s="56">
        <v>2837712189</v>
      </c>
      <c r="D558" s="56">
        <v>7317583676.04</v>
      </c>
      <c r="E558" s="148">
        <v>0</v>
      </c>
      <c r="F558" s="158">
        <v>14536757.849999994</v>
      </c>
      <c r="G558" s="158">
        <v>170933511.22999999</v>
      </c>
      <c r="H558" s="158">
        <v>301488974.56</v>
      </c>
      <c r="I558" s="148">
        <v>900727658.03999996</v>
      </c>
      <c r="J558" s="148">
        <v>306773355.11000001</v>
      </c>
      <c r="K558" s="148">
        <v>392872967.76999998</v>
      </c>
      <c r="L558" s="148">
        <v>551250287.11000001</v>
      </c>
      <c r="M558" s="148">
        <v>165903814.72</v>
      </c>
      <c r="N558" s="148">
        <v>274111105.81999999</v>
      </c>
      <c r="O558" s="148">
        <v>782001344.99000001</v>
      </c>
      <c r="P558" s="148">
        <v>606001879.72000003</v>
      </c>
      <c r="Q558" s="148">
        <f t="shared" si="130"/>
        <v>4466601656.9200001</v>
      </c>
      <c r="R558" s="289"/>
      <c r="S558" s="6"/>
      <c r="T558" s="3"/>
      <c r="U558" s="3"/>
      <c r="V558" s="3"/>
      <c r="W558" s="3"/>
    </row>
    <row r="559" spans="2:37" x14ac:dyDescent="0.25">
      <c r="B559" s="50" t="s">
        <v>635</v>
      </c>
      <c r="C559" s="56">
        <v>101800141</v>
      </c>
      <c r="D559" s="56">
        <v>371025141</v>
      </c>
      <c r="E559" s="148">
        <v>0</v>
      </c>
      <c r="F559" s="158">
        <v>47969525.880000003</v>
      </c>
      <c r="G559" s="158">
        <v>34016591.829999998</v>
      </c>
      <c r="H559" s="158">
        <v>0</v>
      </c>
      <c r="I559" s="148">
        <v>14724174.390000001</v>
      </c>
      <c r="J559" s="148">
        <v>12271149.41</v>
      </c>
      <c r="K559" s="148">
        <v>11954791.289999999</v>
      </c>
      <c r="L559" s="148">
        <v>0</v>
      </c>
      <c r="M559" s="148">
        <v>0</v>
      </c>
      <c r="N559" s="148">
        <v>0</v>
      </c>
      <c r="O559" s="148">
        <v>37520906.509999998</v>
      </c>
      <c r="P559" s="148">
        <v>153402849.47</v>
      </c>
      <c r="Q559" s="148">
        <f t="shared" si="130"/>
        <v>311859988.77999997</v>
      </c>
      <c r="R559" s="289"/>
      <c r="S559" s="6"/>
    </row>
    <row r="560" spans="2:37" s="28" customFormat="1" x14ac:dyDescent="0.25">
      <c r="B560" s="51" t="s">
        <v>636</v>
      </c>
      <c r="C560" s="134">
        <f t="shared" ref="C560" si="142">C561</f>
        <v>499339731</v>
      </c>
      <c r="D560" s="134">
        <v>279988924.38</v>
      </c>
      <c r="E560" s="153">
        <v>0</v>
      </c>
      <c r="F560" s="153">
        <v>0</v>
      </c>
      <c r="G560" s="153">
        <v>0</v>
      </c>
      <c r="H560" s="153">
        <v>0</v>
      </c>
      <c r="I560" s="153">
        <v>0</v>
      </c>
      <c r="J560" s="153">
        <v>0</v>
      </c>
      <c r="K560" s="153">
        <v>0</v>
      </c>
      <c r="L560" s="153">
        <v>0</v>
      </c>
      <c r="M560" s="153">
        <v>0</v>
      </c>
      <c r="N560" s="153">
        <v>0</v>
      </c>
      <c r="O560" s="153">
        <v>0</v>
      </c>
      <c r="P560" s="153">
        <v>0</v>
      </c>
      <c r="Q560" s="147">
        <f t="shared" si="130"/>
        <v>0</v>
      </c>
      <c r="R560" s="289"/>
      <c r="S560" s="6"/>
      <c r="T560" s="3"/>
      <c r="U560" s="3"/>
      <c r="V560" s="3"/>
      <c r="W560" s="3"/>
    </row>
    <row r="561" spans="2:23" x14ac:dyDescent="0.25">
      <c r="B561" s="50" t="s">
        <v>637</v>
      </c>
      <c r="C561" s="56">
        <v>499339731</v>
      </c>
      <c r="D561" s="56">
        <v>279988924.38</v>
      </c>
      <c r="E561" s="148">
        <v>0</v>
      </c>
      <c r="F561" s="158">
        <v>0</v>
      </c>
      <c r="G561" s="158">
        <v>0</v>
      </c>
      <c r="H561" s="158">
        <v>0</v>
      </c>
      <c r="I561" s="148">
        <v>0</v>
      </c>
      <c r="J561" s="148">
        <v>0</v>
      </c>
      <c r="K561" s="148">
        <v>0</v>
      </c>
      <c r="L561" s="148">
        <v>0</v>
      </c>
      <c r="M561" s="148">
        <v>0</v>
      </c>
      <c r="N561" s="148">
        <v>0</v>
      </c>
      <c r="O561" s="148">
        <v>0</v>
      </c>
      <c r="P561" s="148">
        <v>0</v>
      </c>
      <c r="Q561" s="148">
        <f t="shared" si="130"/>
        <v>0</v>
      </c>
      <c r="R561" s="289"/>
      <c r="S561" s="6"/>
    </row>
    <row r="562" spans="2:23" s="28" customFormat="1" x14ac:dyDescent="0.25">
      <c r="B562" s="51" t="s">
        <v>697</v>
      </c>
      <c r="C562" s="134">
        <v>0</v>
      </c>
      <c r="D562" s="134">
        <v>450000</v>
      </c>
      <c r="E562" s="153">
        <v>0</v>
      </c>
      <c r="F562" s="153">
        <v>0</v>
      </c>
      <c r="G562" s="153">
        <v>0</v>
      </c>
      <c r="H562" s="153">
        <v>0</v>
      </c>
      <c r="I562" s="153">
        <v>0</v>
      </c>
      <c r="J562" s="153">
        <v>0</v>
      </c>
      <c r="K562" s="153">
        <v>0</v>
      </c>
      <c r="L562" s="153">
        <v>0</v>
      </c>
      <c r="M562" s="153">
        <v>0</v>
      </c>
      <c r="N562" s="153">
        <v>0</v>
      </c>
      <c r="O562" s="153">
        <v>0</v>
      </c>
      <c r="P562" s="153">
        <v>0</v>
      </c>
      <c r="Q562" s="147">
        <f t="shared" si="130"/>
        <v>0</v>
      </c>
      <c r="R562" s="289"/>
      <c r="S562" s="6"/>
      <c r="T562" s="3"/>
      <c r="U562" s="3"/>
      <c r="V562" s="3"/>
      <c r="W562" s="3"/>
    </row>
    <row r="563" spans="2:23" x14ac:dyDescent="0.25">
      <c r="B563" s="50" t="s">
        <v>698</v>
      </c>
      <c r="C563" s="56">
        <v>0</v>
      </c>
      <c r="D563" s="56">
        <v>450000</v>
      </c>
      <c r="E563" s="148">
        <v>0</v>
      </c>
      <c r="F563" s="158">
        <v>0</v>
      </c>
      <c r="G563" s="158">
        <v>0</v>
      </c>
      <c r="H563" s="158">
        <v>0</v>
      </c>
      <c r="I563" s="148">
        <v>0</v>
      </c>
      <c r="J563" s="148">
        <v>0</v>
      </c>
      <c r="K563" s="148">
        <v>0</v>
      </c>
      <c r="L563" s="148">
        <v>0</v>
      </c>
      <c r="M563" s="148">
        <v>0</v>
      </c>
      <c r="N563" s="148">
        <v>0</v>
      </c>
      <c r="O563" s="148">
        <v>0</v>
      </c>
      <c r="P563" s="148">
        <v>0</v>
      </c>
      <c r="Q563" s="148">
        <f t="shared" si="130"/>
        <v>0</v>
      </c>
      <c r="R563" s="289"/>
      <c r="S563" s="6"/>
    </row>
    <row r="564" spans="2:23" s="28" customFormat="1" x14ac:dyDescent="0.25">
      <c r="B564" s="51" t="s">
        <v>638</v>
      </c>
      <c r="C564" s="134">
        <f t="shared" ref="C564" si="143">C565</f>
        <v>103905338</v>
      </c>
      <c r="D564" s="134">
        <v>375277045.81999999</v>
      </c>
      <c r="E564" s="153">
        <v>0</v>
      </c>
      <c r="F564" s="153">
        <v>0</v>
      </c>
      <c r="G564" s="153">
        <v>57800000</v>
      </c>
      <c r="H564" s="153">
        <v>0</v>
      </c>
      <c r="I564" s="153">
        <v>98487402.75</v>
      </c>
      <c r="J564" s="153">
        <v>0</v>
      </c>
      <c r="K564" s="153">
        <v>0</v>
      </c>
      <c r="L564" s="153">
        <v>0</v>
      </c>
      <c r="M564" s="153">
        <v>0</v>
      </c>
      <c r="N564" s="153">
        <v>0</v>
      </c>
      <c r="O564" s="153">
        <v>3151450.16</v>
      </c>
      <c r="P564" s="153">
        <v>135478221.77000001</v>
      </c>
      <c r="Q564" s="147">
        <f t="shared" si="130"/>
        <v>294917074.68000001</v>
      </c>
      <c r="R564" s="289"/>
      <c r="S564" s="6"/>
      <c r="T564" s="3"/>
      <c r="U564" s="3"/>
      <c r="V564" s="3"/>
      <c r="W564" s="3"/>
    </row>
    <row r="565" spans="2:23" x14ac:dyDescent="0.25">
      <c r="B565" s="50" t="s">
        <v>639</v>
      </c>
      <c r="C565" s="56">
        <v>103905338</v>
      </c>
      <c r="D565" s="56">
        <v>375277045.81999999</v>
      </c>
      <c r="E565" s="148">
        <v>0</v>
      </c>
      <c r="F565" s="158">
        <v>0</v>
      </c>
      <c r="G565" s="158">
        <v>57800000</v>
      </c>
      <c r="H565" s="158">
        <v>0</v>
      </c>
      <c r="I565" s="148">
        <v>98487402.75</v>
      </c>
      <c r="J565" s="148">
        <v>0</v>
      </c>
      <c r="K565" s="148">
        <v>0</v>
      </c>
      <c r="L565" s="148">
        <v>0</v>
      </c>
      <c r="M565" s="147">
        <v>0</v>
      </c>
      <c r="N565" s="147">
        <v>0</v>
      </c>
      <c r="O565" s="148">
        <v>3151450.16</v>
      </c>
      <c r="P565" s="148">
        <v>135478221.77000001</v>
      </c>
      <c r="Q565" s="148">
        <f t="shared" si="130"/>
        <v>294917074.68000001</v>
      </c>
      <c r="R565" s="289"/>
      <c r="S565" s="6"/>
    </row>
    <row r="566" spans="2:23" s="28" customFormat="1" x14ac:dyDescent="0.25">
      <c r="B566" s="51" t="s">
        <v>640</v>
      </c>
      <c r="C566" s="134">
        <f t="shared" ref="C566" si="144">C567</f>
        <v>444112867</v>
      </c>
      <c r="D566" s="134">
        <v>268027017</v>
      </c>
      <c r="E566" s="153">
        <v>0</v>
      </c>
      <c r="F566" s="153">
        <v>0</v>
      </c>
      <c r="G566" s="153">
        <v>0</v>
      </c>
      <c r="H566" s="153">
        <v>0</v>
      </c>
      <c r="I566" s="153">
        <v>0</v>
      </c>
      <c r="J566" s="153">
        <v>0</v>
      </c>
      <c r="K566" s="153">
        <v>0</v>
      </c>
      <c r="L566" s="153">
        <v>0</v>
      </c>
      <c r="M566" s="153">
        <v>0</v>
      </c>
      <c r="N566" s="153">
        <v>0</v>
      </c>
      <c r="O566" s="153">
        <v>0</v>
      </c>
      <c r="P566" s="153">
        <v>0</v>
      </c>
      <c r="Q566" s="147">
        <f t="shared" si="130"/>
        <v>0</v>
      </c>
      <c r="R566" s="289"/>
      <c r="S566" s="6"/>
      <c r="T566" s="3"/>
      <c r="U566" s="3"/>
      <c r="V566" s="3"/>
      <c r="W566" s="3"/>
    </row>
    <row r="567" spans="2:23" s="28" customFormat="1" x14ac:dyDescent="0.25">
      <c r="B567" s="50" t="s">
        <v>641</v>
      </c>
      <c r="C567" s="56">
        <v>444112867</v>
      </c>
      <c r="D567" s="56">
        <v>268027017</v>
      </c>
      <c r="E567" s="147">
        <v>0</v>
      </c>
      <c r="F567" s="153">
        <v>0</v>
      </c>
      <c r="G567" s="153">
        <v>0</v>
      </c>
      <c r="H567" s="153">
        <v>0</v>
      </c>
      <c r="I567" s="147">
        <v>0</v>
      </c>
      <c r="J567" s="147">
        <v>0</v>
      </c>
      <c r="K567" s="147">
        <v>0</v>
      </c>
      <c r="L567" s="147">
        <v>0</v>
      </c>
      <c r="M567" s="147">
        <v>0</v>
      </c>
      <c r="N567" s="147">
        <v>0</v>
      </c>
      <c r="O567" s="148">
        <v>0</v>
      </c>
      <c r="P567" s="148">
        <v>0</v>
      </c>
      <c r="Q567" s="148">
        <f t="shared" si="130"/>
        <v>0</v>
      </c>
      <c r="R567" s="289"/>
      <c r="S567" s="6"/>
      <c r="T567" s="3"/>
      <c r="U567" s="3"/>
      <c r="V567" s="3"/>
      <c r="W567" s="3"/>
    </row>
    <row r="568" spans="2:23" x14ac:dyDescent="0.25">
      <c r="B568" s="51" t="s">
        <v>642</v>
      </c>
      <c r="C568" s="134">
        <f t="shared" ref="C568" si="145">C569</f>
        <v>4100000</v>
      </c>
      <c r="D568" s="134">
        <v>3557826.79</v>
      </c>
      <c r="E568" s="153">
        <v>0</v>
      </c>
      <c r="F568" s="153">
        <v>0</v>
      </c>
      <c r="G568" s="153">
        <v>0</v>
      </c>
      <c r="H568" s="153">
        <v>0</v>
      </c>
      <c r="I568" s="153">
        <v>0</v>
      </c>
      <c r="J568" s="153">
        <v>0</v>
      </c>
      <c r="K568" s="153">
        <v>1617078.6</v>
      </c>
      <c r="L568" s="153">
        <v>0</v>
      </c>
      <c r="M568" s="153">
        <v>0</v>
      </c>
      <c r="N568" s="153">
        <v>0</v>
      </c>
      <c r="O568" s="153">
        <v>0</v>
      </c>
      <c r="P568" s="153">
        <v>1010476.28</v>
      </c>
      <c r="Q568" s="147">
        <f t="shared" si="130"/>
        <v>2627554.88</v>
      </c>
      <c r="R568" s="289"/>
      <c r="S568" s="6"/>
    </row>
    <row r="569" spans="2:23" x14ac:dyDescent="0.25">
      <c r="B569" s="50" t="s">
        <v>643</v>
      </c>
      <c r="C569" s="56">
        <v>4100000</v>
      </c>
      <c r="D569" s="56">
        <v>3557826.79</v>
      </c>
      <c r="E569" s="147">
        <v>0</v>
      </c>
      <c r="F569" s="153">
        <v>0</v>
      </c>
      <c r="G569" s="153">
        <v>0</v>
      </c>
      <c r="H569" s="153">
        <v>0</v>
      </c>
      <c r="I569" s="156">
        <v>0</v>
      </c>
      <c r="J569" s="147">
        <v>0</v>
      </c>
      <c r="K569" s="147">
        <v>1617078.6</v>
      </c>
      <c r="L569" s="147">
        <v>0</v>
      </c>
      <c r="M569" s="147">
        <v>0</v>
      </c>
      <c r="N569" s="147">
        <v>0</v>
      </c>
      <c r="O569" s="148">
        <v>0</v>
      </c>
      <c r="P569" s="148">
        <v>1010476.28</v>
      </c>
      <c r="Q569" s="148">
        <f t="shared" si="130"/>
        <v>2627554.88</v>
      </c>
      <c r="R569" s="289"/>
      <c r="S569" s="6"/>
    </row>
    <row r="570" spans="2:23" x14ac:dyDescent="0.25">
      <c r="B570" s="51" t="s">
        <v>644</v>
      </c>
      <c r="C570" s="134">
        <f t="shared" ref="C570" si="146">C571</f>
        <v>892592</v>
      </c>
      <c r="D570" s="134">
        <v>892592</v>
      </c>
      <c r="E570" s="153">
        <v>0</v>
      </c>
      <c r="F570" s="153">
        <v>0</v>
      </c>
      <c r="G570" s="153">
        <v>0</v>
      </c>
      <c r="H570" s="153">
        <v>0</v>
      </c>
      <c r="I570" s="153">
        <v>0</v>
      </c>
      <c r="J570" s="153">
        <v>0</v>
      </c>
      <c r="K570" s="153">
        <v>0</v>
      </c>
      <c r="L570" s="153">
        <v>0</v>
      </c>
      <c r="M570" s="153">
        <v>0</v>
      </c>
      <c r="N570" s="153">
        <v>0</v>
      </c>
      <c r="O570" s="153">
        <v>0</v>
      </c>
      <c r="P570" s="153">
        <v>0</v>
      </c>
      <c r="Q570" s="147">
        <f t="shared" si="130"/>
        <v>0</v>
      </c>
      <c r="R570" s="289"/>
      <c r="S570" s="6"/>
    </row>
    <row r="571" spans="2:23" s="28" customFormat="1" x14ac:dyDescent="0.25">
      <c r="B571" s="50" t="s">
        <v>645</v>
      </c>
      <c r="C571" s="56">
        <v>892592</v>
      </c>
      <c r="D571" s="56">
        <v>892592</v>
      </c>
      <c r="E571" s="148">
        <v>0</v>
      </c>
      <c r="F571" s="158">
        <v>0</v>
      </c>
      <c r="G571" s="158">
        <v>0</v>
      </c>
      <c r="H571" s="158">
        <v>0</v>
      </c>
      <c r="I571" s="148">
        <v>0</v>
      </c>
      <c r="J571" s="148">
        <v>0</v>
      </c>
      <c r="K571" s="148">
        <v>0</v>
      </c>
      <c r="L571" s="148">
        <v>0</v>
      </c>
      <c r="M571" s="148">
        <v>0</v>
      </c>
      <c r="N571" s="148">
        <v>0</v>
      </c>
      <c r="O571" s="148">
        <v>0</v>
      </c>
      <c r="P571" s="148">
        <v>0</v>
      </c>
      <c r="Q571" s="148">
        <f t="shared" si="130"/>
        <v>0</v>
      </c>
      <c r="R571" s="289"/>
      <c r="S571" s="6"/>
      <c r="T571" s="3"/>
      <c r="U571" s="3"/>
      <c r="V571" s="3"/>
      <c r="W571" s="3"/>
    </row>
    <row r="572" spans="2:23" x14ac:dyDescent="0.25">
      <c r="B572" s="52" t="s">
        <v>100</v>
      </c>
      <c r="C572" s="63">
        <f>+C573</f>
        <v>0</v>
      </c>
      <c r="D572" s="63">
        <v>3000000</v>
      </c>
      <c r="E572" s="147">
        <v>0</v>
      </c>
      <c r="F572" s="147">
        <v>0</v>
      </c>
      <c r="G572" s="147">
        <v>0</v>
      </c>
      <c r="H572" s="147">
        <v>471916.63</v>
      </c>
      <c r="I572" s="147">
        <v>0</v>
      </c>
      <c r="J572" s="147">
        <v>0</v>
      </c>
      <c r="K572" s="147">
        <v>0</v>
      </c>
      <c r="L572" s="147">
        <v>706971.36</v>
      </c>
      <c r="M572" s="147">
        <v>0</v>
      </c>
      <c r="N572" s="147">
        <v>0</v>
      </c>
      <c r="O572" s="147">
        <v>0</v>
      </c>
      <c r="P572" s="147">
        <v>0</v>
      </c>
      <c r="Q572" s="147">
        <f t="shared" si="130"/>
        <v>1178887.99</v>
      </c>
      <c r="R572" s="289"/>
      <c r="S572" s="6"/>
    </row>
    <row r="573" spans="2:23" x14ac:dyDescent="0.25">
      <c r="B573" s="27" t="s">
        <v>646</v>
      </c>
      <c r="C573" s="56">
        <f>+C574</f>
        <v>0</v>
      </c>
      <c r="D573" s="56">
        <v>3000000</v>
      </c>
      <c r="E573" s="148">
        <v>0</v>
      </c>
      <c r="F573" s="148">
        <v>0</v>
      </c>
      <c r="G573" s="148">
        <v>0</v>
      </c>
      <c r="H573" s="148">
        <v>471916.63</v>
      </c>
      <c r="I573" s="148">
        <v>0</v>
      </c>
      <c r="J573" s="148">
        <v>0</v>
      </c>
      <c r="K573" s="148">
        <v>0</v>
      </c>
      <c r="L573" s="148">
        <v>706971.36</v>
      </c>
      <c r="M573" s="148">
        <v>0</v>
      </c>
      <c r="N573" s="148">
        <v>0</v>
      </c>
      <c r="O573" s="148">
        <v>0</v>
      </c>
      <c r="P573" s="148">
        <v>0</v>
      </c>
      <c r="Q573" s="148">
        <f t="shared" si="130"/>
        <v>1178887.99</v>
      </c>
      <c r="R573" s="289"/>
      <c r="S573" s="6"/>
    </row>
    <row r="574" spans="2:23" s="28" customFormat="1" x14ac:dyDescent="0.25">
      <c r="B574" s="50" t="s">
        <v>647</v>
      </c>
      <c r="C574" s="56">
        <v>0</v>
      </c>
      <c r="D574" s="56">
        <v>3000000</v>
      </c>
      <c r="E574" s="148">
        <v>0</v>
      </c>
      <c r="F574" s="148">
        <v>0</v>
      </c>
      <c r="G574" s="148">
        <v>0</v>
      </c>
      <c r="H574" s="148">
        <v>471916.63</v>
      </c>
      <c r="I574" s="148">
        <v>0</v>
      </c>
      <c r="J574" s="148">
        <v>0</v>
      </c>
      <c r="K574" s="148">
        <v>0</v>
      </c>
      <c r="L574" s="148">
        <v>706971.36</v>
      </c>
      <c r="M574" s="148">
        <v>0</v>
      </c>
      <c r="N574" s="148">
        <v>0</v>
      </c>
      <c r="O574" s="148">
        <v>0</v>
      </c>
      <c r="P574" s="148">
        <v>0</v>
      </c>
      <c r="Q574" s="148">
        <f t="shared" si="130"/>
        <v>1178887.99</v>
      </c>
      <c r="R574" s="289"/>
      <c r="S574" s="6"/>
      <c r="T574" s="3"/>
      <c r="U574" s="3"/>
      <c r="V574" s="3"/>
      <c r="W574" s="3"/>
    </row>
    <row r="575" spans="2:23" x14ac:dyDescent="0.25">
      <c r="B575" s="26" t="s">
        <v>71</v>
      </c>
      <c r="C575" s="55">
        <f>+C576</f>
        <v>58818</v>
      </c>
      <c r="D575" s="55">
        <v>58818</v>
      </c>
      <c r="E575" s="146">
        <v>0</v>
      </c>
      <c r="F575" s="146">
        <v>0</v>
      </c>
      <c r="G575" s="146">
        <v>0</v>
      </c>
      <c r="H575" s="146">
        <v>0</v>
      </c>
      <c r="I575" s="146">
        <v>0</v>
      </c>
      <c r="J575" s="146">
        <v>0</v>
      </c>
      <c r="K575" s="146">
        <v>0</v>
      </c>
      <c r="L575" s="146">
        <v>0</v>
      </c>
      <c r="M575" s="146">
        <v>0</v>
      </c>
      <c r="N575" s="146">
        <v>0</v>
      </c>
      <c r="O575" s="146">
        <v>0</v>
      </c>
      <c r="P575" s="146">
        <v>0</v>
      </c>
      <c r="Q575" s="146">
        <f t="shared" si="130"/>
        <v>0</v>
      </c>
      <c r="R575" s="289"/>
      <c r="S575" s="6"/>
    </row>
    <row r="576" spans="2:23" x14ac:dyDescent="0.25">
      <c r="B576" s="52" t="s">
        <v>72</v>
      </c>
      <c r="C576" s="63">
        <f>+C577</f>
        <v>58818</v>
      </c>
      <c r="D576" s="63">
        <v>58818</v>
      </c>
      <c r="E576" s="147">
        <v>0</v>
      </c>
      <c r="F576" s="147">
        <v>0</v>
      </c>
      <c r="G576" s="147">
        <v>0</v>
      </c>
      <c r="H576" s="147">
        <v>0</v>
      </c>
      <c r="I576" s="147">
        <v>0</v>
      </c>
      <c r="J576" s="147">
        <v>0</v>
      </c>
      <c r="K576" s="147">
        <v>0</v>
      </c>
      <c r="L576" s="147">
        <v>0</v>
      </c>
      <c r="M576" s="147">
        <v>0</v>
      </c>
      <c r="N576" s="147">
        <v>0</v>
      </c>
      <c r="O576" s="147">
        <v>0</v>
      </c>
      <c r="P576" s="147">
        <v>0</v>
      </c>
      <c r="Q576" s="147">
        <f t="shared" si="130"/>
        <v>0</v>
      </c>
      <c r="R576" s="289"/>
      <c r="S576" s="6"/>
    </row>
    <row r="577" spans="2:29" x14ac:dyDescent="0.25">
      <c r="B577" s="27" t="s">
        <v>648</v>
      </c>
      <c r="C577" s="56">
        <f>+C578</f>
        <v>58818</v>
      </c>
      <c r="D577" s="56">
        <v>58818</v>
      </c>
      <c r="E577" s="148">
        <v>0</v>
      </c>
      <c r="F577" s="148">
        <v>0</v>
      </c>
      <c r="G577" s="148">
        <v>0</v>
      </c>
      <c r="H577" s="148">
        <v>0</v>
      </c>
      <c r="I577" s="148">
        <v>0</v>
      </c>
      <c r="J577" s="148">
        <v>0</v>
      </c>
      <c r="K577" s="148">
        <v>0</v>
      </c>
      <c r="L577" s="148">
        <v>0</v>
      </c>
      <c r="M577" s="148">
        <v>0</v>
      </c>
      <c r="N577" s="148">
        <v>0</v>
      </c>
      <c r="O577" s="148">
        <v>0</v>
      </c>
      <c r="P577" s="148">
        <v>0</v>
      </c>
      <c r="Q577" s="147">
        <f t="shared" si="130"/>
        <v>0</v>
      </c>
      <c r="R577" s="289"/>
      <c r="S577" s="6"/>
    </row>
    <row r="578" spans="2:29" x14ac:dyDescent="0.25">
      <c r="B578" s="50" t="s">
        <v>649</v>
      </c>
      <c r="C578" s="56">
        <v>58818</v>
      </c>
      <c r="D578" s="56">
        <v>58818</v>
      </c>
      <c r="E578" s="148">
        <v>0</v>
      </c>
      <c r="F578" s="148">
        <v>0</v>
      </c>
      <c r="G578" s="148">
        <v>0</v>
      </c>
      <c r="H578" s="148">
        <v>0</v>
      </c>
      <c r="I578" s="148">
        <v>0</v>
      </c>
      <c r="J578" s="148">
        <v>0</v>
      </c>
      <c r="K578" s="148">
        <v>0</v>
      </c>
      <c r="L578" s="148">
        <v>0</v>
      </c>
      <c r="M578" s="148">
        <v>0</v>
      </c>
      <c r="N578" s="148">
        <v>0</v>
      </c>
      <c r="O578" s="148">
        <v>0</v>
      </c>
      <c r="P578" s="148">
        <v>0</v>
      </c>
      <c r="Q578" s="147">
        <f t="shared" si="130"/>
        <v>0</v>
      </c>
      <c r="R578" s="289"/>
      <c r="S578" s="6"/>
    </row>
    <row r="579" spans="2:29" x14ac:dyDescent="0.25">
      <c r="B579" s="26" t="s">
        <v>74</v>
      </c>
      <c r="C579" s="55">
        <f>+C580</f>
        <v>0</v>
      </c>
      <c r="D579" s="55">
        <v>1466224</v>
      </c>
      <c r="E579" s="146">
        <v>0</v>
      </c>
      <c r="F579" s="146">
        <v>0</v>
      </c>
      <c r="G579" s="146">
        <v>0</v>
      </c>
      <c r="H579" s="146">
        <v>0</v>
      </c>
      <c r="I579" s="146">
        <v>0</v>
      </c>
      <c r="J579" s="146">
        <v>0</v>
      </c>
      <c r="K579" s="146">
        <v>0</v>
      </c>
      <c r="L579" s="146">
        <v>0</v>
      </c>
      <c r="M579" s="146">
        <v>0</v>
      </c>
      <c r="N579" s="146">
        <v>0</v>
      </c>
      <c r="O579" s="146">
        <v>0</v>
      </c>
      <c r="P579" s="146">
        <v>0</v>
      </c>
      <c r="Q579" s="146">
        <f t="shared" si="130"/>
        <v>0</v>
      </c>
      <c r="R579" s="289"/>
      <c r="S579" s="6"/>
    </row>
    <row r="580" spans="2:29" x14ac:dyDescent="0.25">
      <c r="B580" s="47" t="s">
        <v>76</v>
      </c>
      <c r="C580" s="56">
        <f>+C583</f>
        <v>0</v>
      </c>
      <c r="D580" s="56">
        <v>1435924</v>
      </c>
      <c r="E580" s="148">
        <v>0</v>
      </c>
      <c r="F580" s="148">
        <v>0</v>
      </c>
      <c r="G580" s="148">
        <v>0</v>
      </c>
      <c r="H580" s="148">
        <v>0</v>
      </c>
      <c r="I580" s="148">
        <v>0</v>
      </c>
      <c r="J580" s="148">
        <v>0</v>
      </c>
      <c r="K580" s="148">
        <v>0</v>
      </c>
      <c r="L580" s="148">
        <v>0</v>
      </c>
      <c r="M580" s="148">
        <v>0</v>
      </c>
      <c r="N580" s="148">
        <v>0</v>
      </c>
      <c r="O580" s="148">
        <v>0</v>
      </c>
      <c r="P580" s="148">
        <v>0</v>
      </c>
      <c r="Q580" s="147">
        <f t="shared" si="130"/>
        <v>0</v>
      </c>
      <c r="R580" s="289"/>
      <c r="S580" s="6"/>
    </row>
    <row r="581" spans="2:29" ht="15.75" customHeight="1" x14ac:dyDescent="0.25">
      <c r="B581" s="27" t="s">
        <v>733</v>
      </c>
      <c r="C581" s="283">
        <v>1435924</v>
      </c>
      <c r="D581" s="283">
        <v>1435924</v>
      </c>
      <c r="E581" s="284">
        <v>0</v>
      </c>
      <c r="F581" s="284">
        <v>0</v>
      </c>
      <c r="G581" s="284">
        <v>0</v>
      </c>
      <c r="H581" s="284">
        <v>0</v>
      </c>
      <c r="I581" s="284">
        <v>0</v>
      </c>
      <c r="J581" s="284">
        <v>0</v>
      </c>
      <c r="K581" s="284">
        <v>0</v>
      </c>
      <c r="L581" s="284">
        <v>0</v>
      </c>
      <c r="M581" s="284">
        <v>0</v>
      </c>
      <c r="N581" s="284">
        <v>0</v>
      </c>
      <c r="O581" s="284">
        <v>0</v>
      </c>
      <c r="P581" s="284">
        <v>0</v>
      </c>
      <c r="Q581" s="285">
        <f t="shared" si="130"/>
        <v>0</v>
      </c>
      <c r="R581" s="289"/>
      <c r="S581" s="6"/>
    </row>
    <row r="582" spans="2:29" x14ac:dyDescent="0.25">
      <c r="B582" s="50" t="s">
        <v>734</v>
      </c>
      <c r="C582" s="283">
        <v>1435924</v>
      </c>
      <c r="D582" s="283">
        <v>1435924</v>
      </c>
      <c r="E582" s="148">
        <v>0</v>
      </c>
      <c r="F582" s="148">
        <v>0</v>
      </c>
      <c r="G582" s="148">
        <v>0</v>
      </c>
      <c r="H582" s="148">
        <v>0</v>
      </c>
      <c r="I582" s="148">
        <v>0</v>
      </c>
      <c r="J582" s="148">
        <v>0</v>
      </c>
      <c r="K582" s="148">
        <v>0</v>
      </c>
      <c r="L582" s="148">
        <v>0</v>
      </c>
      <c r="M582" s="148">
        <v>0</v>
      </c>
      <c r="N582" s="148">
        <v>0</v>
      </c>
      <c r="O582" s="148">
        <v>0</v>
      </c>
      <c r="P582" s="148">
        <v>0</v>
      </c>
      <c r="Q582" s="147">
        <f t="shared" si="130"/>
        <v>0</v>
      </c>
      <c r="R582" s="289"/>
      <c r="S582" s="6"/>
    </row>
    <row r="583" spans="2:29" x14ac:dyDescent="0.25">
      <c r="B583" s="27" t="s">
        <v>654</v>
      </c>
      <c r="C583" s="56">
        <v>0</v>
      </c>
      <c r="D583" s="56">
        <v>0</v>
      </c>
      <c r="E583" s="148">
        <v>0</v>
      </c>
      <c r="F583" s="148">
        <v>0</v>
      </c>
      <c r="G583" s="148">
        <v>0</v>
      </c>
      <c r="H583" s="148">
        <v>0</v>
      </c>
      <c r="I583" s="148">
        <v>0</v>
      </c>
      <c r="J583" s="148">
        <v>0</v>
      </c>
      <c r="K583" s="148">
        <v>0</v>
      </c>
      <c r="L583" s="148">
        <v>0</v>
      </c>
      <c r="M583" s="148">
        <v>0</v>
      </c>
      <c r="N583" s="148">
        <v>0</v>
      </c>
      <c r="O583" s="148">
        <v>0</v>
      </c>
      <c r="P583" s="148">
        <v>0</v>
      </c>
      <c r="Q583" s="147">
        <f t="shared" si="130"/>
        <v>0</v>
      </c>
      <c r="R583" s="289"/>
      <c r="S583" s="6"/>
    </row>
    <row r="584" spans="2:29" x14ac:dyDescent="0.25">
      <c r="B584" s="50" t="s">
        <v>655</v>
      </c>
      <c r="C584" s="56">
        <v>0</v>
      </c>
      <c r="D584" s="56">
        <v>0</v>
      </c>
      <c r="E584" s="148">
        <v>0</v>
      </c>
      <c r="F584" s="148">
        <v>0</v>
      </c>
      <c r="G584" s="148">
        <v>0</v>
      </c>
      <c r="H584" s="148">
        <v>0</v>
      </c>
      <c r="I584" s="148">
        <v>0</v>
      </c>
      <c r="J584" s="148">
        <v>0</v>
      </c>
      <c r="K584" s="148">
        <v>0</v>
      </c>
      <c r="L584" s="148">
        <v>0</v>
      </c>
      <c r="M584" s="148">
        <v>0</v>
      </c>
      <c r="N584" s="148">
        <v>0</v>
      </c>
      <c r="O584" s="148">
        <v>0</v>
      </c>
      <c r="P584" s="148">
        <v>0</v>
      </c>
      <c r="Q584" s="147">
        <f t="shared" si="130"/>
        <v>0</v>
      </c>
      <c r="R584" s="289"/>
      <c r="S584" s="6"/>
    </row>
    <row r="585" spans="2:29" x14ac:dyDescent="0.25">
      <c r="B585" s="47" t="s">
        <v>699</v>
      </c>
      <c r="C585" s="56">
        <v>0</v>
      </c>
      <c r="D585" s="56">
        <v>30300</v>
      </c>
      <c r="E585" s="148">
        <v>0</v>
      </c>
      <c r="F585" s="148">
        <v>0</v>
      </c>
      <c r="G585" s="148">
        <v>0</v>
      </c>
      <c r="H585" s="148">
        <v>0</v>
      </c>
      <c r="I585" s="148">
        <v>0</v>
      </c>
      <c r="J585" s="148">
        <v>0</v>
      </c>
      <c r="K585" s="148">
        <v>0</v>
      </c>
      <c r="L585" s="148">
        <v>0</v>
      </c>
      <c r="M585" s="148">
        <v>0</v>
      </c>
      <c r="N585" s="148">
        <v>0</v>
      </c>
      <c r="O585" s="148">
        <v>0</v>
      </c>
      <c r="P585" s="148">
        <v>0</v>
      </c>
      <c r="Q585" s="147">
        <f t="shared" si="130"/>
        <v>0</v>
      </c>
      <c r="R585" s="289"/>
      <c r="S585" s="6"/>
    </row>
    <row r="586" spans="2:29" x14ac:dyDescent="0.25">
      <c r="B586" s="27" t="s">
        <v>735</v>
      </c>
      <c r="C586" s="56">
        <v>0</v>
      </c>
      <c r="D586" s="56">
        <v>30300</v>
      </c>
      <c r="E586" s="284">
        <v>0</v>
      </c>
      <c r="F586" s="284">
        <v>0</v>
      </c>
      <c r="G586" s="284">
        <v>0</v>
      </c>
      <c r="H586" s="284">
        <v>0</v>
      </c>
      <c r="I586" s="284">
        <v>0</v>
      </c>
      <c r="J586" s="284">
        <v>0</v>
      </c>
      <c r="K586" s="284">
        <v>0</v>
      </c>
      <c r="L586" s="284">
        <v>0</v>
      </c>
      <c r="M586" s="284">
        <v>0</v>
      </c>
      <c r="N586" s="284">
        <v>0</v>
      </c>
      <c r="O586" s="284">
        <v>0</v>
      </c>
      <c r="P586" s="284">
        <v>0</v>
      </c>
      <c r="Q586" s="147">
        <f t="shared" si="130"/>
        <v>0</v>
      </c>
      <c r="R586" s="289"/>
      <c r="S586" s="6"/>
    </row>
    <row r="587" spans="2:29" x14ac:dyDescent="0.25">
      <c r="B587" s="50" t="s">
        <v>736</v>
      </c>
      <c r="C587" s="56">
        <v>0</v>
      </c>
      <c r="D587" s="56">
        <v>30300</v>
      </c>
      <c r="E587" s="148">
        <v>0</v>
      </c>
      <c r="F587" s="148">
        <v>0</v>
      </c>
      <c r="G587" s="148">
        <v>0</v>
      </c>
      <c r="H587" s="148">
        <v>0</v>
      </c>
      <c r="I587" s="148">
        <v>0</v>
      </c>
      <c r="J587" s="148">
        <v>0</v>
      </c>
      <c r="K587" s="148">
        <v>0</v>
      </c>
      <c r="L587" s="148">
        <v>0</v>
      </c>
      <c r="M587" s="148">
        <v>0</v>
      </c>
      <c r="N587" s="148">
        <v>0</v>
      </c>
      <c r="O587" s="148">
        <v>0</v>
      </c>
      <c r="P587" s="148">
        <v>0</v>
      </c>
      <c r="Q587" s="147">
        <f t="shared" ref="Q587" si="147">SUM(E587:P587)</f>
        <v>0</v>
      </c>
      <c r="R587" s="289"/>
      <c r="S587" s="6"/>
    </row>
    <row r="588" spans="2:29" x14ac:dyDescent="0.25">
      <c r="B588" s="77" t="s">
        <v>149</v>
      </c>
      <c r="C588" s="67">
        <f t="shared" ref="C588:Q588" si="148">C10+C78+C228+C353+C403+C424+C546+C575+C579</f>
        <v>182199786697</v>
      </c>
      <c r="D588" s="67">
        <f t="shared" si="148"/>
        <v>204835176955.15002</v>
      </c>
      <c r="E588" s="59">
        <f t="shared" si="148"/>
        <v>7688149192.3900013</v>
      </c>
      <c r="F588" s="59">
        <f t="shared" si="148"/>
        <v>8678944969</v>
      </c>
      <c r="G588" s="59">
        <f t="shared" si="148"/>
        <v>10364519613.700003</v>
      </c>
      <c r="H588" s="59">
        <f t="shared" si="148"/>
        <v>11109981017.91</v>
      </c>
      <c r="I588" s="59">
        <f t="shared" si="148"/>
        <v>11413632951.18</v>
      </c>
      <c r="J588" s="59">
        <f t="shared" si="148"/>
        <v>9997655700.9299984</v>
      </c>
      <c r="K588" s="59">
        <f t="shared" si="148"/>
        <v>10143726770.200003</v>
      </c>
      <c r="L588" s="59">
        <f t="shared" si="148"/>
        <v>11059140677.770002</v>
      </c>
      <c r="M588" s="59">
        <f t="shared" si="148"/>
        <v>10302291908.830004</v>
      </c>
      <c r="N588" s="59">
        <f t="shared" si="148"/>
        <v>10617089509.389999</v>
      </c>
      <c r="O588" s="59">
        <f t="shared" si="148"/>
        <v>13036639180.07</v>
      </c>
      <c r="P588" s="59">
        <f t="shared" si="148"/>
        <v>18682165431.620003</v>
      </c>
      <c r="Q588" s="59">
        <f t="shared" si="148"/>
        <v>133093936922.98997</v>
      </c>
      <c r="R588" s="289"/>
      <c r="S588" s="6"/>
    </row>
    <row r="589" spans="2:29" x14ac:dyDescent="0.25">
      <c r="E589" s="148"/>
      <c r="F589" s="148"/>
      <c r="G589" s="148"/>
      <c r="H589" s="148"/>
      <c r="I589" s="148"/>
      <c r="J589" s="159"/>
      <c r="K589" s="159"/>
      <c r="L589" s="148"/>
      <c r="M589" s="148"/>
      <c r="N589" s="148"/>
      <c r="O589" s="148"/>
      <c r="P589" s="148"/>
      <c r="Q589" s="148"/>
      <c r="R589" s="289"/>
      <c r="S589" s="6"/>
    </row>
    <row r="590" spans="2:29" x14ac:dyDescent="0.25">
      <c r="B590" s="77"/>
      <c r="C590" s="25"/>
      <c r="D590" s="24"/>
      <c r="E590" s="11" t="s">
        <v>10</v>
      </c>
      <c r="F590" s="11" t="s">
        <v>11</v>
      </c>
      <c r="G590" s="11" t="s">
        <v>12</v>
      </c>
      <c r="H590" s="11" t="s">
        <v>13</v>
      </c>
      <c r="I590" s="11" t="s">
        <v>14</v>
      </c>
      <c r="J590" s="160" t="s">
        <v>15</v>
      </c>
      <c r="K590" s="160" t="s">
        <v>16</v>
      </c>
      <c r="L590" s="161" t="s">
        <v>17</v>
      </c>
      <c r="M590" s="11" t="s">
        <v>118</v>
      </c>
      <c r="N590" s="11" t="s">
        <v>19</v>
      </c>
      <c r="O590" s="11" t="s">
        <v>20</v>
      </c>
      <c r="P590" s="11" t="s">
        <v>21</v>
      </c>
      <c r="Q590" s="162" t="s">
        <v>22</v>
      </c>
      <c r="R590" s="289"/>
      <c r="S590" s="6"/>
      <c r="AA590" s="31"/>
      <c r="AB590" s="31"/>
      <c r="AC590" s="31"/>
    </row>
    <row r="591" spans="2:29" s="28" customFormat="1" x14ac:dyDescent="0.25">
      <c r="B591" s="26" t="s">
        <v>80</v>
      </c>
      <c r="C591" s="60">
        <f>+C592</f>
        <v>0</v>
      </c>
      <c r="D591" s="60">
        <v>0</v>
      </c>
      <c r="E591" s="150">
        <v>0</v>
      </c>
      <c r="F591" s="150">
        <v>0</v>
      </c>
      <c r="G591" s="150">
        <v>0</v>
      </c>
      <c r="H591" s="150">
        <v>0</v>
      </c>
      <c r="I591" s="150">
        <v>0</v>
      </c>
      <c r="J591" s="150">
        <v>0</v>
      </c>
      <c r="K591" s="150">
        <v>0</v>
      </c>
      <c r="L591" s="150">
        <v>0</v>
      </c>
      <c r="M591" s="150">
        <v>0</v>
      </c>
      <c r="N591" s="150">
        <v>0</v>
      </c>
      <c r="O591" s="150">
        <v>0</v>
      </c>
      <c r="P591" s="150">
        <v>0</v>
      </c>
      <c r="Q591" s="150">
        <f t="shared" ref="Q591:Q610" si="149">SUM(E591:P591)</f>
        <v>0</v>
      </c>
      <c r="R591" s="289"/>
      <c r="S591" s="6"/>
      <c r="T591" s="3"/>
      <c r="U591" s="138"/>
      <c r="V591" s="138"/>
      <c r="W591" s="138"/>
      <c r="X591"/>
      <c r="Y591"/>
      <c r="Z591"/>
      <c r="AA591" s="31"/>
      <c r="AB591" s="31"/>
      <c r="AC591" s="31"/>
    </row>
    <row r="592" spans="2:29" x14ac:dyDescent="0.25">
      <c r="B592" t="s">
        <v>82</v>
      </c>
      <c r="C592" s="61">
        <f>+C593</f>
        <v>0</v>
      </c>
      <c r="D592" s="61">
        <v>0</v>
      </c>
      <c r="E592" s="163">
        <v>0</v>
      </c>
      <c r="F592" s="163">
        <v>0</v>
      </c>
      <c r="G592" s="163">
        <v>0</v>
      </c>
      <c r="H592" s="163">
        <v>0</v>
      </c>
      <c r="I592" s="163">
        <v>0</v>
      </c>
      <c r="J592" s="163">
        <v>0</v>
      </c>
      <c r="K592" s="163">
        <v>0</v>
      </c>
      <c r="L592" s="163">
        <v>0</v>
      </c>
      <c r="M592" s="163">
        <v>0</v>
      </c>
      <c r="N592" s="163">
        <v>0</v>
      </c>
      <c r="O592" s="163">
        <v>0</v>
      </c>
      <c r="P592" s="163">
        <v>0</v>
      </c>
      <c r="Q592" s="148">
        <f t="shared" si="149"/>
        <v>0</v>
      </c>
      <c r="R592" s="289"/>
      <c r="S592" s="6"/>
      <c r="AA592" s="31"/>
      <c r="AB592" s="31"/>
      <c r="AC592" s="31"/>
    </row>
    <row r="593" spans="2:29" x14ac:dyDescent="0.25">
      <c r="B593" s="27" t="s">
        <v>90</v>
      </c>
      <c r="C593" s="61">
        <f>+C594</f>
        <v>0</v>
      </c>
      <c r="D593" s="61">
        <v>0</v>
      </c>
      <c r="E593" s="163">
        <v>0</v>
      </c>
      <c r="F593" s="163">
        <v>0</v>
      </c>
      <c r="G593" s="163">
        <v>0</v>
      </c>
      <c r="H593" s="163">
        <v>0</v>
      </c>
      <c r="I593" s="163">
        <v>0</v>
      </c>
      <c r="J593" s="163">
        <v>0</v>
      </c>
      <c r="K593" s="163">
        <v>0</v>
      </c>
      <c r="L593" s="163">
        <v>0</v>
      </c>
      <c r="M593" s="163">
        <v>0</v>
      </c>
      <c r="N593" s="163">
        <v>0</v>
      </c>
      <c r="O593" s="163">
        <v>0</v>
      </c>
      <c r="P593" s="163">
        <v>0</v>
      </c>
      <c r="Q593" s="148">
        <f t="shared" si="149"/>
        <v>0</v>
      </c>
      <c r="R593" s="289"/>
      <c r="S593" s="6"/>
    </row>
    <row r="594" spans="2:29" x14ac:dyDescent="0.25">
      <c r="B594" s="50" t="s">
        <v>91</v>
      </c>
      <c r="C594" s="61"/>
      <c r="D594" s="61">
        <v>0</v>
      </c>
      <c r="E594" s="163">
        <v>0</v>
      </c>
      <c r="F594" s="163">
        <v>0</v>
      </c>
      <c r="G594" s="163">
        <v>0</v>
      </c>
      <c r="H594" s="163">
        <v>0</v>
      </c>
      <c r="I594" s="163">
        <v>0</v>
      </c>
      <c r="J594" s="163">
        <v>0</v>
      </c>
      <c r="K594" s="163">
        <v>0</v>
      </c>
      <c r="L594" s="163">
        <v>0</v>
      </c>
      <c r="M594" s="163">
        <v>0</v>
      </c>
      <c r="N594" s="163">
        <v>0</v>
      </c>
      <c r="O594" s="163">
        <v>0</v>
      </c>
      <c r="P594" s="163">
        <v>0</v>
      </c>
      <c r="Q594" s="148">
        <f t="shared" si="149"/>
        <v>0</v>
      </c>
      <c r="R594" s="289"/>
      <c r="S594" s="6"/>
    </row>
    <row r="595" spans="2:29" ht="15.75" customHeight="1" x14ac:dyDescent="0.25">
      <c r="B595" s="26" t="s">
        <v>83</v>
      </c>
      <c r="C595" s="60">
        <f>+C596+C601</f>
        <v>1364205946</v>
      </c>
      <c r="D595" s="60">
        <v>4278905946</v>
      </c>
      <c r="E595" s="150">
        <v>0</v>
      </c>
      <c r="F595" s="150">
        <v>0</v>
      </c>
      <c r="G595" s="150">
        <v>0</v>
      </c>
      <c r="H595" s="150">
        <v>0</v>
      </c>
      <c r="I595" s="150">
        <v>0</v>
      </c>
      <c r="J595" s="150">
        <v>0</v>
      </c>
      <c r="K595" s="150">
        <v>0</v>
      </c>
      <c r="L595" s="150">
        <v>0</v>
      </c>
      <c r="M595" s="150">
        <v>0</v>
      </c>
      <c r="N595" s="150">
        <v>0</v>
      </c>
      <c r="O595" s="150">
        <v>0</v>
      </c>
      <c r="P595" s="150">
        <v>0</v>
      </c>
      <c r="Q595" s="150">
        <f t="shared" si="149"/>
        <v>0</v>
      </c>
      <c r="R595" s="289"/>
    </row>
    <row r="596" spans="2:29" s="28" customFormat="1" ht="15.75" customHeight="1" x14ac:dyDescent="0.25">
      <c r="B596" t="s">
        <v>84</v>
      </c>
      <c r="C596" s="62">
        <f>+C597+C599</f>
        <v>1364205946</v>
      </c>
      <c r="D596" s="62">
        <v>4278905946</v>
      </c>
      <c r="E596" s="164">
        <v>0</v>
      </c>
      <c r="F596" s="164">
        <v>0</v>
      </c>
      <c r="G596" s="164">
        <v>0</v>
      </c>
      <c r="H596" s="164">
        <v>0</v>
      </c>
      <c r="I596" s="164">
        <v>0</v>
      </c>
      <c r="J596" s="164">
        <v>0</v>
      </c>
      <c r="K596" s="164">
        <v>0</v>
      </c>
      <c r="L596" s="164">
        <v>0</v>
      </c>
      <c r="M596" s="164">
        <v>0</v>
      </c>
      <c r="N596" s="164">
        <v>0</v>
      </c>
      <c r="O596" s="164">
        <v>0</v>
      </c>
      <c r="P596" s="164">
        <v>0</v>
      </c>
      <c r="Q596" s="148">
        <f t="shared" si="149"/>
        <v>0</v>
      </c>
      <c r="R596" s="289"/>
      <c r="T596" s="3"/>
      <c r="U596" s="138"/>
      <c r="V596" s="138"/>
      <c r="W596" s="138"/>
      <c r="X596"/>
      <c r="Y596"/>
      <c r="Z596"/>
      <c r="AA596"/>
      <c r="AB596"/>
      <c r="AC596"/>
    </row>
    <row r="597" spans="2:29" ht="15.75" customHeight="1" x14ac:dyDescent="0.25">
      <c r="B597" s="27" t="s">
        <v>92</v>
      </c>
      <c r="C597" s="61">
        <f>+C598</f>
        <v>1328308604</v>
      </c>
      <c r="D597" s="61">
        <v>4243008604</v>
      </c>
      <c r="E597" s="163">
        <v>0</v>
      </c>
      <c r="F597" s="163">
        <v>0</v>
      </c>
      <c r="G597" s="163">
        <v>0</v>
      </c>
      <c r="H597" s="163">
        <v>0</v>
      </c>
      <c r="I597" s="163">
        <v>0</v>
      </c>
      <c r="J597" s="163">
        <v>0</v>
      </c>
      <c r="K597" s="163">
        <v>0</v>
      </c>
      <c r="L597" s="163">
        <v>0</v>
      </c>
      <c r="M597" s="163">
        <v>0</v>
      </c>
      <c r="N597" s="163">
        <v>0</v>
      </c>
      <c r="O597" s="163">
        <v>0</v>
      </c>
      <c r="P597" s="163">
        <v>0</v>
      </c>
      <c r="Q597" s="148">
        <f t="shared" si="149"/>
        <v>0</v>
      </c>
      <c r="R597" s="289"/>
    </row>
    <row r="598" spans="2:29" ht="15.75" customHeight="1" x14ac:dyDescent="0.25">
      <c r="B598" s="50" t="s">
        <v>93</v>
      </c>
      <c r="C598" s="61">
        <v>1328308604</v>
      </c>
      <c r="D598" s="61">
        <v>4243008604</v>
      </c>
      <c r="E598" s="163">
        <v>0</v>
      </c>
      <c r="F598" s="165">
        <v>0</v>
      </c>
      <c r="G598" s="165">
        <v>0</v>
      </c>
      <c r="H598" s="163">
        <v>0</v>
      </c>
      <c r="I598" s="163">
        <v>0</v>
      </c>
      <c r="J598" s="163">
        <v>0</v>
      </c>
      <c r="K598" s="163">
        <v>0</v>
      </c>
      <c r="L598" s="163">
        <v>0</v>
      </c>
      <c r="M598" s="163">
        <v>0</v>
      </c>
      <c r="N598" s="163">
        <v>0</v>
      </c>
      <c r="O598" s="163">
        <v>0</v>
      </c>
      <c r="P598" s="163">
        <v>0</v>
      </c>
      <c r="Q598" s="148">
        <f t="shared" si="149"/>
        <v>0</v>
      </c>
      <c r="R598" s="289"/>
    </row>
    <row r="599" spans="2:29" ht="15.75" customHeight="1" x14ac:dyDescent="0.25">
      <c r="B599" s="27" t="s">
        <v>103</v>
      </c>
      <c r="C599" s="61">
        <f>+C600</f>
        <v>35897342</v>
      </c>
      <c r="D599" s="61">
        <v>35897342</v>
      </c>
      <c r="E599" s="163">
        <v>0</v>
      </c>
      <c r="F599" s="165">
        <v>0</v>
      </c>
      <c r="G599" s="165">
        <v>0</v>
      </c>
      <c r="H599" s="163">
        <v>0</v>
      </c>
      <c r="I599" s="163">
        <v>0</v>
      </c>
      <c r="J599" s="163">
        <v>0</v>
      </c>
      <c r="K599" s="163">
        <v>0</v>
      </c>
      <c r="L599" s="163">
        <v>0</v>
      </c>
      <c r="M599" s="163">
        <v>0</v>
      </c>
      <c r="N599" s="163">
        <v>0</v>
      </c>
      <c r="O599" s="163">
        <v>0</v>
      </c>
      <c r="P599" s="163">
        <v>0</v>
      </c>
      <c r="Q599" s="148">
        <f t="shared" si="149"/>
        <v>0</v>
      </c>
      <c r="R599" s="289"/>
    </row>
    <row r="600" spans="2:29" ht="15.75" customHeight="1" x14ac:dyDescent="0.25">
      <c r="B600" s="50" t="s">
        <v>104</v>
      </c>
      <c r="C600" s="61">
        <v>35897342</v>
      </c>
      <c r="D600" s="61">
        <v>35897342</v>
      </c>
      <c r="E600" s="163">
        <v>0</v>
      </c>
      <c r="F600" s="163">
        <v>0</v>
      </c>
      <c r="G600" s="163">
        <v>0</v>
      </c>
      <c r="H600" s="163">
        <v>0</v>
      </c>
      <c r="I600" s="163">
        <v>0</v>
      </c>
      <c r="J600" s="163">
        <v>0</v>
      </c>
      <c r="K600" s="163">
        <v>0</v>
      </c>
      <c r="L600" s="163">
        <v>0</v>
      </c>
      <c r="M600" s="163">
        <v>0</v>
      </c>
      <c r="N600" s="163">
        <v>0</v>
      </c>
      <c r="O600" s="163">
        <v>0</v>
      </c>
      <c r="P600" s="163">
        <v>0</v>
      </c>
      <c r="Q600" s="148">
        <f t="shared" si="149"/>
        <v>0</v>
      </c>
      <c r="R600" s="289"/>
    </row>
    <row r="601" spans="2:29" ht="15.75" customHeight="1" x14ac:dyDescent="0.25">
      <c r="B601" s="52" t="s">
        <v>105</v>
      </c>
      <c r="C601" s="62">
        <f>+C602</f>
        <v>0</v>
      </c>
      <c r="D601" s="62">
        <v>0</v>
      </c>
      <c r="E601" s="164">
        <v>0</v>
      </c>
      <c r="F601" s="166">
        <v>0</v>
      </c>
      <c r="G601" s="166">
        <v>0</v>
      </c>
      <c r="H601" s="164">
        <v>0</v>
      </c>
      <c r="I601" s="164">
        <v>0</v>
      </c>
      <c r="J601" s="164">
        <v>0</v>
      </c>
      <c r="K601" s="164">
        <v>0</v>
      </c>
      <c r="L601" s="164">
        <v>0</v>
      </c>
      <c r="M601" s="164">
        <v>0</v>
      </c>
      <c r="N601" s="164">
        <v>0</v>
      </c>
      <c r="O601" s="164">
        <v>0</v>
      </c>
      <c r="P601" s="164">
        <v>0</v>
      </c>
      <c r="Q601" s="148">
        <f t="shared" si="149"/>
        <v>0</v>
      </c>
      <c r="R601" s="289"/>
    </row>
    <row r="602" spans="2:29" ht="15.75" customHeight="1" x14ac:dyDescent="0.25">
      <c r="B602" s="27" t="s">
        <v>106</v>
      </c>
      <c r="C602" s="61">
        <f>+C603+C604</f>
        <v>0</v>
      </c>
      <c r="D602" s="61">
        <v>0</v>
      </c>
      <c r="E602" s="163">
        <v>0</v>
      </c>
      <c r="F602" s="163">
        <v>0</v>
      </c>
      <c r="G602" s="163">
        <v>0</v>
      </c>
      <c r="H602" s="163">
        <v>0</v>
      </c>
      <c r="I602" s="163">
        <v>0</v>
      </c>
      <c r="J602" s="163">
        <v>0</v>
      </c>
      <c r="K602" s="163">
        <v>0</v>
      </c>
      <c r="L602" s="163">
        <v>0</v>
      </c>
      <c r="M602" s="163">
        <v>0</v>
      </c>
      <c r="N602" s="163">
        <v>0</v>
      </c>
      <c r="O602" s="163">
        <v>0</v>
      </c>
      <c r="P602" s="163">
        <v>0</v>
      </c>
      <c r="Q602" s="148">
        <f t="shared" si="149"/>
        <v>0</v>
      </c>
      <c r="R602" s="289"/>
    </row>
    <row r="603" spans="2:29" ht="15.75" customHeight="1" x14ac:dyDescent="0.25">
      <c r="B603" s="50" t="s">
        <v>124</v>
      </c>
      <c r="C603" s="61">
        <v>0</v>
      </c>
      <c r="D603" s="61">
        <v>0</v>
      </c>
      <c r="E603" s="163">
        <v>0</v>
      </c>
      <c r="F603" s="163">
        <v>0</v>
      </c>
      <c r="G603" s="163">
        <v>0</v>
      </c>
      <c r="H603" s="163">
        <v>0</v>
      </c>
      <c r="I603" s="163">
        <v>0</v>
      </c>
      <c r="J603" s="163">
        <v>0</v>
      </c>
      <c r="K603" s="163">
        <v>0</v>
      </c>
      <c r="L603" s="163">
        <v>0</v>
      </c>
      <c r="M603" s="163">
        <v>0</v>
      </c>
      <c r="N603" s="163">
        <v>0</v>
      </c>
      <c r="O603" s="163">
        <v>0</v>
      </c>
      <c r="P603" s="163">
        <v>0</v>
      </c>
      <c r="Q603" s="148">
        <f t="shared" si="149"/>
        <v>0</v>
      </c>
      <c r="R603" s="289"/>
    </row>
    <row r="604" spans="2:29" ht="15.75" customHeight="1" x14ac:dyDescent="0.25">
      <c r="B604" s="50" t="s">
        <v>107</v>
      </c>
      <c r="C604" s="61">
        <v>0</v>
      </c>
      <c r="D604" s="61">
        <v>0</v>
      </c>
      <c r="E604" s="163">
        <v>0</v>
      </c>
      <c r="F604" s="163">
        <v>0</v>
      </c>
      <c r="G604" s="163">
        <v>0</v>
      </c>
      <c r="H604" s="163">
        <v>0</v>
      </c>
      <c r="I604" s="163">
        <v>0</v>
      </c>
      <c r="J604" s="163">
        <v>0</v>
      </c>
      <c r="K604" s="163">
        <v>0</v>
      </c>
      <c r="L604" s="163">
        <v>0</v>
      </c>
      <c r="M604" s="163">
        <v>0</v>
      </c>
      <c r="N604" s="163">
        <v>0</v>
      </c>
      <c r="O604" s="163">
        <v>0</v>
      </c>
      <c r="P604" s="163">
        <v>0</v>
      </c>
      <c r="Q604" s="148">
        <f t="shared" si="149"/>
        <v>0</v>
      </c>
      <c r="R604" s="289"/>
      <c r="S604" s="28"/>
    </row>
    <row r="605" spans="2:29" ht="15.75" customHeight="1" x14ac:dyDescent="0.25">
      <c r="B605" s="27" t="s">
        <v>125</v>
      </c>
      <c r="C605" s="61">
        <v>0</v>
      </c>
      <c r="D605" s="61">
        <v>0</v>
      </c>
      <c r="E605" s="163">
        <v>0</v>
      </c>
      <c r="F605" s="163">
        <v>0</v>
      </c>
      <c r="G605" s="163">
        <v>0</v>
      </c>
      <c r="H605" s="163">
        <v>0</v>
      </c>
      <c r="I605" s="163">
        <v>0</v>
      </c>
      <c r="J605" s="163">
        <v>0</v>
      </c>
      <c r="K605" s="163">
        <v>0</v>
      </c>
      <c r="L605" s="163">
        <v>0</v>
      </c>
      <c r="M605" s="163">
        <v>0</v>
      </c>
      <c r="N605" s="163">
        <v>0</v>
      </c>
      <c r="O605" s="163">
        <v>0</v>
      </c>
      <c r="P605" s="163">
        <v>0</v>
      </c>
      <c r="Q605" s="148">
        <f t="shared" si="149"/>
        <v>0</v>
      </c>
      <c r="R605" s="289"/>
    </row>
    <row r="606" spans="2:29" x14ac:dyDescent="0.25">
      <c r="B606" s="50" t="s">
        <v>126</v>
      </c>
      <c r="C606" s="61">
        <v>0</v>
      </c>
      <c r="D606" s="61">
        <v>0</v>
      </c>
      <c r="E606" s="163">
        <v>0</v>
      </c>
      <c r="F606" s="163">
        <v>0</v>
      </c>
      <c r="G606" s="163">
        <v>0</v>
      </c>
      <c r="H606" s="163">
        <v>0</v>
      </c>
      <c r="I606" s="163">
        <v>0</v>
      </c>
      <c r="J606" s="163">
        <v>0</v>
      </c>
      <c r="K606" s="163">
        <v>0</v>
      </c>
      <c r="L606" s="163">
        <v>0</v>
      </c>
      <c r="M606" s="163">
        <v>0</v>
      </c>
      <c r="N606" s="163">
        <v>0</v>
      </c>
      <c r="O606" s="163">
        <v>0</v>
      </c>
      <c r="P606" s="163">
        <v>0</v>
      </c>
      <c r="Q606" s="148">
        <f t="shared" si="149"/>
        <v>0</v>
      </c>
      <c r="R606" s="289"/>
    </row>
    <row r="607" spans="2:29" ht="15.75" customHeight="1" x14ac:dyDescent="0.25">
      <c r="B607" s="26" t="s">
        <v>108</v>
      </c>
      <c r="C607" s="60">
        <f t="shared" ref="C607:C609" si="150">C608</f>
        <v>0</v>
      </c>
      <c r="D607" s="60">
        <v>0</v>
      </c>
      <c r="E607" s="150">
        <v>0</v>
      </c>
      <c r="F607" s="150">
        <v>0</v>
      </c>
      <c r="G607" s="150">
        <f t="shared" ref="G607:P609" si="151">G608</f>
        <v>0</v>
      </c>
      <c r="H607" s="150">
        <f t="shared" si="151"/>
        <v>0</v>
      </c>
      <c r="I607" s="150">
        <f t="shared" si="151"/>
        <v>0</v>
      </c>
      <c r="J607" s="150">
        <f t="shared" si="151"/>
        <v>0</v>
      </c>
      <c r="K607" s="150">
        <f t="shared" si="151"/>
        <v>0</v>
      </c>
      <c r="L607" s="150">
        <f t="shared" si="151"/>
        <v>0</v>
      </c>
      <c r="M607" s="150">
        <f t="shared" si="151"/>
        <v>0</v>
      </c>
      <c r="N607" s="150">
        <f t="shared" si="151"/>
        <v>0</v>
      </c>
      <c r="O607" s="150">
        <f t="shared" si="151"/>
        <v>0</v>
      </c>
      <c r="P607" s="150">
        <f t="shared" si="151"/>
        <v>0</v>
      </c>
      <c r="Q607" s="146">
        <f t="shared" si="149"/>
        <v>0</v>
      </c>
      <c r="R607" s="289"/>
    </row>
    <row r="608" spans="2:29" x14ac:dyDescent="0.25">
      <c r="B608" s="27" t="s">
        <v>109</v>
      </c>
      <c r="C608" s="61">
        <f t="shared" si="150"/>
        <v>0</v>
      </c>
      <c r="D608" s="61">
        <v>0</v>
      </c>
      <c r="E608" s="163">
        <v>0</v>
      </c>
      <c r="F608" s="163">
        <v>0</v>
      </c>
      <c r="G608" s="163">
        <f t="shared" si="151"/>
        <v>0</v>
      </c>
      <c r="H608" s="163">
        <f t="shared" si="151"/>
        <v>0</v>
      </c>
      <c r="I608" s="163">
        <f t="shared" si="151"/>
        <v>0</v>
      </c>
      <c r="J608" s="163">
        <f t="shared" si="151"/>
        <v>0</v>
      </c>
      <c r="K608" s="163">
        <f t="shared" si="151"/>
        <v>0</v>
      </c>
      <c r="L608" s="163">
        <f t="shared" si="151"/>
        <v>0</v>
      </c>
      <c r="M608" s="163">
        <f t="shared" si="151"/>
        <v>0</v>
      </c>
      <c r="N608" s="163">
        <f t="shared" si="151"/>
        <v>0</v>
      </c>
      <c r="O608" s="163">
        <f t="shared" si="151"/>
        <v>0</v>
      </c>
      <c r="P608" s="163">
        <f t="shared" si="151"/>
        <v>0</v>
      </c>
      <c r="Q608" s="148">
        <f t="shared" si="149"/>
        <v>0</v>
      </c>
      <c r="R608" s="289"/>
    </row>
    <row r="609" spans="2:19" ht="15" customHeight="1" x14ac:dyDescent="0.25">
      <c r="B609" s="27" t="s">
        <v>110</v>
      </c>
      <c r="C609" s="61">
        <f t="shared" si="150"/>
        <v>0</v>
      </c>
      <c r="D609" s="61">
        <v>0</v>
      </c>
      <c r="E609" s="163">
        <v>0</v>
      </c>
      <c r="F609" s="163">
        <v>0</v>
      </c>
      <c r="G609" s="163">
        <f t="shared" si="151"/>
        <v>0</v>
      </c>
      <c r="H609" s="163">
        <f t="shared" si="151"/>
        <v>0</v>
      </c>
      <c r="I609" s="163">
        <f t="shared" si="151"/>
        <v>0</v>
      </c>
      <c r="J609" s="163">
        <f t="shared" si="151"/>
        <v>0</v>
      </c>
      <c r="K609" s="163">
        <f t="shared" si="151"/>
        <v>0</v>
      </c>
      <c r="L609" s="163">
        <f t="shared" si="151"/>
        <v>0</v>
      </c>
      <c r="M609" s="163">
        <f t="shared" si="151"/>
        <v>0</v>
      </c>
      <c r="N609" s="163">
        <f t="shared" si="151"/>
        <v>0</v>
      </c>
      <c r="O609" s="163">
        <f t="shared" si="151"/>
        <v>0</v>
      </c>
      <c r="P609" s="163">
        <f t="shared" si="151"/>
        <v>0</v>
      </c>
      <c r="Q609" s="148">
        <f t="shared" si="149"/>
        <v>0</v>
      </c>
      <c r="R609" s="289"/>
      <c r="S609" s="28"/>
    </row>
    <row r="610" spans="2:19" x14ac:dyDescent="0.25">
      <c r="B610" s="50" t="s">
        <v>111</v>
      </c>
      <c r="C610" s="61"/>
      <c r="D610" s="61">
        <v>0</v>
      </c>
      <c r="E610" s="163">
        <v>0</v>
      </c>
      <c r="F610" s="163">
        <v>0</v>
      </c>
      <c r="G610" s="163">
        <v>0</v>
      </c>
      <c r="H610" s="163">
        <v>0</v>
      </c>
      <c r="I610" s="163"/>
      <c r="J610" s="163"/>
      <c r="K610" s="163"/>
      <c r="L610" s="163"/>
      <c r="M610" s="163"/>
      <c r="N610" s="163"/>
      <c r="O610" s="163"/>
      <c r="P610" s="163"/>
      <c r="Q610" s="148">
        <f t="shared" si="149"/>
        <v>0</v>
      </c>
      <c r="R610" s="289"/>
    </row>
    <row r="611" spans="2:19" x14ac:dyDescent="0.25">
      <c r="B611" s="77" t="s">
        <v>85</v>
      </c>
      <c r="C611" s="67">
        <f t="shared" ref="C611:D611" si="152">C591+C595+C607</f>
        <v>1364205946</v>
      </c>
      <c r="D611" s="67">
        <f t="shared" si="152"/>
        <v>4278905946</v>
      </c>
      <c r="E611" s="59">
        <f t="shared" ref="E611:Q611" si="153">E591+E595+E607</f>
        <v>0</v>
      </c>
      <c r="F611" s="59">
        <f t="shared" si="153"/>
        <v>0</v>
      </c>
      <c r="G611" s="59">
        <f t="shared" si="153"/>
        <v>0</v>
      </c>
      <c r="H611" s="59">
        <f t="shared" si="153"/>
        <v>0</v>
      </c>
      <c r="I611" s="59">
        <f t="shared" si="153"/>
        <v>0</v>
      </c>
      <c r="J611" s="167">
        <f t="shared" si="153"/>
        <v>0</v>
      </c>
      <c r="K611" s="168">
        <f t="shared" si="153"/>
        <v>0</v>
      </c>
      <c r="L611" s="169">
        <f t="shared" si="153"/>
        <v>0</v>
      </c>
      <c r="M611" s="59">
        <f t="shared" si="153"/>
        <v>0</v>
      </c>
      <c r="N611" s="59">
        <f t="shared" si="153"/>
        <v>0</v>
      </c>
      <c r="O611" s="59">
        <f t="shared" si="153"/>
        <v>0</v>
      </c>
      <c r="P611" s="59">
        <f t="shared" si="153"/>
        <v>0</v>
      </c>
      <c r="Q611" s="59">
        <f t="shared" si="153"/>
        <v>0</v>
      </c>
      <c r="R611" s="289"/>
    </row>
    <row r="612" spans="2:19" x14ac:dyDescent="0.25">
      <c r="E612" s="170"/>
      <c r="F612" s="170"/>
      <c r="G612" s="170"/>
      <c r="H612" s="170"/>
      <c r="I612" s="170"/>
      <c r="J612" s="170"/>
      <c r="K612" s="170"/>
      <c r="L612" s="170"/>
      <c r="M612" s="170"/>
      <c r="N612" s="170"/>
      <c r="O612" s="170"/>
      <c r="P612" s="170"/>
      <c r="Q612" s="170"/>
      <c r="R612" s="289"/>
    </row>
    <row r="613" spans="2:19" x14ac:dyDescent="0.25">
      <c r="B613" s="93" t="s">
        <v>150</v>
      </c>
      <c r="C613" s="80">
        <f t="shared" ref="C613:D613" si="154">C588+C611</f>
        <v>183563992643</v>
      </c>
      <c r="D613" s="80">
        <f t="shared" si="154"/>
        <v>209114082901.15002</v>
      </c>
      <c r="E613" s="171">
        <f t="shared" ref="E613:Q613" si="155">E588+E611</f>
        <v>7688149192.3900013</v>
      </c>
      <c r="F613" s="171">
        <f t="shared" si="155"/>
        <v>8678944969</v>
      </c>
      <c r="G613" s="171">
        <f t="shared" si="155"/>
        <v>10364519613.700003</v>
      </c>
      <c r="H613" s="171">
        <f t="shared" si="155"/>
        <v>11109981017.91</v>
      </c>
      <c r="I613" s="171">
        <f t="shared" si="155"/>
        <v>11413632951.18</v>
      </c>
      <c r="J613" s="171">
        <f t="shared" si="155"/>
        <v>9997655700.9299984</v>
      </c>
      <c r="K613" s="171">
        <f t="shared" si="155"/>
        <v>10143726770.200003</v>
      </c>
      <c r="L613" s="171">
        <f t="shared" si="155"/>
        <v>11059140677.770002</v>
      </c>
      <c r="M613" s="171">
        <f t="shared" si="155"/>
        <v>10302291908.830004</v>
      </c>
      <c r="N613" s="171">
        <f t="shared" si="155"/>
        <v>10617089509.389999</v>
      </c>
      <c r="O613" s="171">
        <f t="shared" si="155"/>
        <v>13036639180.07</v>
      </c>
      <c r="P613" s="171">
        <f t="shared" si="155"/>
        <v>18682165431.620003</v>
      </c>
      <c r="Q613" s="171">
        <f t="shared" si="155"/>
        <v>133093936922.98997</v>
      </c>
      <c r="R613" s="289"/>
    </row>
    <row r="614" spans="2:19" x14ac:dyDescent="0.25">
      <c r="B614" s="70" t="s">
        <v>737</v>
      </c>
      <c r="C614" s="137"/>
      <c r="D614" s="137"/>
      <c r="R614" s="289"/>
    </row>
    <row r="615" spans="2:19" x14ac:dyDescent="0.25">
      <c r="B615" s="70" t="s">
        <v>113</v>
      </c>
      <c r="R615" s="289"/>
    </row>
    <row r="616" spans="2:19" x14ac:dyDescent="0.25">
      <c r="R616" s="289"/>
    </row>
    <row r="617" spans="2:19" x14ac:dyDescent="0.25">
      <c r="R617" s="289"/>
    </row>
    <row r="618" spans="2:19" x14ac:dyDescent="0.25">
      <c r="R618" s="289"/>
    </row>
    <row r="619" spans="2:19" x14ac:dyDescent="0.25">
      <c r="R619" s="289"/>
    </row>
    <row r="620" spans="2:19" x14ac:dyDescent="0.25">
      <c r="R620" s="289"/>
    </row>
    <row r="621" spans="2:19" x14ac:dyDescent="0.25">
      <c r="R621" s="289"/>
    </row>
    <row r="622" spans="2:19" x14ac:dyDescent="0.25">
      <c r="R622" s="289"/>
    </row>
    <row r="623" spans="2:19" x14ac:dyDescent="0.25">
      <c r="R623" s="289"/>
    </row>
    <row r="624" spans="2:19" x14ac:dyDescent="0.25">
      <c r="R624" s="289"/>
    </row>
    <row r="625" spans="18:18" x14ac:dyDescent="0.25">
      <c r="R625" s="289"/>
    </row>
    <row r="626" spans="18:18" x14ac:dyDescent="0.25">
      <c r="R626" s="289"/>
    </row>
    <row r="627" spans="18:18" x14ac:dyDescent="0.25">
      <c r="R627" s="289"/>
    </row>
    <row r="628" spans="18:18" x14ac:dyDescent="0.25">
      <c r="R628" s="289"/>
    </row>
    <row r="629" spans="18:18" x14ac:dyDescent="0.25">
      <c r="R629" s="289"/>
    </row>
    <row r="630" spans="18:18" x14ac:dyDescent="0.25">
      <c r="R630" s="289"/>
    </row>
    <row r="631" spans="18:18" x14ac:dyDescent="0.25">
      <c r="R631" s="289"/>
    </row>
    <row r="632" spans="18:18" x14ac:dyDescent="0.25">
      <c r="R632" s="289"/>
    </row>
    <row r="633" spans="18:18" x14ac:dyDescent="0.25">
      <c r="R633" s="289"/>
    </row>
    <row r="634" spans="18:18" x14ac:dyDescent="0.25">
      <c r="R634" s="289"/>
    </row>
    <row r="635" spans="18:18" x14ac:dyDescent="0.25">
      <c r="R635" s="289"/>
    </row>
    <row r="636" spans="18:18" x14ac:dyDescent="0.25">
      <c r="R636" s="289"/>
    </row>
    <row r="637" spans="18:18" x14ac:dyDescent="0.25">
      <c r="R637" s="289"/>
    </row>
    <row r="638" spans="18:18" x14ac:dyDescent="0.25">
      <c r="R638" s="289"/>
    </row>
    <row r="639" spans="18:18" x14ac:dyDescent="0.25">
      <c r="R639" s="289"/>
    </row>
    <row r="640" spans="18:18" x14ac:dyDescent="0.25">
      <c r="R640" s="289"/>
    </row>
    <row r="641" spans="18:18" x14ac:dyDescent="0.25">
      <c r="R641" s="289"/>
    </row>
    <row r="642" spans="18:18" x14ac:dyDescent="0.25">
      <c r="R642" s="289"/>
    </row>
    <row r="643" spans="18:18" x14ac:dyDescent="0.25">
      <c r="R643" s="289"/>
    </row>
    <row r="644" spans="18:18" x14ac:dyDescent="0.25">
      <c r="R644" s="289"/>
    </row>
    <row r="645" spans="18:18" x14ac:dyDescent="0.25">
      <c r="R645" s="289"/>
    </row>
    <row r="646" spans="18:18" x14ac:dyDescent="0.25">
      <c r="R646" s="289"/>
    </row>
    <row r="647" spans="18:18" x14ac:dyDescent="0.25">
      <c r="R647" s="289"/>
    </row>
    <row r="648" spans="18:18" x14ac:dyDescent="0.25">
      <c r="R648" s="289"/>
    </row>
    <row r="649" spans="18:18" x14ac:dyDescent="0.25">
      <c r="R649" s="289"/>
    </row>
    <row r="650" spans="18:18" x14ac:dyDescent="0.25">
      <c r="R650" s="289"/>
    </row>
    <row r="651" spans="18:18" x14ac:dyDescent="0.25">
      <c r="R651" s="289"/>
    </row>
    <row r="652" spans="18:18" x14ac:dyDescent="0.25">
      <c r="R652" s="289"/>
    </row>
    <row r="653" spans="18:18" x14ac:dyDescent="0.25">
      <c r="R653" s="289"/>
    </row>
    <row r="654" spans="18:18" x14ac:dyDescent="0.25">
      <c r="R654" s="289"/>
    </row>
    <row r="655" spans="18:18" x14ac:dyDescent="0.25">
      <c r="R655" s="289"/>
    </row>
    <row r="656" spans="18:18" x14ac:dyDescent="0.25">
      <c r="R656" s="289"/>
    </row>
    <row r="657" spans="18:18" x14ac:dyDescent="0.25">
      <c r="R657" s="289"/>
    </row>
    <row r="658" spans="18:18" x14ac:dyDescent="0.25">
      <c r="R658" s="289"/>
    </row>
    <row r="659" spans="18:18" x14ac:dyDescent="0.25">
      <c r="R659" s="289"/>
    </row>
    <row r="660" spans="18:18" x14ac:dyDescent="0.25">
      <c r="R660" s="289"/>
    </row>
    <row r="661" spans="18:18" x14ac:dyDescent="0.25">
      <c r="R661" s="289"/>
    </row>
    <row r="662" spans="18:18" x14ac:dyDescent="0.25">
      <c r="R662" s="289"/>
    </row>
    <row r="663" spans="18:18" x14ac:dyDescent="0.25">
      <c r="R663" s="289"/>
    </row>
    <row r="664" spans="18:18" x14ac:dyDescent="0.25">
      <c r="R664" s="289"/>
    </row>
    <row r="665" spans="18:18" x14ac:dyDescent="0.25">
      <c r="R665" s="289"/>
    </row>
    <row r="666" spans="18:18" x14ac:dyDescent="0.25">
      <c r="R666" s="289"/>
    </row>
    <row r="667" spans="18:18" x14ac:dyDescent="0.25">
      <c r="R667" s="289"/>
    </row>
    <row r="668" spans="18:18" x14ac:dyDescent="0.25">
      <c r="R668" s="289"/>
    </row>
    <row r="669" spans="18:18" x14ac:dyDescent="0.25">
      <c r="R669" s="289"/>
    </row>
    <row r="670" spans="18:18" x14ac:dyDescent="0.25">
      <c r="R670" s="289"/>
    </row>
    <row r="671" spans="18:18" x14ac:dyDescent="0.25">
      <c r="R671" s="289"/>
    </row>
    <row r="672" spans="18:18" x14ac:dyDescent="0.25">
      <c r="R672" s="289"/>
    </row>
    <row r="673" spans="18:18" x14ac:dyDescent="0.25">
      <c r="R673" s="175"/>
    </row>
    <row r="674" spans="18:18" x14ac:dyDescent="0.25">
      <c r="R674" s="174"/>
    </row>
    <row r="675" spans="18:18" x14ac:dyDescent="0.25">
      <c r="R675" s="277"/>
    </row>
    <row r="676" spans="18:18" x14ac:dyDescent="0.25">
      <c r="R676" s="275"/>
    </row>
    <row r="677" spans="18:18" x14ac:dyDescent="0.25">
      <c r="R677" s="174"/>
    </row>
    <row r="678" spans="18:18" x14ac:dyDescent="0.25">
      <c r="R678" s="174"/>
    </row>
    <row r="679" spans="18:18" x14ac:dyDescent="0.25">
      <c r="R679" s="175"/>
    </row>
    <row r="680" spans="18:18" x14ac:dyDescent="0.25">
      <c r="R680" s="174"/>
    </row>
    <row r="681" spans="18:18" x14ac:dyDescent="0.25">
      <c r="R681" s="174"/>
    </row>
    <row r="682" spans="18:18" x14ac:dyDescent="0.25">
      <c r="R682" s="175"/>
    </row>
    <row r="683" spans="18:18" x14ac:dyDescent="0.25">
      <c r="R683" s="174"/>
    </row>
    <row r="684" spans="18:18" x14ac:dyDescent="0.25">
      <c r="R684" s="174"/>
    </row>
    <row r="685" spans="18:18" x14ac:dyDescent="0.25">
      <c r="R685" s="275"/>
    </row>
    <row r="686" spans="18:18" x14ac:dyDescent="0.25">
      <c r="R686" s="174"/>
    </row>
    <row r="687" spans="18:18" x14ac:dyDescent="0.25">
      <c r="R687" s="174"/>
    </row>
    <row r="688" spans="18:18" x14ac:dyDescent="0.25">
      <c r="R688" s="174"/>
    </row>
    <row r="689" spans="18:18" x14ac:dyDescent="0.25">
      <c r="R689" s="174"/>
    </row>
    <row r="690" spans="18:18" x14ac:dyDescent="0.25">
      <c r="R690" s="174"/>
    </row>
    <row r="691" spans="18:18" x14ac:dyDescent="0.25">
      <c r="R691" s="174"/>
    </row>
    <row r="692" spans="18:18" x14ac:dyDescent="0.25">
      <c r="R692" s="174"/>
    </row>
    <row r="693" spans="18:18" x14ac:dyDescent="0.25">
      <c r="R693" s="174"/>
    </row>
    <row r="694" spans="18:18" x14ac:dyDescent="0.25">
      <c r="R694" s="174"/>
    </row>
    <row r="695" spans="18:18" x14ac:dyDescent="0.25">
      <c r="R695" s="174"/>
    </row>
    <row r="696" spans="18:18" x14ac:dyDescent="0.25">
      <c r="R696" s="174"/>
    </row>
    <row r="697" spans="18:18" x14ac:dyDescent="0.25">
      <c r="R697" s="174"/>
    </row>
    <row r="698" spans="18:18" x14ac:dyDescent="0.25">
      <c r="R698" s="174"/>
    </row>
    <row r="699" spans="18:18" x14ac:dyDescent="0.25">
      <c r="R699" s="174"/>
    </row>
    <row r="700" spans="18:18" x14ac:dyDescent="0.25">
      <c r="R700" s="275"/>
    </row>
    <row r="701" spans="18:18" x14ac:dyDescent="0.25">
      <c r="R701" s="174"/>
    </row>
    <row r="702" spans="18:18" x14ac:dyDescent="0.25">
      <c r="R702" s="174"/>
    </row>
    <row r="703" spans="18:18" x14ac:dyDescent="0.25">
      <c r="R703" s="174"/>
    </row>
    <row r="725" spans="18:18" x14ac:dyDescent="0.25">
      <c r="R725" s="28"/>
    </row>
    <row r="740" spans="18:18" x14ac:dyDescent="0.25">
      <c r="R740" s="28"/>
    </row>
  </sheetData>
  <mergeCells count="6">
    <mergeCell ref="B2:Q2"/>
    <mergeCell ref="B3:Q3"/>
    <mergeCell ref="B4:Q4"/>
    <mergeCell ref="B5:Q5"/>
    <mergeCell ref="B8:B9"/>
    <mergeCell ref="E8:Q8"/>
  </mergeCells>
  <conditionalFormatting sqref="R1:R1048576">
    <cfRule type="containsText" dxfId="8" priority="2" operator="containsText" text="Missing">
      <formula>NOT(ISERROR(SEARCH("Missing",R1)))</formula>
    </cfRule>
    <cfRule type="containsText" dxfId="7" priority="3" operator="containsText" text="Missing">
      <formula>NOT(ISERROR(SEARCH("Missing",R1)))</formula>
    </cfRule>
    <cfRule type="containsText" dxfId="6" priority="4" operator="containsText" text="Missing">
      <formula>NOT(ISERROR(SEARCH("Missing",R1)))</formula>
    </cfRule>
  </conditionalFormatting>
  <pageMargins left="0.7" right="0.7" top="0.75" bottom="0.75" header="0.3" footer="0.3"/>
  <pageSetup orientation="portrait" r:id="rId1"/>
  <ignoredErrors>
    <ignoredError sqref="Q10 Q11:Q422 Q425:Q587 Q591:Q610"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73B5-53F6-4881-8F9E-7FD2B04F71C5}">
  <dimension ref="A2:AF692"/>
  <sheetViews>
    <sheetView showGridLines="0" zoomScale="70" zoomScaleNormal="70" workbookViewId="0">
      <selection activeCell="E36" sqref="E36"/>
    </sheetView>
  </sheetViews>
  <sheetFormatPr defaultColWidth="11.42578125" defaultRowHeight="15" x14ac:dyDescent="0.25"/>
  <cols>
    <col min="1" max="1" width="3.42578125" customWidth="1"/>
    <col min="2" max="2" width="107.28515625" customWidth="1"/>
    <col min="3" max="3" width="18.7109375" bestFit="1" customWidth="1"/>
    <col min="4" max="4" width="20.140625" customWidth="1"/>
    <col min="5" max="6" width="15.5703125" style="143" customWidth="1"/>
    <col min="7" max="7" width="15" style="143" customWidth="1"/>
    <col min="8" max="8" width="17.28515625" style="143" customWidth="1"/>
    <col min="9" max="12" width="18.28515625" style="143" customWidth="1"/>
    <col min="13" max="13" width="20.140625" style="143" customWidth="1"/>
    <col min="14" max="14" width="15.42578125" style="143" customWidth="1"/>
    <col min="15" max="17" width="18.425781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5" max="25" width="13.85546875" bestFit="1" customWidth="1"/>
  </cols>
  <sheetData>
    <row r="2" spans="1:32" s="31" customFormat="1" ht="28.5" x14ac:dyDescent="0.25">
      <c r="B2" s="297" t="s">
        <v>0</v>
      </c>
      <c r="C2" s="305"/>
      <c r="D2" s="305"/>
      <c r="E2" s="305"/>
      <c r="F2" s="305"/>
      <c r="G2" s="305"/>
      <c r="H2" s="305"/>
      <c r="I2" s="305"/>
      <c r="J2" s="305"/>
      <c r="K2" s="305"/>
      <c r="L2" s="305"/>
      <c r="M2" s="305"/>
      <c r="N2" s="305"/>
      <c r="O2" s="305"/>
      <c r="P2" s="305"/>
      <c r="Q2" s="305"/>
      <c r="T2" s="286"/>
      <c r="U2" s="286"/>
      <c r="V2" s="286"/>
      <c r="W2" s="286"/>
      <c r="X2"/>
      <c r="Y2"/>
      <c r="Z2"/>
      <c r="AA2"/>
      <c r="AB2"/>
      <c r="AC2"/>
      <c r="AD2"/>
      <c r="AE2"/>
      <c r="AF2"/>
    </row>
    <row r="3" spans="1:32" s="31" customFormat="1" ht="21" x14ac:dyDescent="0.25">
      <c r="B3" s="298" t="s">
        <v>1</v>
      </c>
      <c r="C3" s="307"/>
      <c r="D3" s="307"/>
      <c r="E3" s="307"/>
      <c r="F3" s="307"/>
      <c r="G3" s="307"/>
      <c r="H3" s="307"/>
      <c r="I3" s="307"/>
      <c r="J3" s="307"/>
      <c r="K3" s="307"/>
      <c r="L3" s="307"/>
      <c r="M3" s="307"/>
      <c r="N3" s="307"/>
      <c r="O3" s="307"/>
      <c r="P3" s="307"/>
      <c r="Q3" s="307"/>
      <c r="T3" s="286"/>
      <c r="U3" s="286"/>
      <c r="V3" s="286"/>
      <c r="W3" s="286"/>
      <c r="X3"/>
      <c r="Y3"/>
      <c r="Z3"/>
      <c r="AA3"/>
      <c r="AB3"/>
      <c r="AC3"/>
      <c r="AD3"/>
      <c r="AE3"/>
      <c r="AF3"/>
    </row>
    <row r="4" spans="1:32" s="31" customFormat="1" ht="15.75" x14ac:dyDescent="0.25">
      <c r="B4" s="299" t="s">
        <v>2</v>
      </c>
      <c r="C4" s="306"/>
      <c r="D4" s="306"/>
      <c r="E4" s="306"/>
      <c r="F4" s="306"/>
      <c r="G4" s="306"/>
      <c r="H4" s="306"/>
      <c r="I4" s="306"/>
      <c r="J4" s="306"/>
      <c r="K4" s="306"/>
      <c r="L4" s="306"/>
      <c r="M4" s="306"/>
      <c r="N4" s="306"/>
      <c r="O4" s="306"/>
      <c r="P4" s="306"/>
      <c r="Q4" s="306"/>
      <c r="T4" s="286"/>
      <c r="U4" s="286"/>
      <c r="V4" s="286"/>
      <c r="W4" s="286"/>
      <c r="X4"/>
      <c r="Y4"/>
      <c r="Z4"/>
      <c r="AA4"/>
      <c r="AB4"/>
      <c r="AC4"/>
      <c r="AD4"/>
      <c r="AE4"/>
      <c r="AF4"/>
    </row>
    <row r="5" spans="1:32" s="31" customFormat="1" ht="15.75" x14ac:dyDescent="0.25">
      <c r="B5" s="299" t="s">
        <v>3</v>
      </c>
      <c r="C5" s="306"/>
      <c r="D5" s="306"/>
      <c r="E5" s="306"/>
      <c r="F5" s="306"/>
      <c r="G5" s="306"/>
      <c r="H5" s="306"/>
      <c r="I5" s="306"/>
      <c r="J5" s="306"/>
      <c r="K5" s="306"/>
      <c r="L5" s="306"/>
      <c r="M5" s="306"/>
      <c r="N5" s="306"/>
      <c r="O5" s="306"/>
      <c r="P5" s="306"/>
      <c r="Q5" s="306"/>
      <c r="T5" s="286"/>
      <c r="U5" s="286"/>
      <c r="V5" s="286"/>
      <c r="W5" s="286"/>
      <c r="X5"/>
      <c r="Y5"/>
      <c r="Z5"/>
      <c r="AA5"/>
      <c r="AB5"/>
      <c r="AC5"/>
      <c r="AD5"/>
      <c r="AE5"/>
      <c r="AF5"/>
    </row>
    <row r="6" spans="1:32" s="31" customFormat="1" ht="15.75" x14ac:dyDescent="0.2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x14ac:dyDescent="0.25">
      <c r="B7" s="2" t="s">
        <v>738</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x14ac:dyDescent="0.25">
      <c r="B8" s="300" t="s">
        <v>6</v>
      </c>
      <c r="C8" s="97" t="s">
        <v>155</v>
      </c>
      <c r="D8" s="290" t="s">
        <v>719</v>
      </c>
      <c r="E8" s="301" t="s">
        <v>9</v>
      </c>
      <c r="F8" s="328"/>
      <c r="G8" s="328"/>
      <c r="H8" s="328"/>
      <c r="I8" s="328"/>
      <c r="J8" s="328"/>
      <c r="K8" s="328"/>
      <c r="L8" s="328"/>
      <c r="M8" s="328"/>
      <c r="N8" s="328"/>
      <c r="O8" s="328"/>
      <c r="P8" s="328"/>
      <c r="Q8" s="328"/>
      <c r="T8" s="286"/>
      <c r="U8" s="286"/>
      <c r="V8" s="286"/>
      <c r="W8" s="286"/>
      <c r="X8"/>
      <c r="Y8"/>
      <c r="Z8"/>
      <c r="AA8"/>
      <c r="AB8"/>
      <c r="AC8"/>
      <c r="AD8"/>
      <c r="AE8"/>
      <c r="AF8"/>
    </row>
    <row r="9" spans="1:32" s="31" customFormat="1" ht="27.6" customHeight="1" x14ac:dyDescent="0.25">
      <c r="B9" s="325"/>
      <c r="C9" s="82" t="s">
        <v>739</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x14ac:dyDescent="0.25">
      <c r="B10" s="26" t="s">
        <v>23</v>
      </c>
      <c r="C10" s="118">
        <v>122753830713</v>
      </c>
      <c r="D10" s="118">
        <v>130736892776.03995</v>
      </c>
      <c r="E10" s="145">
        <v>7312184810.2700024</v>
      </c>
      <c r="F10" s="145">
        <v>7450240347.1800013</v>
      </c>
      <c r="G10" s="145">
        <v>7531336550.6799994</v>
      </c>
      <c r="H10" s="145">
        <v>8188911219.5699997</v>
      </c>
      <c r="I10" s="145">
        <v>7952543092.5099993</v>
      </c>
      <c r="J10" s="145">
        <v>7970323653.8600025</v>
      </c>
      <c r="K10" s="145">
        <v>8112587364.2499981</v>
      </c>
      <c r="L10" s="145">
        <v>8164447681.5599995</v>
      </c>
      <c r="M10" s="145">
        <v>8240453677.1699972</v>
      </c>
      <c r="N10" s="145">
        <v>8929378364.9799995</v>
      </c>
      <c r="O10" s="145">
        <v>10688344403.57</v>
      </c>
      <c r="P10" s="145">
        <v>14408274233.360003</v>
      </c>
      <c r="Q10" s="146">
        <f t="shared" ref="Q10:Q73" si="0">SUM(E10:P10)</f>
        <v>104949025398.96001</v>
      </c>
      <c r="R10" s="289"/>
      <c r="S10" s="6"/>
    </row>
    <row r="11" spans="1:32" s="28" customFormat="1" x14ac:dyDescent="0.25">
      <c r="A11"/>
      <c r="B11" s="52" t="s">
        <v>24</v>
      </c>
      <c r="C11" s="119">
        <v>96010595035</v>
      </c>
      <c r="D11" s="119">
        <v>101785261666.16997</v>
      </c>
      <c r="E11" s="119">
        <v>5969513337.6400003</v>
      </c>
      <c r="F11" s="119">
        <v>6033104702.960001</v>
      </c>
      <c r="G11" s="119">
        <v>6128745226.2600002</v>
      </c>
      <c r="H11" s="119">
        <v>6109733132.5400009</v>
      </c>
      <c r="I11" s="119">
        <v>6140645811.3100004</v>
      </c>
      <c r="J11" s="119">
        <v>6143608645.8500004</v>
      </c>
      <c r="K11" s="119">
        <v>6433221425.7499981</v>
      </c>
      <c r="L11" s="119">
        <v>6509279581.7199993</v>
      </c>
      <c r="M11" s="119">
        <v>6557426222.8899984</v>
      </c>
      <c r="N11" s="119">
        <v>6470920201.3399992</v>
      </c>
      <c r="O11" s="119">
        <v>8935837962.4500008</v>
      </c>
      <c r="P11" s="119">
        <v>10965933658.140001</v>
      </c>
      <c r="Q11" s="147">
        <f t="shared" si="0"/>
        <v>82397969908.850006</v>
      </c>
      <c r="R11" s="289"/>
      <c r="S11" s="6"/>
      <c r="T11" s="3"/>
      <c r="U11" s="3"/>
      <c r="V11" s="3"/>
      <c r="W11" s="3"/>
      <c r="X11"/>
      <c r="Y11"/>
      <c r="Z11"/>
      <c r="AA11"/>
      <c r="AB11"/>
      <c r="AC11"/>
      <c r="AD11"/>
      <c r="AE11"/>
      <c r="AF11"/>
    </row>
    <row r="12" spans="1:32" s="28" customFormat="1" x14ac:dyDescent="0.25">
      <c r="A12"/>
      <c r="B12" s="51" t="s">
        <v>158</v>
      </c>
      <c r="C12" s="119">
        <v>70327475908</v>
      </c>
      <c r="D12" s="119">
        <v>72713418074.059998</v>
      </c>
      <c r="E12" s="119">
        <v>4655409495.0299997</v>
      </c>
      <c r="F12" s="119">
        <v>4689314152.29</v>
      </c>
      <c r="G12" s="119">
        <v>4690277959.3299999</v>
      </c>
      <c r="H12" s="119">
        <v>4646717605.79</v>
      </c>
      <c r="I12" s="119">
        <v>4719427156.9699993</v>
      </c>
      <c r="J12" s="119">
        <v>4729079791.7300005</v>
      </c>
      <c r="K12" s="119">
        <v>5062819930.5099993</v>
      </c>
      <c r="L12" s="119">
        <v>5064406294.4200001</v>
      </c>
      <c r="M12" s="119">
        <v>5061171745.9300003</v>
      </c>
      <c r="N12" s="119">
        <v>4995684613.0699997</v>
      </c>
      <c r="O12" s="119">
        <v>5030450161.6799994</v>
      </c>
      <c r="P12" s="119">
        <v>5024656690.8199997</v>
      </c>
      <c r="Q12" s="147">
        <f t="shared" si="0"/>
        <v>58369415597.569992</v>
      </c>
      <c r="R12" s="289"/>
      <c r="S12" s="6"/>
      <c r="T12" s="3"/>
      <c r="U12" s="3"/>
      <c r="V12" s="3"/>
      <c r="W12" s="3"/>
      <c r="X12"/>
      <c r="Y12"/>
      <c r="Z12"/>
      <c r="AA12"/>
      <c r="AB12"/>
      <c r="AC12"/>
      <c r="AD12"/>
      <c r="AE12"/>
      <c r="AF12"/>
    </row>
    <row r="13" spans="1:32" x14ac:dyDescent="0.25">
      <c r="B13" s="50" t="s">
        <v>159</v>
      </c>
      <c r="C13" s="54">
        <v>69161588069</v>
      </c>
      <c r="D13" s="54">
        <v>72448911939.059998</v>
      </c>
      <c r="E13" s="120">
        <v>4655409495.0299997</v>
      </c>
      <c r="F13" s="120">
        <v>4689314152.29</v>
      </c>
      <c r="G13" s="120">
        <v>4690277959.3299999</v>
      </c>
      <c r="H13" s="120">
        <v>4646717605.79</v>
      </c>
      <c r="I13" s="54">
        <v>4719427156.9699993</v>
      </c>
      <c r="J13" s="54">
        <v>4729079791.7300005</v>
      </c>
      <c r="K13" s="54">
        <v>5062819930.5099993</v>
      </c>
      <c r="L13" s="54">
        <v>5064406294.4200001</v>
      </c>
      <c r="M13" s="54">
        <v>5061171745.9300003</v>
      </c>
      <c r="N13" s="54">
        <v>4995684613.0699997</v>
      </c>
      <c r="O13" s="148">
        <v>5030450161.6799994</v>
      </c>
      <c r="P13" s="148">
        <v>5024656690.8199997</v>
      </c>
      <c r="Q13" s="148">
        <f t="shared" si="0"/>
        <v>58369415597.569992</v>
      </c>
      <c r="R13" s="289"/>
      <c r="S13" s="6"/>
    </row>
    <row r="14" spans="1:32" x14ac:dyDescent="0.25">
      <c r="B14" s="50" t="s">
        <v>162</v>
      </c>
      <c r="C14" s="54">
        <v>264506135</v>
      </c>
      <c r="D14" s="54">
        <v>264506135</v>
      </c>
      <c r="E14" s="120">
        <v>0</v>
      </c>
      <c r="F14" s="120"/>
      <c r="G14" s="120"/>
      <c r="H14" s="120"/>
      <c r="I14" s="54"/>
      <c r="J14" s="54"/>
      <c r="K14" s="54"/>
      <c r="L14" s="54"/>
      <c r="M14" s="54"/>
      <c r="N14" s="54"/>
      <c r="O14" s="148"/>
      <c r="P14" s="148"/>
      <c r="Q14" s="148">
        <f t="shared" si="0"/>
        <v>0</v>
      </c>
      <c r="R14" s="289"/>
      <c r="S14" s="6"/>
    </row>
    <row r="15" spans="1:32" x14ac:dyDescent="0.25">
      <c r="B15" s="50" t="s">
        <v>163</v>
      </c>
      <c r="C15" s="54">
        <v>901381704</v>
      </c>
      <c r="D15" s="54">
        <v>0</v>
      </c>
      <c r="E15" s="120">
        <v>0</v>
      </c>
      <c r="F15" s="120">
        <v>0</v>
      </c>
      <c r="G15" s="120">
        <v>0</v>
      </c>
      <c r="H15" s="120"/>
      <c r="I15" s="54">
        <v>0</v>
      </c>
      <c r="J15" s="54"/>
      <c r="K15" s="54"/>
      <c r="L15" s="54"/>
      <c r="M15" s="54">
        <v>0</v>
      </c>
      <c r="N15" s="54">
        <v>0</v>
      </c>
      <c r="O15" s="54"/>
      <c r="P15" s="54"/>
      <c r="Q15" s="148">
        <f t="shared" si="0"/>
        <v>0</v>
      </c>
      <c r="R15" s="289"/>
      <c r="S15" s="6"/>
    </row>
    <row r="16" spans="1:32" s="28" customFormat="1" x14ac:dyDescent="0.25">
      <c r="A16"/>
      <c r="B16" s="51" t="s">
        <v>165</v>
      </c>
      <c r="C16" s="119">
        <v>16324372516</v>
      </c>
      <c r="D16" s="119">
        <v>18256173958.610001</v>
      </c>
      <c r="E16" s="119">
        <v>1219799752.2900002</v>
      </c>
      <c r="F16" s="119">
        <v>1244616346.5699999</v>
      </c>
      <c r="G16" s="119">
        <v>1267981525.1100001</v>
      </c>
      <c r="H16" s="119">
        <v>1266010373.4500003</v>
      </c>
      <c r="I16" s="119">
        <v>1251437432.5500004</v>
      </c>
      <c r="J16" s="119">
        <v>1279628613.4200001</v>
      </c>
      <c r="K16" s="119">
        <v>1249652174.8100002</v>
      </c>
      <c r="L16" s="119">
        <v>1324019960.9300001</v>
      </c>
      <c r="M16" s="119">
        <v>1397845014.9200001</v>
      </c>
      <c r="N16" s="119">
        <v>1390625679.6600001</v>
      </c>
      <c r="O16" s="119">
        <v>1390337158.3</v>
      </c>
      <c r="P16" s="119">
        <v>1375196608.3</v>
      </c>
      <c r="Q16" s="147">
        <f t="shared" si="0"/>
        <v>15657150640.309999</v>
      </c>
      <c r="R16" s="289"/>
      <c r="S16" s="6"/>
      <c r="T16" s="3"/>
      <c r="U16" s="3"/>
      <c r="V16" s="3"/>
      <c r="W16" s="3"/>
      <c r="X16"/>
      <c r="Y16"/>
      <c r="Z16"/>
      <c r="AA16"/>
      <c r="AB16"/>
      <c r="AC16"/>
      <c r="AD16"/>
      <c r="AE16"/>
      <c r="AF16"/>
    </row>
    <row r="17" spans="1:32" x14ac:dyDescent="0.25">
      <c r="B17" s="50" t="s">
        <v>167</v>
      </c>
      <c r="C17" s="54">
        <v>111693946</v>
      </c>
      <c r="D17" s="54">
        <v>22522873.689999998</v>
      </c>
      <c r="E17" s="54">
        <v>1890396.47</v>
      </c>
      <c r="F17" s="120">
        <v>1347582.1</v>
      </c>
      <c r="G17" s="120">
        <v>1312291.5900000001</v>
      </c>
      <c r="H17" s="120">
        <v>1323878.8999999999</v>
      </c>
      <c r="I17" s="54">
        <v>1573315.59</v>
      </c>
      <c r="J17" s="54">
        <v>1356357.12</v>
      </c>
      <c r="K17" s="54">
        <v>1420342.65</v>
      </c>
      <c r="L17" s="54">
        <v>1353356.79</v>
      </c>
      <c r="M17" s="54">
        <v>1417267.61</v>
      </c>
      <c r="N17" s="54">
        <v>1426915</v>
      </c>
      <c r="O17" s="148">
        <v>1563855.06</v>
      </c>
      <c r="P17" s="148">
        <v>1573323.02</v>
      </c>
      <c r="Q17" s="148">
        <f t="shared" si="0"/>
        <v>17558881.900000002</v>
      </c>
      <c r="R17" s="289"/>
      <c r="S17" s="6"/>
    </row>
    <row r="18" spans="1:32" x14ac:dyDescent="0.25">
      <c r="B18" s="50" t="s">
        <v>169</v>
      </c>
      <c r="C18" s="54">
        <v>265377807</v>
      </c>
      <c r="D18" s="54">
        <v>231470830.15000001</v>
      </c>
      <c r="E18" s="54">
        <v>874100</v>
      </c>
      <c r="F18" s="120">
        <v>1060100</v>
      </c>
      <c r="G18" s="120">
        <v>1050100</v>
      </c>
      <c r="H18" s="120">
        <v>821100</v>
      </c>
      <c r="I18" s="54">
        <v>400000</v>
      </c>
      <c r="J18" s="54">
        <v>335000</v>
      </c>
      <c r="K18" s="54">
        <v>295000</v>
      </c>
      <c r="L18" s="54">
        <v>235000</v>
      </c>
      <c r="M18" s="54">
        <v>300000</v>
      </c>
      <c r="N18" s="54">
        <v>300000</v>
      </c>
      <c r="O18" s="148">
        <v>350000</v>
      </c>
      <c r="P18" s="148">
        <v>885500</v>
      </c>
      <c r="Q18" s="148">
        <f t="shared" si="0"/>
        <v>6905900</v>
      </c>
      <c r="R18" s="289"/>
      <c r="S18" s="6"/>
    </row>
    <row r="19" spans="1:32" x14ac:dyDescent="0.25">
      <c r="B19" s="50" t="s">
        <v>170</v>
      </c>
      <c r="C19" s="54">
        <v>256271955</v>
      </c>
      <c r="D19" s="54">
        <v>272853150.37</v>
      </c>
      <c r="E19" s="54">
        <v>17968436.800000001</v>
      </c>
      <c r="F19" s="120">
        <v>16048936.800000001</v>
      </c>
      <c r="G19" s="120">
        <v>22081936.800000001</v>
      </c>
      <c r="H19" s="120">
        <v>35187136.799999997</v>
      </c>
      <c r="I19" s="54">
        <v>16564454.800000001</v>
      </c>
      <c r="J19" s="54">
        <v>20615519.300000001</v>
      </c>
      <c r="K19" s="54">
        <v>16462736.800000001</v>
      </c>
      <c r="L19" s="54">
        <v>15935236.800000001</v>
      </c>
      <c r="M19" s="54">
        <v>15757736.800000001</v>
      </c>
      <c r="N19" s="54">
        <v>16713736.800000001</v>
      </c>
      <c r="O19" s="148">
        <v>16336817.91</v>
      </c>
      <c r="P19" s="148">
        <v>18074016.800000001</v>
      </c>
      <c r="Q19" s="148">
        <f t="shared" si="0"/>
        <v>227746703.21000004</v>
      </c>
      <c r="R19" s="289"/>
      <c r="S19" s="6"/>
    </row>
    <row r="20" spans="1:32" x14ac:dyDescent="0.25">
      <c r="B20" s="50" t="s">
        <v>171</v>
      </c>
      <c r="C20" s="120">
        <v>14353941832</v>
      </c>
      <c r="D20" s="120">
        <v>16191955668.690001</v>
      </c>
      <c r="E20" s="120">
        <v>1081311042.6400001</v>
      </c>
      <c r="F20" s="120">
        <v>1107544020.9499998</v>
      </c>
      <c r="G20" s="120">
        <v>1121243270.6500001</v>
      </c>
      <c r="H20" s="120">
        <v>1104349801.6100001</v>
      </c>
      <c r="I20" s="54">
        <v>1109287615.1500001</v>
      </c>
      <c r="J20" s="54">
        <v>1133021092.03</v>
      </c>
      <c r="K20" s="54">
        <v>1101008634.47</v>
      </c>
      <c r="L20" s="54">
        <v>1174229031.8400002</v>
      </c>
      <c r="M20" s="54">
        <v>1250722433.4000001</v>
      </c>
      <c r="N20" s="54">
        <v>1246605832.1400001</v>
      </c>
      <c r="O20" s="148">
        <v>1242567066.76</v>
      </c>
      <c r="P20" s="148">
        <v>1226799013.22</v>
      </c>
      <c r="Q20" s="148">
        <f t="shared" si="0"/>
        <v>13898688854.859999</v>
      </c>
      <c r="R20" s="289"/>
      <c r="S20" s="6"/>
    </row>
    <row r="21" spans="1:32" x14ac:dyDescent="0.25">
      <c r="B21" s="50" t="s">
        <v>172</v>
      </c>
      <c r="C21" s="120">
        <v>1232061096</v>
      </c>
      <c r="D21" s="120">
        <v>1416723653.04</v>
      </c>
      <c r="E21" s="120">
        <v>110252990.90000001</v>
      </c>
      <c r="F21" s="120">
        <v>108985536.51000001</v>
      </c>
      <c r="G21" s="120">
        <v>113612194</v>
      </c>
      <c r="H21" s="120">
        <v>115399580.64</v>
      </c>
      <c r="I21" s="54">
        <v>114413786.12</v>
      </c>
      <c r="J21" s="54">
        <v>114425111.31999999</v>
      </c>
      <c r="K21" s="54">
        <v>121185022.41</v>
      </c>
      <c r="L21" s="54">
        <v>122608055.76000001</v>
      </c>
      <c r="M21" s="54">
        <v>119832315.06999999</v>
      </c>
      <c r="N21" s="54">
        <v>115638412.56999999</v>
      </c>
      <c r="O21" s="148">
        <v>119518770.48</v>
      </c>
      <c r="P21" s="148">
        <v>117919825.92</v>
      </c>
      <c r="Q21" s="148">
        <f t="shared" si="0"/>
        <v>1393791601.7</v>
      </c>
      <c r="R21" s="289"/>
      <c r="S21" s="6"/>
    </row>
    <row r="22" spans="1:32" x14ac:dyDescent="0.25">
      <c r="B22" s="50" t="s">
        <v>174</v>
      </c>
      <c r="C22" s="120">
        <v>105025880</v>
      </c>
      <c r="D22" s="120">
        <v>120647782.67</v>
      </c>
      <c r="E22" s="120">
        <v>7502785.4800000004</v>
      </c>
      <c r="F22" s="120">
        <v>9630170.2100000009</v>
      </c>
      <c r="G22" s="120">
        <v>8681732.0700000003</v>
      </c>
      <c r="H22" s="120">
        <v>8928875.5</v>
      </c>
      <c r="I22" s="54">
        <v>9198260.8900000006</v>
      </c>
      <c r="J22" s="54">
        <v>9875533.6500000004</v>
      </c>
      <c r="K22" s="54">
        <v>9280438.4800000004</v>
      </c>
      <c r="L22" s="54">
        <v>9659279.7400000002</v>
      </c>
      <c r="M22" s="54">
        <v>9815262.0399999991</v>
      </c>
      <c r="N22" s="54">
        <v>9940783.1500000004</v>
      </c>
      <c r="O22" s="148">
        <v>10000648.09</v>
      </c>
      <c r="P22" s="148">
        <v>9944929.3399999999</v>
      </c>
      <c r="Q22" s="148">
        <f t="shared" si="0"/>
        <v>112458698.64000002</v>
      </c>
      <c r="R22" s="289"/>
      <c r="S22" s="6"/>
    </row>
    <row r="23" spans="1:32" s="28" customFormat="1" x14ac:dyDescent="0.25">
      <c r="A23"/>
      <c r="B23" s="51" t="s">
        <v>175</v>
      </c>
      <c r="C23" s="119">
        <v>984629337</v>
      </c>
      <c r="D23" s="119">
        <v>812594839.61000001</v>
      </c>
      <c r="E23" s="119">
        <v>65478244.020000003</v>
      </c>
      <c r="F23" s="119">
        <v>65801585</v>
      </c>
      <c r="G23" s="119">
        <v>65124489.979999997</v>
      </c>
      <c r="H23" s="119">
        <v>64418718.659999996</v>
      </c>
      <c r="I23" s="119">
        <v>64402412.159999996</v>
      </c>
      <c r="J23" s="119">
        <v>63844667.5</v>
      </c>
      <c r="K23" s="119">
        <v>62820959.969999999</v>
      </c>
      <c r="L23" s="119">
        <v>61107580.490000002</v>
      </c>
      <c r="M23" s="119">
        <v>60234024.609999999</v>
      </c>
      <c r="N23" s="119">
        <v>60237797.450000003</v>
      </c>
      <c r="O23" s="119">
        <v>56937769.649999999</v>
      </c>
      <c r="P23" s="119">
        <v>56741793.920000002</v>
      </c>
      <c r="Q23" s="147">
        <f t="shared" si="0"/>
        <v>747150043.40999997</v>
      </c>
      <c r="R23" s="289"/>
      <c r="S23" s="6"/>
      <c r="T23" s="3"/>
      <c r="U23" s="3"/>
      <c r="V23" s="3"/>
      <c r="W23" s="3"/>
      <c r="X23"/>
      <c r="Y23"/>
      <c r="Z23"/>
      <c r="AA23"/>
      <c r="AB23"/>
      <c r="AC23"/>
      <c r="AD23"/>
      <c r="AE23"/>
      <c r="AF23"/>
    </row>
    <row r="24" spans="1:32" x14ac:dyDescent="0.25">
      <c r="B24" s="50" t="s">
        <v>176</v>
      </c>
      <c r="C24" s="120">
        <v>984629337</v>
      </c>
      <c r="D24" s="120">
        <v>812594839.61000001</v>
      </c>
      <c r="E24" s="120">
        <v>65478244.020000003</v>
      </c>
      <c r="F24" s="120">
        <v>65801585</v>
      </c>
      <c r="G24" s="120">
        <v>65124489.979999997</v>
      </c>
      <c r="H24" s="120">
        <v>64418718.659999996</v>
      </c>
      <c r="I24" s="54">
        <v>64402412.159999996</v>
      </c>
      <c r="J24" s="54">
        <v>63844667.5</v>
      </c>
      <c r="K24" s="54">
        <v>62820959.969999999</v>
      </c>
      <c r="L24" s="54">
        <v>61107580.490000002</v>
      </c>
      <c r="M24" s="54">
        <v>60234024.609999999</v>
      </c>
      <c r="N24" s="54">
        <v>60237797.450000003</v>
      </c>
      <c r="O24" s="54">
        <v>56937769.649999999</v>
      </c>
      <c r="P24" s="148">
        <v>56741793.920000002</v>
      </c>
      <c r="Q24" s="148">
        <f t="shared" si="0"/>
        <v>747150043.40999997</v>
      </c>
      <c r="R24" s="289"/>
      <c r="S24" s="6"/>
    </row>
    <row r="25" spans="1:32" s="28" customFormat="1" x14ac:dyDescent="0.25">
      <c r="A25"/>
      <c r="B25" s="51" t="s">
        <v>177</v>
      </c>
      <c r="C25" s="119">
        <v>7224353221</v>
      </c>
      <c r="D25" s="119">
        <v>8056097535.7299995</v>
      </c>
      <c r="E25" s="119">
        <v>7074552.5700000003</v>
      </c>
      <c r="F25" s="119">
        <v>7444291.3200000003</v>
      </c>
      <c r="G25" s="119">
        <v>7977314.5199999996</v>
      </c>
      <c r="H25" s="119">
        <v>7198624.6799999997</v>
      </c>
      <c r="I25" s="119">
        <v>7786155.3799999999</v>
      </c>
      <c r="J25" s="119">
        <v>7831882.29</v>
      </c>
      <c r="K25" s="119">
        <v>7731595.71</v>
      </c>
      <c r="L25" s="119">
        <v>8559922.5300000012</v>
      </c>
      <c r="M25" s="119">
        <v>7733563.7800000003</v>
      </c>
      <c r="N25" s="119">
        <v>402554.12</v>
      </c>
      <c r="O25" s="119">
        <v>2035255062.1500001</v>
      </c>
      <c r="P25" s="119">
        <v>4425825045.1300001</v>
      </c>
      <c r="Q25" s="147">
        <f t="shared" si="0"/>
        <v>6530820564.1800003</v>
      </c>
      <c r="R25" s="289"/>
      <c r="S25" s="6"/>
      <c r="T25" s="3"/>
      <c r="U25" s="3"/>
      <c r="V25" s="3"/>
      <c r="W25" s="3"/>
      <c r="X25"/>
      <c r="Y25"/>
      <c r="Z25"/>
      <c r="AA25"/>
      <c r="AB25"/>
      <c r="AC25"/>
      <c r="AD25"/>
      <c r="AE25"/>
      <c r="AF25"/>
    </row>
    <row r="26" spans="1:32" x14ac:dyDescent="0.25">
      <c r="B26" s="50" t="s">
        <v>178</v>
      </c>
      <c r="C26" s="120">
        <v>7224353221</v>
      </c>
      <c r="D26" s="120">
        <v>8056097535.7299995</v>
      </c>
      <c r="E26" s="120">
        <v>7074552.5700000003</v>
      </c>
      <c r="F26" s="120">
        <v>7444291.3200000003</v>
      </c>
      <c r="G26" s="120">
        <v>7977314.5199999996</v>
      </c>
      <c r="H26" s="120">
        <v>7198624.6799999997</v>
      </c>
      <c r="I26" s="54">
        <v>7786155.3799999999</v>
      </c>
      <c r="J26" s="54">
        <v>7831882.29</v>
      </c>
      <c r="K26" s="54">
        <v>7731595.71</v>
      </c>
      <c r="L26" s="54">
        <v>8559922.5300000012</v>
      </c>
      <c r="M26" s="54">
        <v>7733563.7800000003</v>
      </c>
      <c r="N26" s="54">
        <v>402554.12</v>
      </c>
      <c r="O26" s="54">
        <v>2035255062.1500001</v>
      </c>
      <c r="P26" s="148">
        <v>4425825045.1300001</v>
      </c>
      <c r="Q26" s="148">
        <f t="shared" si="0"/>
        <v>6530820564.1800003</v>
      </c>
      <c r="R26" s="289"/>
      <c r="S26" s="6"/>
    </row>
    <row r="27" spans="1:32" s="28" customFormat="1" x14ac:dyDescent="0.25">
      <c r="A27"/>
      <c r="B27" s="51" t="s">
        <v>179</v>
      </c>
      <c r="C27" s="119">
        <v>784368090</v>
      </c>
      <c r="D27" s="119">
        <v>1587931295.1599998</v>
      </c>
      <c r="E27" s="119">
        <v>20610729.300000001</v>
      </c>
      <c r="F27" s="119">
        <v>24216231.609999999</v>
      </c>
      <c r="G27" s="119">
        <v>95836860.100000009</v>
      </c>
      <c r="H27" s="119">
        <v>124707903.5</v>
      </c>
      <c r="I27" s="119">
        <v>97382865.979999989</v>
      </c>
      <c r="J27" s="119">
        <v>62734562.390000001</v>
      </c>
      <c r="K27" s="119">
        <v>49953133.719999999</v>
      </c>
      <c r="L27" s="119">
        <v>50994139.200000003</v>
      </c>
      <c r="M27" s="119">
        <v>29920638.359999999</v>
      </c>
      <c r="N27" s="119">
        <v>23969557.039999999</v>
      </c>
      <c r="O27" s="119">
        <v>422799898.63</v>
      </c>
      <c r="P27" s="119">
        <v>83513519.969999999</v>
      </c>
      <c r="Q27" s="147">
        <f t="shared" si="0"/>
        <v>1086640039.8</v>
      </c>
      <c r="R27" s="289"/>
      <c r="S27" s="6"/>
      <c r="T27" s="3"/>
      <c r="U27" s="3"/>
      <c r="V27" s="3"/>
      <c r="W27" s="3"/>
      <c r="X27"/>
      <c r="Y27"/>
      <c r="Z27"/>
      <c r="AA27"/>
      <c r="AB27"/>
      <c r="AC27"/>
      <c r="AD27"/>
      <c r="AE27"/>
      <c r="AF27"/>
    </row>
    <row r="28" spans="1:32" x14ac:dyDescent="0.25">
      <c r="B28" s="50" t="s">
        <v>180</v>
      </c>
      <c r="C28" s="120">
        <v>197650460</v>
      </c>
      <c r="D28" s="120">
        <v>204814950.34</v>
      </c>
      <c r="E28" s="120">
        <v>3258325</v>
      </c>
      <c r="F28" s="120">
        <v>6356822.5099999998</v>
      </c>
      <c r="G28" s="120">
        <v>10934488.939999999</v>
      </c>
      <c r="H28" s="120">
        <v>3244300.5</v>
      </c>
      <c r="I28" s="54">
        <v>14022878.32</v>
      </c>
      <c r="J28" s="54">
        <v>6081797.54</v>
      </c>
      <c r="K28" s="54">
        <v>5308327.24</v>
      </c>
      <c r="L28" s="54">
        <v>6848962</v>
      </c>
      <c r="M28" s="54">
        <v>3525350.94</v>
      </c>
      <c r="N28" s="54">
        <v>8829121.4399999995</v>
      </c>
      <c r="O28" s="148">
        <v>6149566.96</v>
      </c>
      <c r="P28" s="148">
        <v>15408869.73</v>
      </c>
      <c r="Q28" s="148">
        <f t="shared" si="0"/>
        <v>89968811.11999999</v>
      </c>
      <c r="R28" s="289"/>
      <c r="S28" s="6"/>
    </row>
    <row r="29" spans="1:32" x14ac:dyDescent="0.25">
      <c r="B29" s="50" t="s">
        <v>181</v>
      </c>
      <c r="C29" s="120">
        <v>1000000</v>
      </c>
      <c r="D29" s="120">
        <v>1400000</v>
      </c>
      <c r="E29" s="120">
        <v>0</v>
      </c>
      <c r="F29" s="120"/>
      <c r="G29" s="120"/>
      <c r="H29" s="120"/>
      <c r="I29" s="54">
        <v>180000</v>
      </c>
      <c r="J29" s="54">
        <v>0</v>
      </c>
      <c r="K29" s="54"/>
      <c r="L29" s="54"/>
      <c r="M29" s="54">
        <v>880000</v>
      </c>
      <c r="N29" s="54">
        <v>0</v>
      </c>
      <c r="O29" s="148">
        <v>300000</v>
      </c>
      <c r="P29" s="148"/>
      <c r="Q29" s="148">
        <f t="shared" si="0"/>
        <v>1360000</v>
      </c>
      <c r="R29" s="289"/>
      <c r="S29" s="6"/>
    </row>
    <row r="30" spans="1:32" x14ac:dyDescent="0.25">
      <c r="B30" s="50" t="s">
        <v>182</v>
      </c>
      <c r="C30" s="120">
        <v>472779716</v>
      </c>
      <c r="D30" s="120">
        <v>1110480120.4300001</v>
      </c>
      <c r="E30" s="120">
        <v>12565318.51</v>
      </c>
      <c r="F30" s="120">
        <v>11960413.33</v>
      </c>
      <c r="G30" s="120">
        <v>60940761.040000007</v>
      </c>
      <c r="H30" s="120">
        <v>73440223.739999995</v>
      </c>
      <c r="I30" s="54">
        <v>55768056.819999993</v>
      </c>
      <c r="J30" s="54">
        <v>34625674.759999998</v>
      </c>
      <c r="K30" s="54">
        <v>21661897.649999999</v>
      </c>
      <c r="L30" s="54">
        <v>22584249.050000001</v>
      </c>
      <c r="M30" s="54">
        <v>15043904.559999999</v>
      </c>
      <c r="N30" s="54">
        <v>3811478.92</v>
      </c>
      <c r="O30" s="148">
        <v>407357199.63</v>
      </c>
      <c r="P30" s="148">
        <v>31901667.710000001</v>
      </c>
      <c r="Q30" s="148">
        <f t="shared" si="0"/>
        <v>751660845.72000003</v>
      </c>
      <c r="R30" s="289"/>
      <c r="S30" s="6"/>
    </row>
    <row r="31" spans="1:32" x14ac:dyDescent="0.25">
      <c r="B31" s="50" t="s">
        <v>183</v>
      </c>
      <c r="C31" s="120">
        <v>112937914</v>
      </c>
      <c r="D31" s="120">
        <v>271236224.38999999</v>
      </c>
      <c r="E31" s="120">
        <v>4787085.79</v>
      </c>
      <c r="F31" s="120">
        <v>5898995.7699999996</v>
      </c>
      <c r="G31" s="120">
        <v>23961610.120000001</v>
      </c>
      <c r="H31" s="120">
        <v>48023379.260000005</v>
      </c>
      <c r="I31" s="54">
        <v>27411930.84</v>
      </c>
      <c r="J31" s="54">
        <v>22027090.09</v>
      </c>
      <c r="K31" s="54">
        <v>22982908.829999998</v>
      </c>
      <c r="L31" s="54">
        <v>21560928.149999999</v>
      </c>
      <c r="M31" s="54">
        <v>10471382.860000001</v>
      </c>
      <c r="N31" s="54">
        <v>11328956.68</v>
      </c>
      <c r="O31" s="148">
        <v>8993132.0399999991</v>
      </c>
      <c r="P31" s="148">
        <v>36202982.530000001</v>
      </c>
      <c r="Q31" s="148">
        <f t="shared" si="0"/>
        <v>243650382.96000001</v>
      </c>
      <c r="R31" s="289"/>
      <c r="S31" s="6"/>
    </row>
    <row r="32" spans="1:32" s="28" customFormat="1" x14ac:dyDescent="0.25">
      <c r="A32"/>
      <c r="B32" s="51" t="s">
        <v>184</v>
      </c>
      <c r="C32" s="119">
        <v>365395963</v>
      </c>
      <c r="D32" s="119">
        <v>359045963</v>
      </c>
      <c r="E32" s="119">
        <v>1140564.43</v>
      </c>
      <c r="F32" s="119">
        <v>1712096.17</v>
      </c>
      <c r="G32" s="119">
        <v>1547077.22</v>
      </c>
      <c r="H32" s="119">
        <v>679906.46</v>
      </c>
      <c r="I32" s="119">
        <v>209788.27</v>
      </c>
      <c r="J32" s="119">
        <v>489128.52</v>
      </c>
      <c r="K32" s="119">
        <v>243631.03</v>
      </c>
      <c r="L32" s="119">
        <v>191684.15</v>
      </c>
      <c r="M32" s="119">
        <v>521235.29</v>
      </c>
      <c r="N32" s="119">
        <v>0</v>
      </c>
      <c r="O32" s="119">
        <v>57912.04</v>
      </c>
      <c r="P32" s="119"/>
      <c r="Q32" s="147">
        <f t="shared" si="0"/>
        <v>6793023.5799999991</v>
      </c>
      <c r="R32" s="289"/>
      <c r="S32" s="6"/>
      <c r="T32" s="3"/>
      <c r="U32" s="3"/>
      <c r="V32" s="3"/>
      <c r="W32" s="3"/>
      <c r="X32"/>
      <c r="Y32"/>
      <c r="Z32"/>
      <c r="AA32"/>
      <c r="AB32"/>
      <c r="AC32"/>
      <c r="AD32"/>
      <c r="AE32"/>
      <c r="AF32"/>
    </row>
    <row r="33" spans="1:32" x14ac:dyDescent="0.25">
      <c r="B33" s="50" t="s">
        <v>185</v>
      </c>
      <c r="C33" s="120">
        <v>365395963</v>
      </c>
      <c r="D33" s="120">
        <v>359045963</v>
      </c>
      <c r="E33" s="120">
        <v>1140564.43</v>
      </c>
      <c r="F33" s="120">
        <v>1712096.17</v>
      </c>
      <c r="G33" s="120">
        <v>1547077.22</v>
      </c>
      <c r="H33" s="120">
        <v>679906.46</v>
      </c>
      <c r="I33" s="54">
        <v>209788.27</v>
      </c>
      <c r="J33" s="54">
        <v>489128.52</v>
      </c>
      <c r="K33" s="54">
        <v>243631.03</v>
      </c>
      <c r="L33" s="54">
        <v>191684.15</v>
      </c>
      <c r="M33" s="54">
        <v>521235.29</v>
      </c>
      <c r="N33" s="54">
        <v>0</v>
      </c>
      <c r="O33" s="148">
        <v>57912.04</v>
      </c>
      <c r="P33" s="148"/>
      <c r="Q33" s="148">
        <f t="shared" si="0"/>
        <v>6793023.5799999991</v>
      </c>
      <c r="R33" s="289"/>
      <c r="S33" s="6"/>
    </row>
    <row r="34" spans="1:32" s="28" customFormat="1" x14ac:dyDescent="0.25">
      <c r="A34"/>
      <c r="B34" s="52" t="s">
        <v>25</v>
      </c>
      <c r="C34" s="119">
        <v>12336282067</v>
      </c>
      <c r="D34" s="119">
        <v>14378540948.600004</v>
      </c>
      <c r="E34" s="119">
        <v>438848840.13999993</v>
      </c>
      <c r="F34" s="119">
        <v>490040793.46999997</v>
      </c>
      <c r="G34" s="119">
        <v>471756170.09000003</v>
      </c>
      <c r="H34" s="119">
        <v>1151095961.7799997</v>
      </c>
      <c r="I34" s="119">
        <v>806584671.88</v>
      </c>
      <c r="J34" s="119">
        <v>817315098.76000011</v>
      </c>
      <c r="K34" s="119">
        <v>690126648.08000016</v>
      </c>
      <c r="L34" s="119">
        <v>612074046.99000001</v>
      </c>
      <c r="M34" s="119">
        <v>671726471.76999998</v>
      </c>
      <c r="N34" s="119">
        <v>1468809933.73</v>
      </c>
      <c r="O34" s="119">
        <v>738919574.58999991</v>
      </c>
      <c r="P34" s="119">
        <v>2446541959.5500002</v>
      </c>
      <c r="Q34" s="147">
        <f t="shared" si="0"/>
        <v>10803840170.829998</v>
      </c>
      <c r="R34" s="289"/>
      <c r="S34" s="6"/>
      <c r="T34" s="3"/>
      <c r="U34" s="3"/>
      <c r="V34" s="3"/>
      <c r="W34" s="3"/>
      <c r="X34"/>
      <c r="Y34"/>
      <c r="Z34"/>
      <c r="AA34"/>
      <c r="AB34"/>
      <c r="AC34"/>
      <c r="AD34"/>
      <c r="AE34"/>
      <c r="AF34"/>
    </row>
    <row r="35" spans="1:32" s="28" customFormat="1" x14ac:dyDescent="0.25">
      <c r="A35"/>
      <c r="B35" s="51" t="s">
        <v>186</v>
      </c>
      <c r="C35" s="119">
        <v>2374812089</v>
      </c>
      <c r="D35" s="119">
        <v>2392659124.2600002</v>
      </c>
      <c r="E35" s="119">
        <v>188031081.91</v>
      </c>
      <c r="F35" s="119">
        <v>192113630.34999999</v>
      </c>
      <c r="G35" s="119">
        <v>193247514.96000001</v>
      </c>
      <c r="H35" s="119">
        <v>189886361.84</v>
      </c>
      <c r="I35" s="119">
        <v>190675034.78</v>
      </c>
      <c r="J35" s="119">
        <v>190027168.05000001</v>
      </c>
      <c r="K35" s="119">
        <v>197220650.28</v>
      </c>
      <c r="L35" s="119">
        <v>197063526.63999999</v>
      </c>
      <c r="M35" s="119">
        <v>195841136.06</v>
      </c>
      <c r="N35" s="119">
        <v>195725138.36000001</v>
      </c>
      <c r="O35" s="119">
        <v>191185361.94</v>
      </c>
      <c r="P35" s="119">
        <v>190792682.02000001</v>
      </c>
      <c r="Q35" s="147">
        <f t="shared" si="0"/>
        <v>2311809287.1900001</v>
      </c>
      <c r="R35" s="289"/>
      <c r="S35" s="6"/>
      <c r="T35" s="3"/>
      <c r="U35" s="3"/>
      <c r="V35" s="3"/>
      <c r="W35" s="3"/>
      <c r="X35"/>
      <c r="Y35"/>
      <c r="Z35"/>
      <c r="AA35"/>
      <c r="AB35"/>
      <c r="AC35"/>
      <c r="AD35"/>
      <c r="AE35"/>
      <c r="AF35"/>
    </row>
    <row r="36" spans="1:32" x14ac:dyDescent="0.25">
      <c r="B36" s="50" t="s">
        <v>187</v>
      </c>
      <c r="C36" s="120">
        <v>2374812089</v>
      </c>
      <c r="D36" s="120">
        <v>2392659124.2600002</v>
      </c>
      <c r="E36" s="120">
        <v>188031081.91</v>
      </c>
      <c r="F36" s="120">
        <v>192113630.34999999</v>
      </c>
      <c r="G36" s="120">
        <v>193247514.96000001</v>
      </c>
      <c r="H36" s="120">
        <v>189886361.84</v>
      </c>
      <c r="I36" s="54">
        <v>190675034.78</v>
      </c>
      <c r="J36" s="54">
        <v>190027168.05000001</v>
      </c>
      <c r="K36" s="54">
        <v>197220650.28</v>
      </c>
      <c r="L36" s="54">
        <v>197063526.63999999</v>
      </c>
      <c r="M36" s="54">
        <v>195841136.06</v>
      </c>
      <c r="N36" s="54">
        <v>195725138.36000001</v>
      </c>
      <c r="O36" s="148">
        <v>191185361.94</v>
      </c>
      <c r="P36" s="148">
        <v>190792682.02000001</v>
      </c>
      <c r="Q36" s="148">
        <f t="shared" si="0"/>
        <v>2311809287.1900001</v>
      </c>
      <c r="R36" s="289"/>
      <c r="S36" s="6"/>
    </row>
    <row r="37" spans="1:32" s="28" customFormat="1" x14ac:dyDescent="0.25">
      <c r="A37"/>
      <c r="B37" s="51" t="s">
        <v>188</v>
      </c>
      <c r="C37" s="119">
        <v>9961469978</v>
      </c>
      <c r="D37" s="119">
        <v>11985881824.340002</v>
      </c>
      <c r="E37" s="119">
        <v>250817758.22999999</v>
      </c>
      <c r="F37" s="119">
        <v>297927163.12</v>
      </c>
      <c r="G37" s="119">
        <v>278508655.13</v>
      </c>
      <c r="H37" s="119">
        <v>961209599.93999994</v>
      </c>
      <c r="I37" s="119">
        <v>615909637.10000002</v>
      </c>
      <c r="J37" s="119">
        <v>627287930.71000016</v>
      </c>
      <c r="K37" s="119">
        <v>492905997.79999989</v>
      </c>
      <c r="L37" s="119">
        <v>415010520.34999996</v>
      </c>
      <c r="M37" s="119">
        <v>475885335.71000004</v>
      </c>
      <c r="N37" s="119">
        <v>1273084795.3700001</v>
      </c>
      <c r="O37" s="119">
        <v>547734212.64999998</v>
      </c>
      <c r="P37" s="119">
        <v>2255749277.5299997</v>
      </c>
      <c r="Q37" s="147">
        <f t="shared" si="0"/>
        <v>8492030883.6399994</v>
      </c>
      <c r="R37" s="289"/>
      <c r="S37" s="6"/>
      <c r="T37" s="3"/>
      <c r="U37" s="3"/>
      <c r="V37" s="3"/>
      <c r="W37" s="3"/>
      <c r="X37"/>
      <c r="Y37"/>
      <c r="Z37"/>
      <c r="AA37"/>
      <c r="AB37"/>
      <c r="AC37"/>
      <c r="AD37"/>
      <c r="AE37"/>
      <c r="AF37"/>
    </row>
    <row r="38" spans="1:32" x14ac:dyDescent="0.25">
      <c r="B38" s="50" t="s">
        <v>189</v>
      </c>
      <c r="C38" s="120">
        <v>204626270</v>
      </c>
      <c r="D38" s="120">
        <v>197364270</v>
      </c>
      <c r="E38" s="120">
        <v>10295517.77</v>
      </c>
      <c r="F38" s="120">
        <v>10325864.720000001</v>
      </c>
      <c r="G38" s="120">
        <v>8989619.6699999999</v>
      </c>
      <c r="H38" s="120">
        <v>11319888.66</v>
      </c>
      <c r="I38" s="54">
        <v>9029279.6799999997</v>
      </c>
      <c r="J38" s="54">
        <v>9878093.5600000005</v>
      </c>
      <c r="K38" s="54">
        <v>11866746.25</v>
      </c>
      <c r="L38" s="54">
        <v>8968886.4499999993</v>
      </c>
      <c r="M38" s="54">
        <v>8148685.0300000003</v>
      </c>
      <c r="N38" s="54">
        <v>9843155.3599999994</v>
      </c>
      <c r="O38" s="148">
        <v>12703860.41</v>
      </c>
      <c r="P38" s="148">
        <v>17988938</v>
      </c>
      <c r="Q38" s="148">
        <f t="shared" si="0"/>
        <v>129358535.56</v>
      </c>
      <c r="R38" s="289"/>
      <c r="S38" s="6"/>
    </row>
    <row r="39" spans="1:32" x14ac:dyDescent="0.25">
      <c r="B39" s="50" t="s">
        <v>191</v>
      </c>
      <c r="C39" s="120">
        <v>91776258</v>
      </c>
      <c r="D39" s="120">
        <v>82676433.50999999</v>
      </c>
      <c r="E39" s="120">
        <v>1389898.9100000001</v>
      </c>
      <c r="F39" s="120">
        <v>1049759.7000000002</v>
      </c>
      <c r="G39" s="120">
        <v>2295733.62</v>
      </c>
      <c r="H39" s="120">
        <v>1699249.9899999998</v>
      </c>
      <c r="I39" s="54">
        <v>2448623.8899999997</v>
      </c>
      <c r="J39" s="54">
        <v>1936469.58</v>
      </c>
      <c r="K39" s="54">
        <v>1630055.24</v>
      </c>
      <c r="L39" s="54">
        <v>1734856.81</v>
      </c>
      <c r="M39" s="54">
        <v>3449029.23</v>
      </c>
      <c r="N39" s="54">
        <v>884803.28</v>
      </c>
      <c r="O39" s="148">
        <v>3634521.3499999996</v>
      </c>
      <c r="P39" s="148">
        <v>2473522.62</v>
      </c>
      <c r="Q39" s="148">
        <f t="shared" si="0"/>
        <v>24626524.220000003</v>
      </c>
      <c r="R39" s="289"/>
      <c r="S39" s="6"/>
    </row>
    <row r="40" spans="1:32" x14ac:dyDescent="0.25">
      <c r="B40" s="50" t="s">
        <v>192</v>
      </c>
      <c r="C40" s="120">
        <v>259909360</v>
      </c>
      <c r="D40" s="120">
        <v>331965560</v>
      </c>
      <c r="E40" s="120">
        <v>7626500</v>
      </c>
      <c r="F40" s="120">
        <v>7792042.9299999997</v>
      </c>
      <c r="G40" s="120">
        <v>9323600</v>
      </c>
      <c r="H40" s="120">
        <v>7819550</v>
      </c>
      <c r="I40" s="54">
        <v>9270315.1099999994</v>
      </c>
      <c r="J40" s="54">
        <v>7872350</v>
      </c>
      <c r="K40" s="54">
        <v>8749350</v>
      </c>
      <c r="L40" s="54">
        <v>8960350</v>
      </c>
      <c r="M40" s="54">
        <v>8014350</v>
      </c>
      <c r="N40" s="54">
        <v>3630766.67</v>
      </c>
      <c r="O40" s="148">
        <v>9687200</v>
      </c>
      <c r="P40" s="148">
        <v>5143999.84</v>
      </c>
      <c r="Q40" s="148">
        <f t="shared" si="0"/>
        <v>93890374.549999997</v>
      </c>
      <c r="R40" s="289"/>
      <c r="S40" s="6"/>
    </row>
    <row r="41" spans="1:32" x14ac:dyDescent="0.25">
      <c r="B41" s="50" t="s">
        <v>193</v>
      </c>
      <c r="C41" s="120">
        <v>1234755768</v>
      </c>
      <c r="D41" s="120">
        <v>1322953220.5899999</v>
      </c>
      <c r="E41" s="120">
        <v>90962154.920000002</v>
      </c>
      <c r="F41" s="120">
        <v>94077193.569999993</v>
      </c>
      <c r="G41" s="120">
        <v>94100256.230000004</v>
      </c>
      <c r="H41" s="120">
        <v>95680499.239999995</v>
      </c>
      <c r="I41" s="54">
        <v>95533079.609999999</v>
      </c>
      <c r="J41" s="54">
        <v>95412329.599999994</v>
      </c>
      <c r="K41" s="54">
        <v>96145603.969999999</v>
      </c>
      <c r="L41" s="54">
        <v>97346912.299999997</v>
      </c>
      <c r="M41" s="54">
        <v>96330415.650000006</v>
      </c>
      <c r="N41" s="54">
        <v>104596142.31999999</v>
      </c>
      <c r="O41" s="148">
        <v>102183222.02</v>
      </c>
      <c r="P41" s="148">
        <v>101576978.69</v>
      </c>
      <c r="Q41" s="148">
        <f t="shared" si="0"/>
        <v>1163944788.1200001</v>
      </c>
      <c r="R41" s="289"/>
      <c r="S41" s="6"/>
    </row>
    <row r="42" spans="1:32" x14ac:dyDescent="0.25">
      <c r="B42" s="50" t="s">
        <v>194</v>
      </c>
      <c r="C42" s="120">
        <v>4133439378</v>
      </c>
      <c r="D42" s="120">
        <v>4085283915.4000001</v>
      </c>
      <c r="E42" s="120">
        <v>49814484.409999996</v>
      </c>
      <c r="F42" s="120">
        <v>68482122.180000007</v>
      </c>
      <c r="G42" s="120">
        <v>53729154.299999997</v>
      </c>
      <c r="H42" s="120">
        <v>641151428.3499999</v>
      </c>
      <c r="I42" s="54">
        <v>382016950.94</v>
      </c>
      <c r="J42" s="54">
        <v>403775541.43000001</v>
      </c>
      <c r="K42" s="54">
        <v>241718222.68000001</v>
      </c>
      <c r="L42" s="54">
        <v>153225830.46000001</v>
      </c>
      <c r="M42" s="54">
        <v>228064347.64000002</v>
      </c>
      <c r="N42" s="54">
        <v>128799585.42</v>
      </c>
      <c r="O42" s="148">
        <v>66967309.799999997</v>
      </c>
      <c r="P42" s="148">
        <v>75055980.120000005</v>
      </c>
      <c r="Q42" s="148">
        <f t="shared" si="0"/>
        <v>2492800957.73</v>
      </c>
      <c r="R42" s="289"/>
      <c r="S42" s="6"/>
    </row>
    <row r="43" spans="1:32" x14ac:dyDescent="0.25">
      <c r="B43" s="50" t="s">
        <v>195</v>
      </c>
      <c r="C43" s="120">
        <v>347086339</v>
      </c>
      <c r="D43" s="120">
        <v>661068187.8900001</v>
      </c>
      <c r="E43" s="120">
        <v>47009356.270000003</v>
      </c>
      <c r="F43" s="120">
        <v>56422891.490000002</v>
      </c>
      <c r="G43" s="120">
        <v>52068305.689999998</v>
      </c>
      <c r="H43" s="120">
        <v>52467281.200000003</v>
      </c>
      <c r="I43" s="54">
        <v>52236069.380000003</v>
      </c>
      <c r="J43" s="54">
        <v>52442717.509999998</v>
      </c>
      <c r="K43" s="54">
        <v>57582050.890000001</v>
      </c>
      <c r="L43" s="54">
        <v>57316495.329999998</v>
      </c>
      <c r="M43" s="54">
        <v>57495795.869999997</v>
      </c>
      <c r="N43" s="54">
        <v>57563950.950000003</v>
      </c>
      <c r="O43" s="148">
        <v>57413098.460000001</v>
      </c>
      <c r="P43" s="148">
        <v>57423449.240000002</v>
      </c>
      <c r="Q43" s="148">
        <f t="shared" si="0"/>
        <v>657441462.27999997</v>
      </c>
      <c r="R43" s="289"/>
      <c r="S43" s="6"/>
    </row>
    <row r="44" spans="1:32" x14ac:dyDescent="0.25">
      <c r="B44" s="50" t="s">
        <v>196</v>
      </c>
      <c r="C44" s="120">
        <v>1628399503</v>
      </c>
      <c r="D44" s="120">
        <v>1690745945.2</v>
      </c>
      <c r="E44" s="120">
        <v>33329523.34</v>
      </c>
      <c r="F44" s="120">
        <v>49507006.25</v>
      </c>
      <c r="G44" s="120">
        <v>45890313.359999999</v>
      </c>
      <c r="H44" s="120">
        <v>129990456.63</v>
      </c>
      <c r="I44" s="54">
        <v>41811671.43</v>
      </c>
      <c r="J44" s="54">
        <v>30656007.370000005</v>
      </c>
      <c r="K44" s="54">
        <v>57983837.450000003</v>
      </c>
      <c r="L44" s="54">
        <v>70542380.75</v>
      </c>
      <c r="M44" s="54">
        <v>62068353.75</v>
      </c>
      <c r="N44" s="54">
        <v>57744839.719999999</v>
      </c>
      <c r="O44" s="148">
        <v>67459258.900000006</v>
      </c>
      <c r="P44" s="148">
        <v>769726959.01999998</v>
      </c>
      <c r="Q44" s="148">
        <f t="shared" si="0"/>
        <v>1416710607.9699998</v>
      </c>
      <c r="R44" s="289"/>
      <c r="S44" s="6"/>
    </row>
    <row r="45" spans="1:32" x14ac:dyDescent="0.25">
      <c r="B45" s="50" t="s">
        <v>197</v>
      </c>
      <c r="C45" s="120">
        <v>125003977</v>
      </c>
      <c r="D45" s="120">
        <v>93303400.439999998</v>
      </c>
      <c r="E45" s="120">
        <v>0</v>
      </c>
      <c r="F45" s="120">
        <v>0</v>
      </c>
      <c r="G45" s="120">
        <v>1753000</v>
      </c>
      <c r="H45" s="120">
        <v>9982610.9700000007</v>
      </c>
      <c r="I45" s="54">
        <v>12332709.949999999</v>
      </c>
      <c r="J45" s="54">
        <v>13920232.6</v>
      </c>
      <c r="K45" s="54">
        <v>6049711.75</v>
      </c>
      <c r="L45" s="54">
        <v>5439000</v>
      </c>
      <c r="M45" s="54">
        <v>694337</v>
      </c>
      <c r="N45" s="54">
        <v>0</v>
      </c>
      <c r="O45" s="148">
        <v>477576.26</v>
      </c>
      <c r="P45" s="148">
        <v>713100</v>
      </c>
      <c r="Q45" s="148">
        <f t="shared" si="0"/>
        <v>51362278.530000001</v>
      </c>
      <c r="R45" s="289"/>
      <c r="S45" s="6"/>
    </row>
    <row r="46" spans="1:32" x14ac:dyDescent="0.25">
      <c r="B46" s="50" t="s">
        <v>198</v>
      </c>
      <c r="C46" s="120">
        <v>1357998403</v>
      </c>
      <c r="D46" s="120">
        <v>1356149955.2</v>
      </c>
      <c r="E46" s="120">
        <v>0</v>
      </c>
      <c r="F46" s="120">
        <v>0</v>
      </c>
      <c r="G46" s="120">
        <v>0</v>
      </c>
      <c r="H46" s="120">
        <v>52804.04</v>
      </c>
      <c r="I46" s="54">
        <v>23333.33</v>
      </c>
      <c r="J46" s="54">
        <v>0</v>
      </c>
      <c r="K46" s="54">
        <v>0</v>
      </c>
      <c r="L46" s="54">
        <v>101000</v>
      </c>
      <c r="M46" s="54">
        <v>0</v>
      </c>
      <c r="N46" s="54">
        <v>898421876.23000002</v>
      </c>
      <c r="O46" s="148">
        <v>214470325.91999999</v>
      </c>
      <c r="P46" s="148">
        <v>129070735.18000001</v>
      </c>
      <c r="Q46" s="148">
        <f t="shared" si="0"/>
        <v>1242140074.7</v>
      </c>
      <c r="R46" s="289"/>
      <c r="S46" s="6"/>
    </row>
    <row r="47" spans="1:32" x14ac:dyDescent="0.25">
      <c r="B47" s="50" t="s">
        <v>199</v>
      </c>
      <c r="C47" s="120">
        <v>23567208</v>
      </c>
      <c r="D47" s="120">
        <v>27697653.199999999</v>
      </c>
      <c r="E47" s="120">
        <v>2837880</v>
      </c>
      <c r="F47" s="120">
        <v>2831920</v>
      </c>
      <c r="G47" s="120">
        <v>2790040</v>
      </c>
      <c r="H47" s="120">
        <v>2795840</v>
      </c>
      <c r="I47" s="54">
        <v>2819680</v>
      </c>
      <c r="J47" s="54">
        <v>2783920</v>
      </c>
      <c r="K47" s="54">
        <v>1615797.2</v>
      </c>
      <c r="L47" s="54">
        <v>1742752</v>
      </c>
      <c r="M47" s="54">
        <v>1869956</v>
      </c>
      <c r="N47" s="54">
        <v>1782176</v>
      </c>
      <c r="O47" s="148">
        <v>2805396</v>
      </c>
      <c r="P47" s="148">
        <v>2093960</v>
      </c>
      <c r="Q47" s="148">
        <f t="shared" si="0"/>
        <v>28769317.199999999</v>
      </c>
      <c r="R47" s="289"/>
      <c r="S47" s="6"/>
    </row>
    <row r="48" spans="1:32" x14ac:dyDescent="0.25">
      <c r="B48" s="50" t="s">
        <v>200</v>
      </c>
      <c r="C48" s="120">
        <v>5692229</v>
      </c>
      <c r="D48" s="120">
        <v>23664405.280000001</v>
      </c>
      <c r="E48" s="120">
        <v>1478731.18</v>
      </c>
      <c r="F48" s="120">
        <v>1509382.94</v>
      </c>
      <c r="G48" s="120">
        <v>1517045.88</v>
      </c>
      <c r="H48" s="120">
        <v>1759205.5</v>
      </c>
      <c r="I48" s="54">
        <v>1851160.78</v>
      </c>
      <c r="J48" s="54">
        <v>1929464.22</v>
      </c>
      <c r="K48" s="54">
        <v>2183950.2799999998</v>
      </c>
      <c r="L48" s="54">
        <v>2217667.2200000002</v>
      </c>
      <c r="M48" s="54">
        <v>2268242.63</v>
      </c>
      <c r="N48" s="54">
        <v>2251384.16</v>
      </c>
      <c r="O48" s="148">
        <v>2268242.63</v>
      </c>
      <c r="P48" s="148">
        <v>2403110.39</v>
      </c>
      <c r="Q48" s="148">
        <f t="shared" si="0"/>
        <v>23637587.809999999</v>
      </c>
      <c r="R48" s="289"/>
      <c r="S48" s="6"/>
    </row>
    <row r="49" spans="1:32" x14ac:dyDescent="0.25">
      <c r="B49" s="50" t="s">
        <v>201</v>
      </c>
      <c r="C49" s="120">
        <v>22756446</v>
      </c>
      <c r="D49" s="120">
        <v>82531451.609999999</v>
      </c>
      <c r="E49" s="120">
        <v>5908294.7599999998</v>
      </c>
      <c r="F49" s="120">
        <v>5928979.3399999999</v>
      </c>
      <c r="G49" s="120">
        <v>6051586.3799999999</v>
      </c>
      <c r="H49" s="120">
        <v>6490785.3600000003</v>
      </c>
      <c r="I49" s="54">
        <v>6536763</v>
      </c>
      <c r="J49" s="54">
        <v>6680804.8399999999</v>
      </c>
      <c r="K49" s="54">
        <v>7380672.0899999999</v>
      </c>
      <c r="L49" s="54">
        <v>7414389.0300000003</v>
      </c>
      <c r="M49" s="54">
        <v>7481822.9100000001</v>
      </c>
      <c r="N49" s="54">
        <v>7566115.2599999998</v>
      </c>
      <c r="O49" s="148">
        <v>7664200.9000000004</v>
      </c>
      <c r="P49" s="148">
        <v>7733167.3700000001</v>
      </c>
      <c r="Q49" s="148">
        <f t="shared" si="0"/>
        <v>82837581.24000001</v>
      </c>
      <c r="R49" s="289"/>
      <c r="S49" s="6"/>
    </row>
    <row r="50" spans="1:32" x14ac:dyDescent="0.25">
      <c r="B50" s="50" t="s">
        <v>705</v>
      </c>
      <c r="C50" s="120">
        <v>6036000</v>
      </c>
      <c r="D50" s="120">
        <v>1036000</v>
      </c>
      <c r="E50" s="120">
        <v>0</v>
      </c>
      <c r="F50" s="120"/>
      <c r="G50" s="120"/>
      <c r="H50" s="120"/>
      <c r="I50" s="120"/>
      <c r="J50" s="54"/>
      <c r="K50" s="54"/>
      <c r="L50" s="54"/>
      <c r="M50" s="54"/>
      <c r="N50" s="54"/>
      <c r="O50" s="148">
        <v>0</v>
      </c>
      <c r="P50" s="148"/>
      <c r="Q50" s="148">
        <f t="shared" si="0"/>
        <v>0</v>
      </c>
      <c r="R50" s="289"/>
      <c r="S50" s="6"/>
    </row>
    <row r="51" spans="1:32" x14ac:dyDescent="0.25">
      <c r="B51" s="50" t="s">
        <v>202</v>
      </c>
      <c r="C51" s="120">
        <v>520422839</v>
      </c>
      <c r="D51" s="120">
        <v>2029441426.02</v>
      </c>
      <c r="E51" s="120">
        <v>165416.67000000001</v>
      </c>
      <c r="F51" s="120">
        <v>0</v>
      </c>
      <c r="G51" s="120">
        <v>0</v>
      </c>
      <c r="H51" s="120">
        <v>0</v>
      </c>
      <c r="I51" s="54"/>
      <c r="J51" s="54"/>
      <c r="K51" s="54">
        <v>0</v>
      </c>
      <c r="L51" s="54">
        <v>0</v>
      </c>
      <c r="M51" s="54">
        <v>0</v>
      </c>
      <c r="N51" s="54">
        <v>0</v>
      </c>
      <c r="O51" s="148">
        <v>0</v>
      </c>
      <c r="P51" s="148">
        <v>1084345377.0599999</v>
      </c>
      <c r="Q51" s="148">
        <f t="shared" si="0"/>
        <v>1084510793.73</v>
      </c>
      <c r="R51" s="289"/>
      <c r="S51" s="6"/>
    </row>
    <row r="52" spans="1:32" s="28" customFormat="1" x14ac:dyDescent="0.25">
      <c r="A52"/>
      <c r="B52" s="52" t="s">
        <v>26</v>
      </c>
      <c r="C52" s="119">
        <v>85463637</v>
      </c>
      <c r="D52" s="119">
        <v>79102768.599999994</v>
      </c>
      <c r="E52" s="119">
        <v>0</v>
      </c>
      <c r="F52" s="119">
        <v>2047679.37</v>
      </c>
      <c r="G52" s="119">
        <v>2002791.69</v>
      </c>
      <c r="H52" s="119">
        <v>2408876.9200000004</v>
      </c>
      <c r="I52" s="119">
        <v>2985378.92</v>
      </c>
      <c r="J52" s="119">
        <v>368254.55</v>
      </c>
      <c r="K52" s="119">
        <v>586455.91999999993</v>
      </c>
      <c r="L52" s="119">
        <v>1659128.58</v>
      </c>
      <c r="M52" s="119">
        <v>3360035.21</v>
      </c>
      <c r="N52" s="119">
        <v>253657.97</v>
      </c>
      <c r="O52" s="119">
        <v>389504.91</v>
      </c>
      <c r="P52" s="119">
        <v>3338093.84</v>
      </c>
      <c r="Q52" s="147">
        <f t="shared" si="0"/>
        <v>19399857.880000003</v>
      </c>
      <c r="R52" s="289"/>
      <c r="S52" s="6"/>
      <c r="T52" s="3"/>
      <c r="U52" s="3"/>
      <c r="V52" s="3"/>
      <c r="W52" s="3"/>
      <c r="X52"/>
      <c r="Y52"/>
      <c r="Z52"/>
      <c r="AA52"/>
      <c r="AB52"/>
      <c r="AC52"/>
      <c r="AD52"/>
      <c r="AE52"/>
      <c r="AF52"/>
    </row>
    <row r="53" spans="1:32" s="28" customFormat="1" x14ac:dyDescent="0.25">
      <c r="A53"/>
      <c r="B53" s="51" t="s">
        <v>204</v>
      </c>
      <c r="C53" s="119">
        <v>66620854</v>
      </c>
      <c r="D53" s="119">
        <v>62326754</v>
      </c>
      <c r="E53" s="119">
        <v>0</v>
      </c>
      <c r="F53" s="119">
        <v>1800000</v>
      </c>
      <c r="G53" s="119">
        <v>1700000</v>
      </c>
      <c r="H53" s="119">
        <v>2205900</v>
      </c>
      <c r="I53" s="119">
        <v>2680000</v>
      </c>
      <c r="J53" s="119">
        <v>0</v>
      </c>
      <c r="K53" s="119">
        <v>410000</v>
      </c>
      <c r="L53" s="119">
        <v>1240000</v>
      </c>
      <c r="M53" s="119">
        <v>3240000</v>
      </c>
      <c r="N53" s="119">
        <v>0</v>
      </c>
      <c r="O53" s="119">
        <v>0</v>
      </c>
      <c r="P53" s="119">
        <v>2880000</v>
      </c>
      <c r="Q53" s="147">
        <f t="shared" si="0"/>
        <v>16155900</v>
      </c>
      <c r="R53" s="289"/>
      <c r="S53" s="6"/>
      <c r="T53" s="3"/>
      <c r="U53" s="3"/>
      <c r="V53" s="3"/>
      <c r="W53" s="3"/>
      <c r="X53"/>
      <c r="Y53"/>
      <c r="Z53"/>
      <c r="AA53"/>
      <c r="AB53"/>
      <c r="AC53"/>
      <c r="AD53"/>
      <c r="AE53"/>
      <c r="AF53"/>
    </row>
    <row r="54" spans="1:32" x14ac:dyDescent="0.25">
      <c r="B54" s="50" t="s">
        <v>205</v>
      </c>
      <c r="C54" s="120">
        <v>64638761</v>
      </c>
      <c r="D54" s="120">
        <v>60344661</v>
      </c>
      <c r="E54" s="120">
        <v>0</v>
      </c>
      <c r="F54" s="120">
        <v>1800000</v>
      </c>
      <c r="G54" s="120">
        <v>1700000</v>
      </c>
      <c r="H54" s="120">
        <v>2205900</v>
      </c>
      <c r="I54" s="54">
        <v>2680000</v>
      </c>
      <c r="J54" s="54">
        <v>0</v>
      </c>
      <c r="K54" s="54">
        <v>410000</v>
      </c>
      <c r="L54" s="54">
        <v>1240000</v>
      </c>
      <c r="M54" s="54">
        <v>3240000</v>
      </c>
      <c r="N54" s="54">
        <v>0</v>
      </c>
      <c r="O54" s="148">
        <v>0</v>
      </c>
      <c r="P54" s="148">
        <v>2880000</v>
      </c>
      <c r="Q54" s="148">
        <f t="shared" si="0"/>
        <v>16155900</v>
      </c>
      <c r="R54" s="289"/>
      <c r="S54" s="6"/>
    </row>
    <row r="55" spans="1:32" x14ac:dyDescent="0.25">
      <c r="B55" s="50" t="s">
        <v>206</v>
      </c>
      <c r="C55" s="120">
        <v>1982093</v>
      </c>
      <c r="D55" s="120">
        <v>1982093</v>
      </c>
      <c r="E55" s="120">
        <v>0</v>
      </c>
      <c r="F55" s="120"/>
      <c r="G55" s="120"/>
      <c r="H55" s="120"/>
      <c r="I55" s="54"/>
      <c r="J55" s="54"/>
      <c r="K55" s="54"/>
      <c r="L55" s="54"/>
      <c r="M55" s="54"/>
      <c r="N55" s="54"/>
      <c r="O55" s="148"/>
      <c r="P55" s="148"/>
      <c r="Q55" s="148">
        <f t="shared" si="0"/>
        <v>0</v>
      </c>
      <c r="R55" s="289"/>
      <c r="S55" s="6"/>
    </row>
    <row r="56" spans="1:32" s="28" customFormat="1" x14ac:dyDescent="0.25">
      <c r="A56"/>
      <c r="B56" s="51" t="s">
        <v>207</v>
      </c>
      <c r="C56" s="119">
        <v>18842783</v>
      </c>
      <c r="D56" s="119">
        <v>16776014.6</v>
      </c>
      <c r="E56" s="119">
        <v>0</v>
      </c>
      <c r="F56" s="119">
        <v>247679.37</v>
      </c>
      <c r="G56" s="119">
        <v>302791.69</v>
      </c>
      <c r="H56" s="119">
        <v>202976.91999999998</v>
      </c>
      <c r="I56" s="119">
        <v>305378.92</v>
      </c>
      <c r="J56" s="119">
        <v>368254.55</v>
      </c>
      <c r="K56" s="119">
        <v>176455.92</v>
      </c>
      <c r="L56" s="119">
        <v>419128.58</v>
      </c>
      <c r="M56" s="119">
        <v>120035.21</v>
      </c>
      <c r="N56" s="119">
        <v>253657.97</v>
      </c>
      <c r="O56" s="119">
        <v>389504.91</v>
      </c>
      <c r="P56" s="119">
        <v>458093.84</v>
      </c>
      <c r="Q56" s="147">
        <f t="shared" si="0"/>
        <v>3243957.8800000004</v>
      </c>
      <c r="R56" s="289"/>
      <c r="S56" s="6"/>
      <c r="T56" s="3"/>
      <c r="U56" s="3"/>
      <c r="V56" s="3"/>
      <c r="W56" s="3"/>
      <c r="X56"/>
      <c r="Y56"/>
      <c r="Z56"/>
      <c r="AA56"/>
      <c r="AB56"/>
      <c r="AC56"/>
      <c r="AD56"/>
      <c r="AE56"/>
      <c r="AF56"/>
    </row>
    <row r="57" spans="1:32" x14ac:dyDescent="0.25">
      <c r="B57" s="50" t="s">
        <v>208</v>
      </c>
      <c r="C57" s="120">
        <v>16642783</v>
      </c>
      <c r="D57" s="120">
        <v>14576014.6</v>
      </c>
      <c r="E57" s="120">
        <v>0</v>
      </c>
      <c r="F57" s="120">
        <v>247679.37</v>
      </c>
      <c r="G57" s="120">
        <v>302791.69</v>
      </c>
      <c r="H57" s="120">
        <v>187856.24</v>
      </c>
      <c r="I57" s="54">
        <v>305378.92</v>
      </c>
      <c r="J57" s="54">
        <v>360603.14</v>
      </c>
      <c r="K57" s="54">
        <v>164514.35</v>
      </c>
      <c r="L57" s="54">
        <v>419128.58</v>
      </c>
      <c r="M57" s="54">
        <v>120035.21</v>
      </c>
      <c r="N57" s="54">
        <v>248588.97</v>
      </c>
      <c r="O57" s="148">
        <v>389504.91</v>
      </c>
      <c r="P57" s="148">
        <v>447537.13</v>
      </c>
      <c r="Q57" s="148">
        <f t="shared" si="0"/>
        <v>3193618.5100000002</v>
      </c>
      <c r="R57" s="289"/>
      <c r="S57" s="6"/>
    </row>
    <row r="58" spans="1:32" x14ac:dyDescent="0.25">
      <c r="B58" s="50" t="s">
        <v>209</v>
      </c>
      <c r="C58" s="120">
        <v>2200000</v>
      </c>
      <c r="D58" s="120">
        <v>2200000</v>
      </c>
      <c r="E58" s="120">
        <v>0</v>
      </c>
      <c r="F58" s="120"/>
      <c r="G58" s="120">
        <v>0</v>
      </c>
      <c r="H58" s="120">
        <v>15120.68</v>
      </c>
      <c r="I58" s="54">
        <v>0</v>
      </c>
      <c r="J58" s="54">
        <v>7651.41</v>
      </c>
      <c r="K58" s="54">
        <v>11941.57</v>
      </c>
      <c r="L58" s="54"/>
      <c r="M58" s="54"/>
      <c r="N58" s="54">
        <v>5069</v>
      </c>
      <c r="O58" s="148">
        <v>0</v>
      </c>
      <c r="P58" s="148">
        <v>10556.71</v>
      </c>
      <c r="Q58" s="148">
        <f t="shared" si="0"/>
        <v>50339.37</v>
      </c>
      <c r="R58" s="289"/>
      <c r="S58" s="6"/>
    </row>
    <row r="59" spans="1:32" s="28" customFormat="1" x14ac:dyDescent="0.25">
      <c r="A59"/>
      <c r="B59" s="52" t="s">
        <v>27</v>
      </c>
      <c r="C59" s="119">
        <v>2193597699</v>
      </c>
      <c r="D59" s="119">
        <v>1944091818.6199999</v>
      </c>
      <c r="E59" s="119">
        <v>7876732.4699999997</v>
      </c>
      <c r="F59" s="119">
        <v>8100597.1999999993</v>
      </c>
      <c r="G59" s="119">
        <v>10208913.300000001</v>
      </c>
      <c r="H59" s="119">
        <v>6842490.4199999999</v>
      </c>
      <c r="I59" s="119">
        <v>81357255</v>
      </c>
      <c r="J59" s="119">
        <v>81538649.879999995</v>
      </c>
      <c r="K59" s="119">
        <v>14590535.390000001</v>
      </c>
      <c r="L59" s="119">
        <v>55459502.460000001</v>
      </c>
      <c r="M59" s="119">
        <v>12343011.58</v>
      </c>
      <c r="N59" s="119">
        <v>449000</v>
      </c>
      <c r="O59" s="119">
        <v>15950853.469999999</v>
      </c>
      <c r="P59" s="119">
        <v>7681285.4199999999</v>
      </c>
      <c r="Q59" s="147">
        <f t="shared" si="0"/>
        <v>302398826.58999997</v>
      </c>
      <c r="R59" s="289"/>
      <c r="S59" s="6"/>
      <c r="T59" s="3"/>
      <c r="U59" s="3"/>
      <c r="V59" s="3"/>
      <c r="W59" s="3"/>
      <c r="X59"/>
      <c r="Y59"/>
      <c r="Z59"/>
      <c r="AA59"/>
      <c r="AB59"/>
      <c r="AC59"/>
      <c r="AD59"/>
      <c r="AE59"/>
      <c r="AF59"/>
    </row>
    <row r="60" spans="1:32" s="28" customFormat="1" x14ac:dyDescent="0.25">
      <c r="A60"/>
      <c r="B60" s="51" t="s">
        <v>210</v>
      </c>
      <c r="C60" s="119">
        <v>35800000</v>
      </c>
      <c r="D60" s="119">
        <v>31675000</v>
      </c>
      <c r="E60" s="119">
        <v>0</v>
      </c>
      <c r="F60" s="119">
        <v>0</v>
      </c>
      <c r="G60" s="119">
        <v>0</v>
      </c>
      <c r="H60" s="119"/>
      <c r="I60" s="119"/>
      <c r="J60" s="119"/>
      <c r="K60" s="119"/>
      <c r="L60" s="119"/>
      <c r="M60" s="119"/>
      <c r="N60" s="119"/>
      <c r="O60" s="119"/>
      <c r="P60" s="119"/>
      <c r="Q60" s="147">
        <f t="shared" si="0"/>
        <v>0</v>
      </c>
      <c r="R60" s="289"/>
      <c r="S60" s="6"/>
      <c r="T60" s="3"/>
      <c r="U60" s="3"/>
      <c r="V60" s="3"/>
      <c r="W60" s="3"/>
      <c r="X60"/>
      <c r="Y60"/>
      <c r="Z60"/>
      <c r="AA60"/>
      <c r="AB60"/>
      <c r="AC60"/>
      <c r="AD60"/>
      <c r="AE60"/>
      <c r="AF60"/>
    </row>
    <row r="61" spans="1:32" x14ac:dyDescent="0.25">
      <c r="B61" s="50" t="s">
        <v>211</v>
      </c>
      <c r="C61" s="120">
        <v>35800000</v>
      </c>
      <c r="D61" s="120">
        <v>31675000</v>
      </c>
      <c r="E61" s="120">
        <v>0</v>
      </c>
      <c r="F61" s="120">
        <v>0</v>
      </c>
      <c r="G61" s="120">
        <v>0</v>
      </c>
      <c r="H61" s="120"/>
      <c r="I61" s="54"/>
      <c r="J61" s="54"/>
      <c r="K61" s="54"/>
      <c r="L61" s="54"/>
      <c r="M61" s="54"/>
      <c r="N61" s="54"/>
      <c r="O61" s="148"/>
      <c r="P61" s="148"/>
      <c r="Q61" s="148">
        <f t="shared" si="0"/>
        <v>0</v>
      </c>
      <c r="R61" s="289"/>
      <c r="S61" s="6"/>
    </row>
    <row r="62" spans="1:32" s="28" customFormat="1" x14ac:dyDescent="0.25">
      <c r="A62"/>
      <c r="B62" s="51" t="s">
        <v>212</v>
      </c>
      <c r="C62" s="119">
        <v>2157797699</v>
      </c>
      <c r="D62" s="119">
        <v>1912416818.6199999</v>
      </c>
      <c r="E62" s="119">
        <v>7876732.4699999997</v>
      </c>
      <c r="F62" s="119">
        <v>8100597.1999999993</v>
      </c>
      <c r="G62" s="119">
        <v>10208913.300000001</v>
      </c>
      <c r="H62" s="119">
        <v>6842490.4199999999</v>
      </c>
      <c r="I62" s="119">
        <v>81357255</v>
      </c>
      <c r="J62" s="119">
        <v>81538649.879999995</v>
      </c>
      <c r="K62" s="119">
        <v>14590535.390000001</v>
      </c>
      <c r="L62" s="119">
        <v>55459502.460000001</v>
      </c>
      <c r="M62" s="119">
        <v>12343011.58</v>
      </c>
      <c r="N62" s="119">
        <v>449000</v>
      </c>
      <c r="O62" s="119">
        <v>15950853.469999999</v>
      </c>
      <c r="P62" s="119">
        <v>7681285.4199999999</v>
      </c>
      <c r="Q62" s="147">
        <f t="shared" si="0"/>
        <v>302398826.58999997</v>
      </c>
      <c r="R62" s="289"/>
      <c r="S62" s="6"/>
      <c r="T62" s="3"/>
      <c r="U62" s="3"/>
      <c r="V62" s="3"/>
      <c r="W62" s="3"/>
      <c r="X62"/>
      <c r="Y62"/>
      <c r="Z62"/>
      <c r="AA62"/>
      <c r="AB62"/>
      <c r="AC62"/>
      <c r="AD62"/>
      <c r="AE62"/>
      <c r="AF62"/>
    </row>
    <row r="63" spans="1:32" x14ac:dyDescent="0.25">
      <c r="B63" s="50" t="s">
        <v>213</v>
      </c>
      <c r="C63" s="120">
        <v>330507734</v>
      </c>
      <c r="D63" s="120">
        <v>384805378.62</v>
      </c>
      <c r="E63" s="120">
        <v>810800</v>
      </c>
      <c r="F63" s="120">
        <v>3377614.69</v>
      </c>
      <c r="G63" s="120">
        <v>4896020.93</v>
      </c>
      <c r="H63" s="120">
        <v>3237470.75</v>
      </c>
      <c r="I63" s="54">
        <v>2257241.86</v>
      </c>
      <c r="J63" s="54">
        <v>4581024.13</v>
      </c>
      <c r="K63" s="54">
        <v>6477742.29</v>
      </c>
      <c r="L63" s="54">
        <v>49152761.950000003</v>
      </c>
      <c r="M63" s="54">
        <v>12308661.58</v>
      </c>
      <c r="N63" s="54">
        <v>380000</v>
      </c>
      <c r="O63" s="148">
        <v>1118194.94</v>
      </c>
      <c r="P63" s="148">
        <v>57085.42</v>
      </c>
      <c r="Q63" s="148">
        <f t="shared" si="0"/>
        <v>88654618.539999992</v>
      </c>
      <c r="R63" s="289"/>
      <c r="S63" s="6"/>
    </row>
    <row r="64" spans="1:32" x14ac:dyDescent="0.25">
      <c r="B64" s="50" t="s">
        <v>214</v>
      </c>
      <c r="C64" s="120">
        <v>15900000</v>
      </c>
      <c r="D64" s="120">
        <v>14862000</v>
      </c>
      <c r="E64" s="120">
        <v>0</v>
      </c>
      <c r="F64" s="120"/>
      <c r="G64" s="120">
        <v>10000</v>
      </c>
      <c r="H64" s="120"/>
      <c r="I64" s="54">
        <v>50000</v>
      </c>
      <c r="J64" s="54">
        <v>20000</v>
      </c>
      <c r="K64" s="54">
        <v>5000</v>
      </c>
      <c r="L64" s="54">
        <v>50000</v>
      </c>
      <c r="M64" s="54">
        <v>5000</v>
      </c>
      <c r="N64" s="54">
        <v>69000</v>
      </c>
      <c r="O64" s="148">
        <v>283264.15999999997</v>
      </c>
      <c r="P64" s="148">
        <v>84200</v>
      </c>
      <c r="Q64" s="148">
        <f t="shared" si="0"/>
        <v>576464.15999999992</v>
      </c>
      <c r="R64" s="289"/>
      <c r="S64" s="6"/>
    </row>
    <row r="65" spans="1:32" x14ac:dyDescent="0.25">
      <c r="B65" s="50" t="s">
        <v>215</v>
      </c>
      <c r="C65" s="120">
        <v>521012398</v>
      </c>
      <c r="D65" s="120">
        <v>582463214</v>
      </c>
      <c r="E65" s="120">
        <v>0</v>
      </c>
      <c r="F65" s="120">
        <v>0</v>
      </c>
      <c r="G65" s="120">
        <v>0</v>
      </c>
      <c r="H65" s="120">
        <v>0</v>
      </c>
      <c r="I65" s="54">
        <v>72729737.569999993</v>
      </c>
      <c r="J65" s="54">
        <v>0</v>
      </c>
      <c r="K65" s="54"/>
      <c r="L65" s="54">
        <v>0</v>
      </c>
      <c r="M65" s="54"/>
      <c r="N65" s="54">
        <v>0</v>
      </c>
      <c r="O65" s="148"/>
      <c r="P65" s="148"/>
      <c r="Q65" s="148">
        <f t="shared" si="0"/>
        <v>72729737.569999993</v>
      </c>
      <c r="R65" s="289"/>
      <c r="S65" s="6"/>
    </row>
    <row r="66" spans="1:32" x14ac:dyDescent="0.25">
      <c r="B66" s="50" t="s">
        <v>216</v>
      </c>
      <c r="C66" s="120">
        <v>1290377567</v>
      </c>
      <c r="D66" s="120">
        <v>930286226</v>
      </c>
      <c r="E66" s="120">
        <v>7065932.4699999997</v>
      </c>
      <c r="F66" s="120">
        <v>4722982.51</v>
      </c>
      <c r="G66" s="120">
        <v>5302892.37</v>
      </c>
      <c r="H66" s="120">
        <v>3605019.67</v>
      </c>
      <c r="I66" s="54">
        <v>6320275.5700000003</v>
      </c>
      <c r="J66" s="54">
        <v>76937625.75</v>
      </c>
      <c r="K66" s="54">
        <v>8107793.0999999996</v>
      </c>
      <c r="L66" s="54">
        <v>6256740.5099999998</v>
      </c>
      <c r="M66" s="54">
        <v>29350</v>
      </c>
      <c r="N66" s="54">
        <v>0</v>
      </c>
      <c r="O66" s="148">
        <v>14549394.369999999</v>
      </c>
      <c r="P66" s="148">
        <v>7540000</v>
      </c>
      <c r="Q66" s="148">
        <f t="shared" si="0"/>
        <v>140438006.31999999</v>
      </c>
      <c r="R66" s="289"/>
      <c r="S66" s="6"/>
    </row>
    <row r="67" spans="1:32" s="28" customFormat="1" x14ac:dyDescent="0.25">
      <c r="A67"/>
      <c r="B67" s="52" t="s">
        <v>28</v>
      </c>
      <c r="C67" s="119">
        <v>12127892275</v>
      </c>
      <c r="D67" s="119">
        <v>12549895574.049999</v>
      </c>
      <c r="E67" s="119">
        <v>895945900.01999998</v>
      </c>
      <c r="F67" s="119">
        <v>916946574.17999983</v>
      </c>
      <c r="G67" s="119">
        <v>918623449.34000003</v>
      </c>
      <c r="H67" s="119">
        <v>918830757.91000009</v>
      </c>
      <c r="I67" s="119">
        <v>920969975.39999998</v>
      </c>
      <c r="J67" s="119">
        <v>927493004.82000005</v>
      </c>
      <c r="K67" s="119">
        <v>974062299.11000013</v>
      </c>
      <c r="L67" s="119">
        <v>985975421.80999994</v>
      </c>
      <c r="M67" s="119">
        <v>995597935.72000003</v>
      </c>
      <c r="N67" s="119">
        <v>988945571.94000006</v>
      </c>
      <c r="O67" s="119">
        <v>997246508.14999998</v>
      </c>
      <c r="P67" s="119">
        <v>984779236.40999997</v>
      </c>
      <c r="Q67" s="147">
        <f t="shared" si="0"/>
        <v>11425416634.809998</v>
      </c>
      <c r="R67" s="289"/>
      <c r="S67" s="6"/>
      <c r="T67" s="3"/>
      <c r="U67" s="3"/>
      <c r="V67" s="3"/>
      <c r="W67" s="3"/>
      <c r="X67"/>
      <c r="Y67"/>
      <c r="Z67"/>
      <c r="AA67"/>
      <c r="AB67"/>
      <c r="AC67"/>
      <c r="AD67"/>
      <c r="AE67"/>
      <c r="AF67"/>
    </row>
    <row r="68" spans="1:32" s="28" customFormat="1" x14ac:dyDescent="0.25">
      <c r="A68"/>
      <c r="B68" s="51" t="s">
        <v>217</v>
      </c>
      <c r="C68" s="119">
        <v>5588415859</v>
      </c>
      <c r="D68" s="119">
        <v>5784771162.3599997</v>
      </c>
      <c r="E68" s="119">
        <v>412968427.38</v>
      </c>
      <c r="F68" s="119">
        <v>422686698.33999997</v>
      </c>
      <c r="G68" s="119">
        <v>423439097.58999997</v>
      </c>
      <c r="H68" s="119">
        <v>423317454.90000004</v>
      </c>
      <c r="I68" s="119">
        <v>425118773</v>
      </c>
      <c r="J68" s="119">
        <v>427567188.58000004</v>
      </c>
      <c r="K68" s="119">
        <v>449043773.26000005</v>
      </c>
      <c r="L68" s="119">
        <v>454530363.97999996</v>
      </c>
      <c r="M68" s="119">
        <v>459644373.03000003</v>
      </c>
      <c r="N68" s="119">
        <v>456572833.17000002</v>
      </c>
      <c r="O68" s="119">
        <v>460330588.27999997</v>
      </c>
      <c r="P68" s="119">
        <v>455089426.79000002</v>
      </c>
      <c r="Q68" s="147">
        <f t="shared" si="0"/>
        <v>5270308998.3000002</v>
      </c>
      <c r="R68" s="289"/>
      <c r="S68" s="6"/>
      <c r="T68" s="3"/>
      <c r="U68" s="3"/>
      <c r="V68" s="3"/>
      <c r="W68" s="3"/>
      <c r="X68"/>
      <c r="Y68"/>
      <c r="Z68"/>
      <c r="AA68"/>
      <c r="AB68"/>
      <c r="AC68"/>
      <c r="AD68"/>
      <c r="AE68"/>
      <c r="AF68"/>
    </row>
    <row r="69" spans="1:32" x14ac:dyDescent="0.25">
      <c r="B69" s="50" t="s">
        <v>218</v>
      </c>
      <c r="C69" s="120">
        <v>5588415859</v>
      </c>
      <c r="D69" s="120">
        <v>5784771162.3599997</v>
      </c>
      <c r="E69" s="120">
        <v>412968427.38</v>
      </c>
      <c r="F69" s="120">
        <v>422686698.33999997</v>
      </c>
      <c r="G69" s="120">
        <v>423439097.58999997</v>
      </c>
      <c r="H69" s="120">
        <v>423317454.90000004</v>
      </c>
      <c r="I69" s="54">
        <v>425118773</v>
      </c>
      <c r="J69" s="54">
        <v>427567188.58000004</v>
      </c>
      <c r="K69" s="54">
        <v>449043773.26000005</v>
      </c>
      <c r="L69" s="54">
        <v>454530363.97999996</v>
      </c>
      <c r="M69" s="54">
        <v>459644373.03000003</v>
      </c>
      <c r="N69" s="54">
        <v>456572833.17000002</v>
      </c>
      <c r="O69" s="148">
        <v>460330588.27999997</v>
      </c>
      <c r="P69" s="148">
        <v>455089426.79000002</v>
      </c>
      <c r="Q69" s="148">
        <f t="shared" si="0"/>
        <v>5270308998.3000002</v>
      </c>
      <c r="R69" s="289"/>
      <c r="S69" s="6"/>
    </row>
    <row r="70" spans="1:32" s="28" customFormat="1" x14ac:dyDescent="0.25">
      <c r="A70"/>
      <c r="B70" s="51" t="s">
        <v>219</v>
      </c>
      <c r="C70" s="119">
        <v>5608286144</v>
      </c>
      <c r="D70" s="119">
        <v>5798780850.21</v>
      </c>
      <c r="E70" s="119">
        <v>415993715</v>
      </c>
      <c r="F70" s="119">
        <v>425944828.27999997</v>
      </c>
      <c r="G70" s="119">
        <v>426784291.27000004</v>
      </c>
      <c r="H70" s="119">
        <v>426609171.02999997</v>
      </c>
      <c r="I70" s="119">
        <v>426705849.47000003</v>
      </c>
      <c r="J70" s="119">
        <v>430404627.81999999</v>
      </c>
      <c r="K70" s="119">
        <v>451895296.41000003</v>
      </c>
      <c r="L70" s="119">
        <v>457441860.63</v>
      </c>
      <c r="M70" s="119">
        <v>461080312.23999995</v>
      </c>
      <c r="N70" s="119">
        <v>457910964.81999999</v>
      </c>
      <c r="O70" s="119">
        <v>461821099.47000003</v>
      </c>
      <c r="P70" s="119">
        <v>456437797.97999996</v>
      </c>
      <c r="Q70" s="147">
        <f t="shared" si="0"/>
        <v>5299029814.4199991</v>
      </c>
      <c r="R70" s="289"/>
      <c r="S70" s="6"/>
      <c r="T70" s="3"/>
      <c r="U70" s="3"/>
      <c r="V70" s="3"/>
      <c r="W70" s="3"/>
      <c r="X70"/>
      <c r="Y70"/>
      <c r="Z70"/>
      <c r="AA70"/>
      <c r="AB70"/>
      <c r="AC70"/>
      <c r="AD70"/>
      <c r="AE70"/>
      <c r="AF70"/>
    </row>
    <row r="71" spans="1:32" x14ac:dyDescent="0.25">
      <c r="B71" s="50" t="s">
        <v>220</v>
      </c>
      <c r="C71" s="120">
        <v>5608286144</v>
      </c>
      <c r="D71" s="120">
        <v>5798780850.21</v>
      </c>
      <c r="E71" s="120">
        <v>415993715</v>
      </c>
      <c r="F71" s="120">
        <v>425944828.27999997</v>
      </c>
      <c r="G71" s="120">
        <v>426784291.27000004</v>
      </c>
      <c r="H71" s="120">
        <v>426609171.02999997</v>
      </c>
      <c r="I71" s="54">
        <v>426705849.47000003</v>
      </c>
      <c r="J71" s="54">
        <v>430404627.81999999</v>
      </c>
      <c r="K71" s="54">
        <v>451895296.41000003</v>
      </c>
      <c r="L71" s="54">
        <v>457441860.63</v>
      </c>
      <c r="M71" s="54">
        <v>461080312.23999995</v>
      </c>
      <c r="N71" s="54">
        <v>457910964.81999999</v>
      </c>
      <c r="O71" s="148">
        <v>461821099.47000003</v>
      </c>
      <c r="P71" s="148">
        <v>456437797.97999996</v>
      </c>
      <c r="Q71" s="148">
        <f t="shared" si="0"/>
        <v>5299029814.4199991</v>
      </c>
      <c r="R71" s="289"/>
      <c r="S71" s="6"/>
    </row>
    <row r="72" spans="1:32" s="28" customFormat="1" x14ac:dyDescent="0.25">
      <c r="A72"/>
      <c r="B72" s="51" t="s">
        <v>221</v>
      </c>
      <c r="C72" s="119">
        <v>931190272</v>
      </c>
      <c r="D72" s="119">
        <v>966343561.48000002</v>
      </c>
      <c r="E72" s="119">
        <v>66983757.640000001</v>
      </c>
      <c r="F72" s="119">
        <v>68315047.560000002</v>
      </c>
      <c r="G72" s="119">
        <v>68400060.480000004</v>
      </c>
      <c r="H72" s="119">
        <v>68904131.980000004</v>
      </c>
      <c r="I72" s="119">
        <v>69145352.929999992</v>
      </c>
      <c r="J72" s="119">
        <v>69521188.420000002</v>
      </c>
      <c r="K72" s="119">
        <v>73123229.440000013</v>
      </c>
      <c r="L72" s="119">
        <v>74003197.200000003</v>
      </c>
      <c r="M72" s="119">
        <v>74873250.450000003</v>
      </c>
      <c r="N72" s="119">
        <v>74461773.950000003</v>
      </c>
      <c r="O72" s="119">
        <v>75094820.400000006</v>
      </c>
      <c r="P72" s="119">
        <v>73252011.640000001</v>
      </c>
      <c r="Q72" s="147">
        <f t="shared" si="0"/>
        <v>856077822.09000015</v>
      </c>
      <c r="R72" s="289"/>
      <c r="S72" s="6"/>
      <c r="T72" s="3"/>
      <c r="U72" s="3"/>
      <c r="V72" s="3"/>
      <c r="W72" s="3"/>
      <c r="X72"/>
      <c r="Y72"/>
      <c r="Z72"/>
      <c r="AA72"/>
      <c r="AB72"/>
      <c r="AC72"/>
      <c r="AD72"/>
      <c r="AE72"/>
      <c r="AF72"/>
    </row>
    <row r="73" spans="1:32" x14ac:dyDescent="0.25">
      <c r="B73" s="50" t="s">
        <v>222</v>
      </c>
      <c r="C73" s="120">
        <v>931190272</v>
      </c>
      <c r="D73" s="120">
        <v>966343561.48000002</v>
      </c>
      <c r="E73" s="120">
        <v>66983757.640000001</v>
      </c>
      <c r="F73" s="120">
        <v>68315047.560000002</v>
      </c>
      <c r="G73" s="120">
        <v>68400060.480000004</v>
      </c>
      <c r="H73" s="120">
        <v>68904131.980000004</v>
      </c>
      <c r="I73" s="54">
        <v>69145352.929999992</v>
      </c>
      <c r="J73" s="54">
        <v>69521188.420000002</v>
      </c>
      <c r="K73" s="54">
        <v>73123229.440000013</v>
      </c>
      <c r="L73" s="54">
        <v>74003197.200000003</v>
      </c>
      <c r="M73" s="54">
        <v>74873250.450000003</v>
      </c>
      <c r="N73" s="54">
        <v>74461773.950000003</v>
      </c>
      <c r="O73" s="148">
        <v>75094820.400000006</v>
      </c>
      <c r="P73" s="148">
        <v>73252011.640000001</v>
      </c>
      <c r="Q73" s="148">
        <f t="shared" si="0"/>
        <v>856077822.09000015</v>
      </c>
      <c r="R73" s="289"/>
      <c r="S73" s="6"/>
    </row>
    <row r="74" spans="1:32" x14ac:dyDescent="0.25">
      <c r="B74" s="26" t="s">
        <v>29</v>
      </c>
      <c r="C74" s="122">
        <v>27457981470</v>
      </c>
      <c r="D74" s="122">
        <v>32049885370.34</v>
      </c>
      <c r="E74" s="149">
        <v>476479462.42000008</v>
      </c>
      <c r="F74" s="149">
        <v>940781838.90000021</v>
      </c>
      <c r="G74" s="149">
        <v>1527085356.2699997</v>
      </c>
      <c r="H74" s="149">
        <v>1123985662.7400002</v>
      </c>
      <c r="I74" s="149">
        <v>1125214846.0799999</v>
      </c>
      <c r="J74" s="149">
        <v>1523403281.9299994</v>
      </c>
      <c r="K74" s="149">
        <v>1459567552.1600001</v>
      </c>
      <c r="L74" s="149">
        <v>1402585177.2899997</v>
      </c>
      <c r="M74" s="149">
        <v>1615185454.4399998</v>
      </c>
      <c r="N74" s="149">
        <v>1628922117.4399998</v>
      </c>
      <c r="O74" s="149">
        <v>1477140043.8099999</v>
      </c>
      <c r="P74" s="149">
        <v>2939861717.3600001</v>
      </c>
      <c r="Q74" s="150">
        <f t="shared" ref="Q74:Q137" si="1">SUM(E74:P74)</f>
        <v>17240212510.84</v>
      </c>
      <c r="R74" s="289"/>
      <c r="S74" s="6"/>
    </row>
    <row r="75" spans="1:32" s="28" customFormat="1" x14ac:dyDescent="0.25">
      <c r="B75" s="52" t="s">
        <v>30</v>
      </c>
      <c r="C75" s="124">
        <v>5028255105</v>
      </c>
      <c r="D75" s="124">
        <v>5338149136.5699987</v>
      </c>
      <c r="E75" s="130">
        <v>257859246.50999999</v>
      </c>
      <c r="F75" s="130">
        <v>281289789.51999998</v>
      </c>
      <c r="G75" s="130">
        <v>301219647.64999998</v>
      </c>
      <c r="H75" s="130">
        <v>308280159.22000003</v>
      </c>
      <c r="I75" s="130">
        <v>338524945.29000002</v>
      </c>
      <c r="J75" s="130">
        <v>399945507.80000001</v>
      </c>
      <c r="K75" s="130">
        <v>300704713.34000003</v>
      </c>
      <c r="L75" s="130">
        <v>302802608.97999996</v>
      </c>
      <c r="M75" s="130">
        <v>466287964.83000004</v>
      </c>
      <c r="N75" s="130">
        <v>409281478.76000005</v>
      </c>
      <c r="O75" s="130">
        <v>494187460.14999998</v>
      </c>
      <c r="P75" s="130">
        <v>407401433.72999996</v>
      </c>
      <c r="Q75" s="147">
        <f t="shared" si="1"/>
        <v>4267784955.7800002</v>
      </c>
      <c r="R75" s="289"/>
      <c r="S75" s="6"/>
      <c r="T75" s="3"/>
      <c r="U75" s="3"/>
      <c r="V75" s="3"/>
      <c r="W75" s="3"/>
      <c r="X75"/>
      <c r="Y75"/>
      <c r="Z75"/>
      <c r="AA75"/>
      <c r="AB75"/>
      <c r="AC75"/>
      <c r="AD75"/>
      <c r="AE75"/>
      <c r="AF75"/>
    </row>
    <row r="76" spans="1:32" s="28" customFormat="1" x14ac:dyDescent="0.25">
      <c r="B76" s="51" t="s">
        <v>223</v>
      </c>
      <c r="C76" s="124">
        <v>46313849</v>
      </c>
      <c r="D76" s="124">
        <v>24334268.989999998</v>
      </c>
      <c r="E76" s="130">
        <v>4985.5</v>
      </c>
      <c r="F76" s="130">
        <v>4985.5</v>
      </c>
      <c r="G76" s="130">
        <v>0</v>
      </c>
      <c r="H76" s="130">
        <v>9971</v>
      </c>
      <c r="I76" s="130">
        <v>19662.8</v>
      </c>
      <c r="J76" s="130">
        <v>9971</v>
      </c>
      <c r="K76" s="130">
        <v>0</v>
      </c>
      <c r="L76" s="130">
        <v>9967.2199999999993</v>
      </c>
      <c r="M76" s="130">
        <v>28774.43</v>
      </c>
      <c r="N76" s="130">
        <v>399544.97</v>
      </c>
      <c r="O76" s="130">
        <v>121.61</v>
      </c>
      <c r="P76" s="130">
        <v>179333.21000000002</v>
      </c>
      <c r="Q76" s="147">
        <f t="shared" si="1"/>
        <v>667317.24</v>
      </c>
      <c r="R76" s="289"/>
      <c r="S76" s="6"/>
      <c r="T76" s="3"/>
      <c r="U76" s="3"/>
      <c r="V76" s="3"/>
      <c r="W76" s="3"/>
      <c r="X76"/>
      <c r="Y76"/>
      <c r="Z76"/>
      <c r="AA76"/>
      <c r="AB76"/>
      <c r="AC76"/>
      <c r="AD76"/>
      <c r="AE76"/>
      <c r="AF76"/>
    </row>
    <row r="77" spans="1:32" x14ac:dyDescent="0.25">
      <c r="B77" s="50" t="s">
        <v>224</v>
      </c>
      <c r="C77" s="120">
        <v>46313849</v>
      </c>
      <c r="D77" s="120">
        <v>24334268.989999998</v>
      </c>
      <c r="E77" s="120">
        <v>4985.5</v>
      </c>
      <c r="F77" s="126">
        <v>4985.5</v>
      </c>
      <c r="G77" s="126">
        <v>0</v>
      </c>
      <c r="H77" s="126">
        <v>9971</v>
      </c>
      <c r="I77" s="54">
        <v>19662.8</v>
      </c>
      <c r="J77" s="54">
        <v>9971</v>
      </c>
      <c r="K77" s="54">
        <v>0</v>
      </c>
      <c r="L77" s="54">
        <v>9967.2199999999993</v>
      </c>
      <c r="M77" s="54">
        <v>28774.43</v>
      </c>
      <c r="N77" s="54">
        <v>399544.97</v>
      </c>
      <c r="O77" s="148">
        <v>121.61</v>
      </c>
      <c r="P77" s="148">
        <v>179333.21000000002</v>
      </c>
      <c r="Q77" s="148">
        <f t="shared" si="1"/>
        <v>667317.24</v>
      </c>
      <c r="R77" s="289"/>
      <c r="S77" s="6"/>
    </row>
    <row r="78" spans="1:32" s="28" customFormat="1" x14ac:dyDescent="0.25">
      <c r="B78" s="51" t="s">
        <v>225</v>
      </c>
      <c r="C78" s="124">
        <v>77340130</v>
      </c>
      <c r="D78" s="124">
        <v>86197703.620000005</v>
      </c>
      <c r="E78" s="130">
        <v>3628426.86</v>
      </c>
      <c r="F78" s="130">
        <v>2227244.33</v>
      </c>
      <c r="G78" s="130">
        <v>5184797.42</v>
      </c>
      <c r="H78" s="130">
        <v>4013027.79</v>
      </c>
      <c r="I78" s="130">
        <v>3339351.68</v>
      </c>
      <c r="J78" s="130">
        <v>4020931.16</v>
      </c>
      <c r="K78" s="130">
        <v>2208354.21</v>
      </c>
      <c r="L78" s="130">
        <v>2991352.6100000003</v>
      </c>
      <c r="M78" s="130">
        <v>4882405.8099999996</v>
      </c>
      <c r="N78" s="130">
        <v>3457999.04</v>
      </c>
      <c r="O78" s="130">
        <v>4958310.87</v>
      </c>
      <c r="P78" s="130">
        <v>7376669.6699999999</v>
      </c>
      <c r="Q78" s="147">
        <f t="shared" si="1"/>
        <v>48288871.449999996</v>
      </c>
      <c r="R78" s="289"/>
      <c r="S78" s="6"/>
      <c r="T78" s="3"/>
      <c r="U78" s="3"/>
      <c r="V78" s="3"/>
      <c r="W78" s="3"/>
      <c r="X78"/>
      <c r="Y78"/>
      <c r="Z78"/>
      <c r="AA78"/>
      <c r="AB78"/>
      <c r="AC78"/>
      <c r="AD78"/>
      <c r="AE78"/>
      <c r="AF78"/>
    </row>
    <row r="79" spans="1:32" x14ac:dyDescent="0.25">
      <c r="B79" s="50" t="s">
        <v>226</v>
      </c>
      <c r="C79" s="121">
        <v>77340130</v>
      </c>
      <c r="D79" s="121">
        <v>86197703.620000005</v>
      </c>
      <c r="E79" s="120">
        <v>3628426.86</v>
      </c>
      <c r="F79" s="126">
        <v>2227244.33</v>
      </c>
      <c r="G79" s="126">
        <v>5184797.42</v>
      </c>
      <c r="H79" s="126">
        <v>4013027.79</v>
      </c>
      <c r="I79" s="54">
        <v>3339351.68</v>
      </c>
      <c r="J79" s="54">
        <v>4020931.16</v>
      </c>
      <c r="K79" s="54">
        <v>2208354.21</v>
      </c>
      <c r="L79" s="54">
        <v>2991352.6100000003</v>
      </c>
      <c r="M79" s="54">
        <v>4882405.8099999996</v>
      </c>
      <c r="N79" s="54">
        <v>3457999.04</v>
      </c>
      <c r="O79" s="148">
        <v>4958310.87</v>
      </c>
      <c r="P79" s="148">
        <v>7376669.6699999999</v>
      </c>
      <c r="Q79" s="148">
        <f t="shared" si="1"/>
        <v>48288871.449999996</v>
      </c>
      <c r="R79" s="289"/>
      <c r="S79" s="6"/>
    </row>
    <row r="80" spans="1:32" s="28" customFormat="1" x14ac:dyDescent="0.25">
      <c r="B80" s="51" t="s">
        <v>227</v>
      </c>
      <c r="C80" s="124">
        <v>859965722</v>
      </c>
      <c r="D80" s="124">
        <v>820132530.39999998</v>
      </c>
      <c r="E80" s="130">
        <v>22857414.98</v>
      </c>
      <c r="F80" s="130">
        <v>31667943.68</v>
      </c>
      <c r="G80" s="130">
        <v>29002319.229999997</v>
      </c>
      <c r="H80" s="130">
        <v>33567507.740000002</v>
      </c>
      <c r="I80" s="130">
        <v>55669750.049999997</v>
      </c>
      <c r="J80" s="130">
        <v>49806972.109999999</v>
      </c>
      <c r="K80" s="130">
        <v>50739362.409999996</v>
      </c>
      <c r="L80" s="130">
        <v>39935832.769999996</v>
      </c>
      <c r="M80" s="130">
        <v>68094209.560000002</v>
      </c>
      <c r="N80" s="130">
        <v>87610820.980000004</v>
      </c>
      <c r="O80" s="130">
        <v>103629347.90000001</v>
      </c>
      <c r="P80" s="130">
        <v>89851929.140000001</v>
      </c>
      <c r="Q80" s="147">
        <f t="shared" si="1"/>
        <v>662433410.55000007</v>
      </c>
      <c r="R80" s="289"/>
      <c r="S80" s="6"/>
      <c r="T80" s="3"/>
      <c r="U80" s="3"/>
      <c r="V80" s="3"/>
      <c r="W80" s="3"/>
      <c r="X80"/>
      <c r="Y80"/>
      <c r="Z80"/>
      <c r="AA80"/>
      <c r="AB80"/>
      <c r="AC80"/>
      <c r="AD80"/>
      <c r="AE80"/>
      <c r="AF80"/>
    </row>
    <row r="81" spans="2:32" x14ac:dyDescent="0.25">
      <c r="B81" s="50" t="s">
        <v>228</v>
      </c>
      <c r="C81" s="121">
        <v>859965722</v>
      </c>
      <c r="D81" s="121">
        <v>820132530.39999998</v>
      </c>
      <c r="E81" s="120">
        <v>22857414.98</v>
      </c>
      <c r="F81" s="126">
        <v>31667943.68</v>
      </c>
      <c r="G81" s="126">
        <v>29002319.229999997</v>
      </c>
      <c r="H81" s="126">
        <v>33567507.740000002</v>
      </c>
      <c r="I81" s="54">
        <v>55669750.049999997</v>
      </c>
      <c r="J81" s="54">
        <v>49806972.109999999</v>
      </c>
      <c r="K81" s="54">
        <v>50739362.409999996</v>
      </c>
      <c r="L81" s="54">
        <v>39935832.769999996</v>
      </c>
      <c r="M81" s="54">
        <v>68094209.560000002</v>
      </c>
      <c r="N81" s="54">
        <v>87610820.980000004</v>
      </c>
      <c r="O81" s="148">
        <v>103629347.90000001</v>
      </c>
      <c r="P81" s="148">
        <v>89851929.140000001</v>
      </c>
      <c r="Q81" s="148">
        <f t="shared" si="1"/>
        <v>662433410.55000007</v>
      </c>
      <c r="R81" s="289"/>
      <c r="S81" s="6"/>
    </row>
    <row r="82" spans="2:32" s="28" customFormat="1" x14ac:dyDescent="0.25">
      <c r="B82" s="51" t="s">
        <v>229</v>
      </c>
      <c r="C82" s="124">
        <v>10857766</v>
      </c>
      <c r="D82" s="124">
        <v>10627239.560000001</v>
      </c>
      <c r="E82" s="130">
        <v>0</v>
      </c>
      <c r="F82" s="130">
        <v>98291.91</v>
      </c>
      <c r="G82" s="130">
        <v>2996.5</v>
      </c>
      <c r="H82" s="130">
        <v>38167.599999999999</v>
      </c>
      <c r="I82" s="130">
        <v>26148.5</v>
      </c>
      <c r="J82" s="130">
        <v>3809.13</v>
      </c>
      <c r="K82" s="130">
        <v>10505</v>
      </c>
      <c r="L82" s="130">
        <v>10523.5</v>
      </c>
      <c r="M82" s="130">
        <v>2723.5</v>
      </c>
      <c r="N82" s="130">
        <v>11934.689999999999</v>
      </c>
      <c r="O82" s="130">
        <v>23859.69</v>
      </c>
      <c r="P82" s="130">
        <v>114155.78</v>
      </c>
      <c r="Q82" s="147">
        <f t="shared" si="1"/>
        <v>343115.80000000005</v>
      </c>
      <c r="R82" s="289"/>
      <c r="S82" s="6"/>
      <c r="T82" s="3"/>
      <c r="U82" s="3"/>
      <c r="V82" s="3"/>
      <c r="W82" s="3"/>
      <c r="X82"/>
      <c r="Y82"/>
      <c r="Z82"/>
      <c r="AA82"/>
      <c r="AB82"/>
      <c r="AC82"/>
      <c r="AD82"/>
      <c r="AE82"/>
      <c r="AF82"/>
    </row>
    <row r="83" spans="2:32" x14ac:dyDescent="0.25">
      <c r="B83" s="50" t="s">
        <v>230</v>
      </c>
      <c r="C83" s="120">
        <v>10857766</v>
      </c>
      <c r="D83" s="120">
        <v>10627239.560000001</v>
      </c>
      <c r="E83" s="120">
        <v>0</v>
      </c>
      <c r="F83" s="126">
        <v>98291.91</v>
      </c>
      <c r="G83" s="126">
        <v>2996.5</v>
      </c>
      <c r="H83" s="126">
        <v>38167.599999999999</v>
      </c>
      <c r="I83" s="54">
        <v>26148.5</v>
      </c>
      <c r="J83" s="54">
        <v>3809.13</v>
      </c>
      <c r="K83" s="54">
        <v>10505</v>
      </c>
      <c r="L83" s="54">
        <v>10523.5</v>
      </c>
      <c r="M83" s="54">
        <v>2723.5</v>
      </c>
      <c r="N83" s="54">
        <v>11934.689999999999</v>
      </c>
      <c r="O83" s="148">
        <v>23859.69</v>
      </c>
      <c r="P83" s="148">
        <v>114155.78</v>
      </c>
      <c r="Q83" s="148">
        <f t="shared" si="1"/>
        <v>343115.80000000005</v>
      </c>
      <c r="R83" s="289"/>
      <c r="S83" s="6"/>
    </row>
    <row r="84" spans="2:32" s="28" customFormat="1" x14ac:dyDescent="0.25">
      <c r="B84" s="51" t="s">
        <v>231</v>
      </c>
      <c r="C84" s="124">
        <v>478156444</v>
      </c>
      <c r="D84" s="124">
        <v>546786045.28999996</v>
      </c>
      <c r="E84" s="130">
        <v>11756724.800000001</v>
      </c>
      <c r="F84" s="130">
        <v>27159838.989999998</v>
      </c>
      <c r="G84" s="130">
        <v>14231912.699999999</v>
      </c>
      <c r="H84" s="130">
        <v>16411940.41</v>
      </c>
      <c r="I84" s="130">
        <v>16175157.189999999</v>
      </c>
      <c r="J84" s="130">
        <v>19283225.870000001</v>
      </c>
      <c r="K84" s="130">
        <v>16862495.370000001</v>
      </c>
      <c r="L84" s="130">
        <v>17095714.41</v>
      </c>
      <c r="M84" s="130">
        <v>58451272.630000003</v>
      </c>
      <c r="N84" s="130">
        <v>20276483.23</v>
      </c>
      <c r="O84" s="130">
        <v>20162354.699999999</v>
      </c>
      <c r="P84" s="130">
        <v>46145123.910000004</v>
      </c>
      <c r="Q84" s="147">
        <f t="shared" si="1"/>
        <v>284012244.20999998</v>
      </c>
      <c r="R84" s="289"/>
      <c r="S84" s="6"/>
      <c r="T84" s="3"/>
      <c r="U84" s="3"/>
      <c r="V84" s="3"/>
      <c r="W84" s="3"/>
      <c r="X84"/>
      <c r="Y84"/>
      <c r="Z84"/>
      <c r="AA84"/>
      <c r="AB84"/>
      <c r="AC84"/>
      <c r="AD84"/>
      <c r="AE84"/>
      <c r="AF84"/>
    </row>
    <row r="85" spans="2:32" x14ac:dyDescent="0.25">
      <c r="B85" s="50" t="s">
        <v>232</v>
      </c>
      <c r="C85" s="121">
        <v>478156444</v>
      </c>
      <c r="D85" s="121">
        <v>546786045.28999996</v>
      </c>
      <c r="E85" s="120">
        <v>11756724.800000001</v>
      </c>
      <c r="F85" s="126">
        <v>27159838.989999998</v>
      </c>
      <c r="G85" s="126">
        <v>14231912.699999999</v>
      </c>
      <c r="H85" s="126">
        <v>16411940.41</v>
      </c>
      <c r="I85" s="54">
        <v>16175157.189999999</v>
      </c>
      <c r="J85" s="54">
        <v>19283225.870000001</v>
      </c>
      <c r="K85" s="54">
        <v>16862495.370000001</v>
      </c>
      <c r="L85" s="54">
        <v>17095714.41</v>
      </c>
      <c r="M85" s="54">
        <v>58451272.630000003</v>
      </c>
      <c r="N85" s="54">
        <v>20276483.23</v>
      </c>
      <c r="O85" s="148">
        <v>20162354.699999999</v>
      </c>
      <c r="P85" s="148">
        <v>46145123.910000004</v>
      </c>
      <c r="Q85" s="148">
        <f t="shared" si="1"/>
        <v>284012244.20999998</v>
      </c>
      <c r="R85" s="289"/>
      <c r="S85" s="6"/>
    </row>
    <row r="86" spans="2:32" s="28" customFormat="1" x14ac:dyDescent="0.25">
      <c r="B86" s="51" t="s">
        <v>233</v>
      </c>
      <c r="C86" s="124">
        <v>3406267865</v>
      </c>
      <c r="D86" s="124">
        <v>3691003937.4099998</v>
      </c>
      <c r="E86" s="130">
        <v>217423250.88999999</v>
      </c>
      <c r="F86" s="130">
        <v>216961259.78999999</v>
      </c>
      <c r="G86" s="130">
        <v>242662571.19</v>
      </c>
      <c r="H86" s="130">
        <v>247587398.92000002</v>
      </c>
      <c r="I86" s="130">
        <v>253234120.26999998</v>
      </c>
      <c r="J86" s="130">
        <v>307601653.32999998</v>
      </c>
      <c r="K86" s="130">
        <v>212996307.15000001</v>
      </c>
      <c r="L86" s="130">
        <v>237727830.62</v>
      </c>
      <c r="M86" s="130">
        <v>328116506.03999996</v>
      </c>
      <c r="N86" s="130">
        <v>286387018.95999998</v>
      </c>
      <c r="O86" s="130">
        <v>354366647.55999994</v>
      </c>
      <c r="P86" s="130">
        <v>250137728.17000002</v>
      </c>
      <c r="Q86" s="147">
        <f t="shared" si="1"/>
        <v>3155202292.8899999</v>
      </c>
      <c r="R86" s="289"/>
      <c r="S86" s="6"/>
      <c r="T86" s="3"/>
      <c r="U86" s="3"/>
      <c r="V86" s="3"/>
      <c r="W86" s="3"/>
      <c r="X86"/>
      <c r="Y86"/>
      <c r="Z86"/>
      <c r="AA86"/>
      <c r="AB86"/>
      <c r="AC86"/>
      <c r="AD86"/>
      <c r="AE86"/>
      <c r="AF86"/>
    </row>
    <row r="87" spans="2:32" x14ac:dyDescent="0.25">
      <c r="B87" s="50" t="s">
        <v>234</v>
      </c>
      <c r="C87" s="121">
        <v>1502026605</v>
      </c>
      <c r="D87" s="121">
        <v>1569383081</v>
      </c>
      <c r="E87" s="120">
        <v>59073077.829999998</v>
      </c>
      <c r="F87" s="126">
        <v>68874676.650000006</v>
      </c>
      <c r="G87" s="126">
        <v>93953608.739999995</v>
      </c>
      <c r="H87" s="126">
        <v>79247157.730000004</v>
      </c>
      <c r="I87" s="54">
        <v>91000939.599999994</v>
      </c>
      <c r="J87" s="54">
        <v>100159594.8</v>
      </c>
      <c r="K87" s="54">
        <v>98980690.74000001</v>
      </c>
      <c r="L87" s="54">
        <v>105239951.46000001</v>
      </c>
      <c r="M87" s="54">
        <v>92855451.75</v>
      </c>
      <c r="N87" s="54">
        <v>88908334.980000004</v>
      </c>
      <c r="O87" s="148">
        <v>85464387.030000001</v>
      </c>
      <c r="P87" s="148">
        <v>71265798.959999993</v>
      </c>
      <c r="Q87" s="148">
        <f t="shared" si="1"/>
        <v>1035023670.27</v>
      </c>
      <c r="R87" s="289"/>
      <c r="S87" s="6"/>
    </row>
    <row r="88" spans="2:32" x14ac:dyDescent="0.25">
      <c r="B88" s="50" t="s">
        <v>235</v>
      </c>
      <c r="C88" s="121">
        <v>1904241260</v>
      </c>
      <c r="D88" s="121">
        <v>2121620856.4100001</v>
      </c>
      <c r="E88" s="120">
        <v>158350173.06</v>
      </c>
      <c r="F88" s="126">
        <v>148086583.13999999</v>
      </c>
      <c r="G88" s="126">
        <v>148708962.44999999</v>
      </c>
      <c r="H88" s="126">
        <v>168340241.19</v>
      </c>
      <c r="I88" s="54">
        <v>162233180.66999999</v>
      </c>
      <c r="J88" s="54">
        <v>207442058.53</v>
      </c>
      <c r="K88" s="54">
        <v>114015616.41</v>
      </c>
      <c r="L88" s="54">
        <v>132487879.16</v>
      </c>
      <c r="M88" s="54">
        <v>235261054.28999999</v>
      </c>
      <c r="N88" s="54">
        <v>197478683.97999999</v>
      </c>
      <c r="O88" s="148">
        <v>268902260.52999997</v>
      </c>
      <c r="P88" s="148">
        <v>178871929.21000001</v>
      </c>
      <c r="Q88" s="148">
        <f t="shared" si="1"/>
        <v>2120178622.6199999</v>
      </c>
      <c r="R88" s="289"/>
      <c r="S88" s="6"/>
    </row>
    <row r="89" spans="2:32" s="28" customFormat="1" x14ac:dyDescent="0.25">
      <c r="B89" s="51" t="s">
        <v>236</v>
      </c>
      <c r="C89" s="130">
        <v>81809278</v>
      </c>
      <c r="D89" s="130">
        <v>86660001.319999993</v>
      </c>
      <c r="E89" s="130">
        <v>876302.48</v>
      </c>
      <c r="F89" s="130">
        <v>1296646.57</v>
      </c>
      <c r="G89" s="130">
        <v>3767419.61</v>
      </c>
      <c r="H89" s="130">
        <v>2048431.76</v>
      </c>
      <c r="I89" s="130">
        <v>3524670.81</v>
      </c>
      <c r="J89" s="130">
        <v>5013376.08</v>
      </c>
      <c r="K89" s="130">
        <v>8392094.4199999999</v>
      </c>
      <c r="L89" s="130">
        <v>3231159.83</v>
      </c>
      <c r="M89" s="130">
        <v>3348316.7</v>
      </c>
      <c r="N89" s="130">
        <v>5088167.17</v>
      </c>
      <c r="O89" s="130">
        <v>6501380.1100000003</v>
      </c>
      <c r="P89" s="130">
        <v>6065540.3399999999</v>
      </c>
      <c r="Q89" s="147">
        <f t="shared" si="1"/>
        <v>49153505.879999995</v>
      </c>
      <c r="R89" s="289"/>
      <c r="S89" s="6"/>
      <c r="T89" s="3"/>
      <c r="U89" s="3"/>
      <c r="V89" s="3"/>
      <c r="W89" s="3"/>
      <c r="X89"/>
      <c r="Y89"/>
      <c r="Z89"/>
      <c r="AA89"/>
      <c r="AB89"/>
      <c r="AC89"/>
      <c r="AD89"/>
      <c r="AE89"/>
      <c r="AF89"/>
    </row>
    <row r="90" spans="2:32" x14ac:dyDescent="0.25">
      <c r="B90" s="50" t="s">
        <v>237</v>
      </c>
      <c r="C90" s="121">
        <v>81809278</v>
      </c>
      <c r="D90" s="121">
        <v>86660001.319999993</v>
      </c>
      <c r="E90" s="120">
        <v>876302.48</v>
      </c>
      <c r="F90" s="126">
        <v>1296646.57</v>
      </c>
      <c r="G90" s="126">
        <v>3767419.61</v>
      </c>
      <c r="H90" s="126">
        <v>2048431.76</v>
      </c>
      <c r="I90" s="54">
        <v>3524670.81</v>
      </c>
      <c r="J90" s="54">
        <v>5013376.08</v>
      </c>
      <c r="K90" s="54">
        <v>8392094.4199999999</v>
      </c>
      <c r="L90" s="54">
        <v>3231159.83</v>
      </c>
      <c r="M90" s="54">
        <v>3348316.7</v>
      </c>
      <c r="N90" s="54">
        <v>5088167.17</v>
      </c>
      <c r="O90" s="148">
        <v>6501380.1100000003</v>
      </c>
      <c r="P90" s="148">
        <v>6065540.3399999999</v>
      </c>
      <c r="Q90" s="148">
        <f t="shared" si="1"/>
        <v>49153505.879999995</v>
      </c>
      <c r="R90" s="289"/>
      <c r="S90" s="6"/>
    </row>
    <row r="91" spans="2:32" s="28" customFormat="1" x14ac:dyDescent="0.25">
      <c r="B91" s="51" t="s">
        <v>238</v>
      </c>
      <c r="C91" s="130">
        <v>67544051</v>
      </c>
      <c r="D91" s="130">
        <v>72407409.980000004</v>
      </c>
      <c r="E91" s="130">
        <v>1312141</v>
      </c>
      <c r="F91" s="130">
        <v>1873578.75</v>
      </c>
      <c r="G91" s="130">
        <v>6367631</v>
      </c>
      <c r="H91" s="130">
        <v>4603714</v>
      </c>
      <c r="I91" s="130">
        <v>6536083.9899999993</v>
      </c>
      <c r="J91" s="130">
        <v>14205569.119999999</v>
      </c>
      <c r="K91" s="130">
        <v>9495594.7800000012</v>
      </c>
      <c r="L91" s="130">
        <v>1800228.02</v>
      </c>
      <c r="M91" s="130">
        <v>3363756.16</v>
      </c>
      <c r="N91" s="130">
        <v>6049509.7200000007</v>
      </c>
      <c r="O91" s="130">
        <v>4545437.71</v>
      </c>
      <c r="P91" s="130">
        <v>7530953.5099999998</v>
      </c>
      <c r="Q91" s="147">
        <f t="shared" si="1"/>
        <v>67684197.760000005</v>
      </c>
      <c r="R91" s="289"/>
      <c r="S91" s="6"/>
      <c r="T91" s="3"/>
      <c r="U91" s="3"/>
      <c r="V91" s="3"/>
      <c r="W91" s="3"/>
      <c r="X91"/>
      <c r="Y91"/>
      <c r="Z91"/>
      <c r="AA91"/>
      <c r="AB91"/>
      <c r="AC91"/>
      <c r="AD91"/>
      <c r="AE91"/>
      <c r="AF91"/>
    </row>
    <row r="92" spans="2:32" x14ac:dyDescent="0.25">
      <c r="B92" s="50" t="s">
        <v>239</v>
      </c>
      <c r="C92" s="121">
        <v>67544051</v>
      </c>
      <c r="D92" s="121">
        <v>72407409.980000004</v>
      </c>
      <c r="E92" s="120">
        <v>1312141</v>
      </c>
      <c r="F92" s="126">
        <v>1873578.75</v>
      </c>
      <c r="G92" s="126">
        <v>6367631</v>
      </c>
      <c r="H92" s="126">
        <v>4603714</v>
      </c>
      <c r="I92" s="54">
        <v>6536083.9899999993</v>
      </c>
      <c r="J92" s="54">
        <v>14205569.119999999</v>
      </c>
      <c r="K92" s="54">
        <v>9495594.7800000012</v>
      </c>
      <c r="L92" s="54">
        <v>1800228.02</v>
      </c>
      <c r="M92" s="54">
        <v>3363756.16</v>
      </c>
      <c r="N92" s="54">
        <v>6049509.7200000007</v>
      </c>
      <c r="O92" s="148">
        <v>4545437.71</v>
      </c>
      <c r="P92" s="148">
        <v>7530953.5099999998</v>
      </c>
      <c r="Q92" s="148">
        <f t="shared" si="1"/>
        <v>67684197.760000005</v>
      </c>
      <c r="R92" s="289"/>
      <c r="S92" s="6"/>
    </row>
    <row r="93" spans="2:32" s="28" customFormat="1" x14ac:dyDescent="0.25">
      <c r="B93" s="52" t="s">
        <v>31</v>
      </c>
      <c r="C93" s="130">
        <v>1315180059</v>
      </c>
      <c r="D93" s="130">
        <v>1507899023.9200001</v>
      </c>
      <c r="E93" s="130">
        <v>9968781.9000000004</v>
      </c>
      <c r="F93" s="130">
        <v>28293628.579999998</v>
      </c>
      <c r="G93" s="130">
        <v>53378823.460000001</v>
      </c>
      <c r="H93" s="130">
        <v>86479130.079999998</v>
      </c>
      <c r="I93" s="130">
        <v>40977451.340000004</v>
      </c>
      <c r="J93" s="130">
        <v>29243188.779999997</v>
      </c>
      <c r="K93" s="130">
        <v>29597559.649999999</v>
      </c>
      <c r="L93" s="130">
        <v>35194030.729999997</v>
      </c>
      <c r="M93" s="130">
        <v>41732679.700000003</v>
      </c>
      <c r="N93" s="130">
        <v>25774739.420000002</v>
      </c>
      <c r="O93" s="130">
        <v>26853067.850000001</v>
      </c>
      <c r="P93" s="130">
        <v>64482266.269999996</v>
      </c>
      <c r="Q93" s="147">
        <f t="shared" si="1"/>
        <v>471975347.75999999</v>
      </c>
      <c r="R93" s="289"/>
      <c r="S93" s="6"/>
      <c r="T93" s="3"/>
      <c r="U93" s="3"/>
      <c r="V93" s="3"/>
      <c r="W93" s="3"/>
      <c r="X93"/>
      <c r="Y93"/>
      <c r="Z93"/>
      <c r="AA93"/>
      <c r="AB93"/>
      <c r="AC93"/>
      <c r="AD93"/>
      <c r="AE93"/>
      <c r="AF93"/>
    </row>
    <row r="94" spans="2:32" x14ac:dyDescent="0.25">
      <c r="B94" s="27" t="s">
        <v>240</v>
      </c>
      <c r="C94" s="126">
        <v>975698748</v>
      </c>
      <c r="D94" s="126">
        <v>1184791669.6700001</v>
      </c>
      <c r="E94" s="126">
        <v>8692720</v>
      </c>
      <c r="F94" s="126">
        <v>23495261.039999999</v>
      </c>
      <c r="G94" s="126">
        <v>45428899.210000001</v>
      </c>
      <c r="H94" s="126">
        <v>81086636.879999995</v>
      </c>
      <c r="I94" s="126">
        <v>34406768.170000002</v>
      </c>
      <c r="J94" s="126">
        <v>22735595.379999999</v>
      </c>
      <c r="K94" s="126">
        <v>23054649.369999997</v>
      </c>
      <c r="L94" s="126">
        <v>27272402.099999998</v>
      </c>
      <c r="M94" s="126">
        <v>30898039.790000007</v>
      </c>
      <c r="N94" s="126">
        <v>19141762.900000002</v>
      </c>
      <c r="O94" s="126">
        <v>17433641.120000001</v>
      </c>
      <c r="P94" s="126">
        <v>49069337.43</v>
      </c>
      <c r="Q94" s="148">
        <f t="shared" si="1"/>
        <v>382715713.38999999</v>
      </c>
      <c r="R94" s="289"/>
      <c r="S94" s="6"/>
    </row>
    <row r="95" spans="2:32" x14ac:dyDescent="0.25">
      <c r="B95" s="50" t="s">
        <v>241</v>
      </c>
      <c r="C95" s="121">
        <v>859956222</v>
      </c>
      <c r="D95" s="121">
        <v>1104749510.4400001</v>
      </c>
      <c r="E95" s="120">
        <v>8692720</v>
      </c>
      <c r="F95" s="120">
        <v>23069325.869999997</v>
      </c>
      <c r="G95" s="120">
        <v>44455872.759999998</v>
      </c>
      <c r="H95" s="120">
        <v>76370685.829999998</v>
      </c>
      <c r="I95" s="54">
        <v>29933814.879999999</v>
      </c>
      <c r="J95" s="54">
        <v>19375258.939999998</v>
      </c>
      <c r="K95" s="54">
        <v>20446764.609999999</v>
      </c>
      <c r="L95" s="54">
        <v>23695074.719999999</v>
      </c>
      <c r="M95" s="54">
        <v>28267120.450000003</v>
      </c>
      <c r="N95" s="54">
        <v>17728968.940000001</v>
      </c>
      <c r="O95" s="148">
        <v>14327071.01</v>
      </c>
      <c r="P95" s="148">
        <v>46279563.479999997</v>
      </c>
      <c r="Q95" s="148">
        <f t="shared" si="1"/>
        <v>352642241.49000001</v>
      </c>
      <c r="R95" s="289"/>
      <c r="S95" s="6"/>
    </row>
    <row r="96" spans="2:32" x14ac:dyDescent="0.25">
      <c r="B96" s="50" t="s">
        <v>662</v>
      </c>
      <c r="C96" s="121">
        <v>21789500</v>
      </c>
      <c r="D96" s="121">
        <v>24605636.68</v>
      </c>
      <c r="E96" s="120">
        <v>0</v>
      </c>
      <c r="F96" s="120">
        <v>88972</v>
      </c>
      <c r="G96" s="120">
        <v>0</v>
      </c>
      <c r="H96" s="120">
        <v>1229880</v>
      </c>
      <c r="I96" s="54">
        <v>1696740.88</v>
      </c>
      <c r="J96" s="54">
        <v>597220</v>
      </c>
      <c r="K96" s="54">
        <v>118000</v>
      </c>
      <c r="L96" s="54">
        <v>471022</v>
      </c>
      <c r="M96" s="54">
        <v>531995.92000000004</v>
      </c>
      <c r="N96" s="54">
        <v>512120</v>
      </c>
      <c r="O96" s="148">
        <v>1855108.5</v>
      </c>
      <c r="P96" s="148">
        <v>126614</v>
      </c>
      <c r="Q96" s="148">
        <f t="shared" si="1"/>
        <v>7227673.2999999998</v>
      </c>
      <c r="R96" s="289"/>
      <c r="S96" s="6"/>
    </row>
    <row r="97" spans="2:32" x14ac:dyDescent="0.25">
      <c r="B97" s="50" t="s">
        <v>663</v>
      </c>
      <c r="C97" s="121">
        <v>93953026</v>
      </c>
      <c r="D97" s="121">
        <v>55436522.549999997</v>
      </c>
      <c r="E97" s="120">
        <v>0</v>
      </c>
      <c r="F97" s="120">
        <v>336963.17</v>
      </c>
      <c r="G97" s="120">
        <v>973026.45</v>
      </c>
      <c r="H97" s="120">
        <v>3486071.05</v>
      </c>
      <c r="I97" s="54">
        <v>2776212.41</v>
      </c>
      <c r="J97" s="54">
        <v>2763116.44</v>
      </c>
      <c r="K97" s="54">
        <v>2489884.7599999998</v>
      </c>
      <c r="L97" s="54">
        <v>3106305.38</v>
      </c>
      <c r="M97" s="54">
        <v>2098923.42</v>
      </c>
      <c r="N97" s="54">
        <v>900673.96</v>
      </c>
      <c r="O97" s="148">
        <v>1251461.6100000001</v>
      </c>
      <c r="P97" s="148">
        <v>2663159.9500000002</v>
      </c>
      <c r="Q97" s="148">
        <f t="shared" si="1"/>
        <v>22845798.599999998</v>
      </c>
      <c r="R97" s="289"/>
      <c r="S97" s="6"/>
    </row>
    <row r="98" spans="2:32" s="28" customFormat="1" x14ac:dyDescent="0.25">
      <c r="B98" s="51" t="s">
        <v>242</v>
      </c>
      <c r="C98" s="119">
        <v>339481311</v>
      </c>
      <c r="D98" s="119">
        <v>323107354.25</v>
      </c>
      <c r="E98" s="119">
        <v>1276061.8999999999</v>
      </c>
      <c r="F98" s="119">
        <v>4798367.54</v>
      </c>
      <c r="G98" s="119">
        <v>7949924.25</v>
      </c>
      <c r="H98" s="119">
        <v>5392493.2000000002</v>
      </c>
      <c r="I98" s="119">
        <v>6570683.1699999999</v>
      </c>
      <c r="J98" s="119">
        <v>6507593.3999999994</v>
      </c>
      <c r="K98" s="119">
        <v>6542910.2799999993</v>
      </c>
      <c r="L98" s="119">
        <v>7921628.6299999999</v>
      </c>
      <c r="M98" s="119">
        <v>10834639.91</v>
      </c>
      <c r="N98" s="119">
        <v>6632976.5199999996</v>
      </c>
      <c r="O98" s="119">
        <v>9419426.7300000004</v>
      </c>
      <c r="P98" s="119">
        <v>15412928.84</v>
      </c>
      <c r="Q98" s="147">
        <f t="shared" si="1"/>
        <v>89259634.370000005</v>
      </c>
      <c r="R98" s="289"/>
      <c r="S98" s="6"/>
      <c r="T98" s="3"/>
      <c r="U98" s="3"/>
      <c r="V98" s="3"/>
      <c r="W98" s="3"/>
      <c r="X98"/>
      <c r="Y98"/>
      <c r="Z98"/>
      <c r="AA98"/>
      <c r="AB98"/>
      <c r="AC98"/>
      <c r="AD98"/>
      <c r="AE98"/>
      <c r="AF98"/>
    </row>
    <row r="99" spans="2:32" x14ac:dyDescent="0.25">
      <c r="B99" s="50" t="s">
        <v>243</v>
      </c>
      <c r="C99" s="121">
        <v>339481311</v>
      </c>
      <c r="D99" s="121">
        <v>323107354.25</v>
      </c>
      <c r="E99" s="120">
        <v>1276061.8999999999</v>
      </c>
      <c r="F99" s="120">
        <v>4798367.54</v>
      </c>
      <c r="G99" s="120">
        <v>7949924.25</v>
      </c>
      <c r="H99" s="120">
        <v>5392493.2000000002</v>
      </c>
      <c r="I99" s="54">
        <v>6570683.1699999999</v>
      </c>
      <c r="J99" s="54">
        <v>6507593.3999999994</v>
      </c>
      <c r="K99" s="54">
        <v>6542910.2799999993</v>
      </c>
      <c r="L99" s="54">
        <v>7921628.6299999999</v>
      </c>
      <c r="M99" s="54">
        <v>10834639.91</v>
      </c>
      <c r="N99" s="54">
        <v>6632976.5199999996</v>
      </c>
      <c r="O99" s="148">
        <v>9419426.7300000004</v>
      </c>
      <c r="P99" s="148">
        <v>15412928.84</v>
      </c>
      <c r="Q99" s="148">
        <f t="shared" si="1"/>
        <v>89259634.370000005</v>
      </c>
      <c r="R99" s="289"/>
      <c r="S99" s="6"/>
    </row>
    <row r="100" spans="2:32" s="28" customFormat="1" x14ac:dyDescent="0.25">
      <c r="B100" s="52" t="s">
        <v>32</v>
      </c>
      <c r="C100" s="119">
        <v>981662418</v>
      </c>
      <c r="D100" s="119">
        <v>1099418212.3099999</v>
      </c>
      <c r="E100" s="119">
        <v>19121325.329999998</v>
      </c>
      <c r="F100" s="119">
        <v>27271105.140000001</v>
      </c>
      <c r="G100" s="119">
        <v>27670560.369999997</v>
      </c>
      <c r="H100" s="119">
        <v>42444108.920000002</v>
      </c>
      <c r="I100" s="119">
        <v>45726271.869999997</v>
      </c>
      <c r="J100" s="119">
        <v>46002116.310000002</v>
      </c>
      <c r="K100" s="119">
        <v>38896789.170000002</v>
      </c>
      <c r="L100" s="119">
        <v>35124789.68</v>
      </c>
      <c r="M100" s="119">
        <v>44010957.039999999</v>
      </c>
      <c r="N100" s="119">
        <v>50002992.520000003</v>
      </c>
      <c r="O100" s="119">
        <v>35942724.32</v>
      </c>
      <c r="P100" s="119">
        <v>63302843.850000009</v>
      </c>
      <c r="Q100" s="147">
        <f t="shared" si="1"/>
        <v>475516584.52000004</v>
      </c>
      <c r="R100" s="289"/>
      <c r="S100" s="6"/>
      <c r="T100" s="3"/>
      <c r="U100" s="3"/>
      <c r="V100" s="3"/>
      <c r="W100" s="3"/>
      <c r="X100"/>
      <c r="Y100"/>
      <c r="Z100"/>
      <c r="AA100"/>
      <c r="AB100"/>
      <c r="AC100"/>
      <c r="AD100"/>
      <c r="AE100"/>
      <c r="AF100"/>
    </row>
    <row r="101" spans="2:32" s="28" customFormat="1" x14ac:dyDescent="0.25">
      <c r="B101" s="51" t="s">
        <v>244</v>
      </c>
      <c r="C101" s="119">
        <v>811539715</v>
      </c>
      <c r="D101" s="119">
        <v>887123415.77999997</v>
      </c>
      <c r="E101" s="119">
        <v>10406437.5</v>
      </c>
      <c r="F101" s="119">
        <v>21064918.899999999</v>
      </c>
      <c r="G101" s="119">
        <v>20179331.059999999</v>
      </c>
      <c r="H101" s="119">
        <v>32630851.050000001</v>
      </c>
      <c r="I101" s="119">
        <v>34612667.259999998</v>
      </c>
      <c r="J101" s="119">
        <v>27106108.949999999</v>
      </c>
      <c r="K101" s="119">
        <v>28011092.899999999</v>
      </c>
      <c r="L101" s="119">
        <v>29209829.989999998</v>
      </c>
      <c r="M101" s="119">
        <v>27147454.710000001</v>
      </c>
      <c r="N101" s="119">
        <v>37557512.810000002</v>
      </c>
      <c r="O101" s="119">
        <v>22740061.370000001</v>
      </c>
      <c r="P101" s="119">
        <v>52335465.760000005</v>
      </c>
      <c r="Q101" s="147">
        <f t="shared" si="1"/>
        <v>343001732.25999999</v>
      </c>
      <c r="R101" s="289"/>
      <c r="S101" s="6"/>
      <c r="T101" s="3"/>
      <c r="U101" s="3"/>
      <c r="V101" s="3"/>
      <c r="W101" s="3"/>
      <c r="X101"/>
      <c r="Y101"/>
      <c r="Z101"/>
      <c r="AA101"/>
      <c r="AB101"/>
      <c r="AC101"/>
      <c r="AD101"/>
      <c r="AE101"/>
      <c r="AF101"/>
    </row>
    <row r="102" spans="2:32" x14ac:dyDescent="0.25">
      <c r="B102" s="50" t="s">
        <v>245</v>
      </c>
      <c r="C102" s="121">
        <v>811539715</v>
      </c>
      <c r="D102" s="121">
        <v>887123415.77999997</v>
      </c>
      <c r="E102" s="120">
        <v>10406437.5</v>
      </c>
      <c r="F102" s="120">
        <v>21064918.899999999</v>
      </c>
      <c r="G102" s="120">
        <v>20179331.059999999</v>
      </c>
      <c r="H102" s="120">
        <v>32630851.050000001</v>
      </c>
      <c r="I102" s="54">
        <v>34612667.259999998</v>
      </c>
      <c r="J102" s="54">
        <v>27106108.949999999</v>
      </c>
      <c r="K102" s="54">
        <v>28011092.899999999</v>
      </c>
      <c r="L102" s="54">
        <v>29209829.989999998</v>
      </c>
      <c r="M102" s="54">
        <v>27147454.710000001</v>
      </c>
      <c r="N102" s="54">
        <v>37557512.810000002</v>
      </c>
      <c r="O102" s="148">
        <v>22740061.370000001</v>
      </c>
      <c r="P102" s="148">
        <v>52335465.760000005</v>
      </c>
      <c r="Q102" s="148">
        <f t="shared" si="1"/>
        <v>343001732.25999999</v>
      </c>
      <c r="R102" s="289"/>
      <c r="S102" s="6"/>
    </row>
    <row r="103" spans="2:32" s="28" customFormat="1" x14ac:dyDescent="0.25">
      <c r="B103" s="51" t="s">
        <v>246</v>
      </c>
      <c r="C103" s="119">
        <v>163142703</v>
      </c>
      <c r="D103" s="119">
        <v>205500452.53</v>
      </c>
      <c r="E103" s="119">
        <v>8714887.8300000001</v>
      </c>
      <c r="F103" s="119">
        <v>6206186.2400000002</v>
      </c>
      <c r="G103" s="119">
        <v>7491229.3100000005</v>
      </c>
      <c r="H103" s="119">
        <v>9813257.8699999992</v>
      </c>
      <c r="I103" s="119">
        <v>11113604.609999999</v>
      </c>
      <c r="J103" s="119">
        <v>18896007.359999999</v>
      </c>
      <c r="K103" s="119">
        <v>10885696.27</v>
      </c>
      <c r="L103" s="119">
        <v>5914959.6899999995</v>
      </c>
      <c r="M103" s="119">
        <v>16863502.329999998</v>
      </c>
      <c r="N103" s="119">
        <v>12439479.709999999</v>
      </c>
      <c r="O103" s="119">
        <v>13202662.949999999</v>
      </c>
      <c r="P103" s="119">
        <v>10944378.09</v>
      </c>
      <c r="Q103" s="147">
        <f t="shared" si="1"/>
        <v>132485852.25999999</v>
      </c>
      <c r="R103" s="289"/>
      <c r="S103" s="6"/>
      <c r="T103" s="3"/>
      <c r="U103" s="3"/>
      <c r="V103" s="3"/>
      <c r="W103" s="3"/>
      <c r="X103"/>
      <c r="Y103"/>
      <c r="Z103"/>
      <c r="AA103"/>
      <c r="AB103"/>
      <c r="AC103"/>
      <c r="AD103"/>
      <c r="AE103"/>
      <c r="AF103"/>
    </row>
    <row r="104" spans="2:32" x14ac:dyDescent="0.25">
      <c r="B104" s="50" t="s">
        <v>247</v>
      </c>
      <c r="C104" s="121">
        <v>163142703</v>
      </c>
      <c r="D104" s="121">
        <v>205500452.53</v>
      </c>
      <c r="E104" s="120">
        <v>8714887.8300000001</v>
      </c>
      <c r="F104" s="120">
        <v>6206186.2400000002</v>
      </c>
      <c r="G104" s="120">
        <v>7491229.3100000005</v>
      </c>
      <c r="H104" s="120">
        <v>9813257.8699999992</v>
      </c>
      <c r="I104" s="54">
        <v>11113604.609999999</v>
      </c>
      <c r="J104" s="54">
        <v>18896007.359999999</v>
      </c>
      <c r="K104" s="54">
        <v>10885696.27</v>
      </c>
      <c r="L104" s="54">
        <v>5914959.6899999995</v>
      </c>
      <c r="M104" s="54">
        <v>16863502.329999998</v>
      </c>
      <c r="N104" s="54">
        <v>12439479.709999999</v>
      </c>
      <c r="O104" s="148">
        <v>13202662.949999999</v>
      </c>
      <c r="P104" s="148">
        <v>10944378.09</v>
      </c>
      <c r="Q104" s="148">
        <f t="shared" si="1"/>
        <v>132485852.25999999</v>
      </c>
      <c r="R104" s="289"/>
      <c r="S104" s="6"/>
    </row>
    <row r="105" spans="2:32" s="28" customFormat="1" x14ac:dyDescent="0.25">
      <c r="B105" s="51" t="s">
        <v>664</v>
      </c>
      <c r="C105" s="134">
        <v>6980000</v>
      </c>
      <c r="D105" s="134">
        <v>6794344</v>
      </c>
      <c r="E105" s="119">
        <v>0</v>
      </c>
      <c r="F105" s="119"/>
      <c r="G105" s="119">
        <v>0</v>
      </c>
      <c r="H105" s="119"/>
      <c r="I105" s="119"/>
      <c r="J105" s="119"/>
      <c r="K105" s="119"/>
      <c r="L105" s="119"/>
      <c r="M105" s="119">
        <v>0</v>
      </c>
      <c r="N105" s="119">
        <v>6000</v>
      </c>
      <c r="O105" s="119"/>
      <c r="P105" s="147">
        <v>23000</v>
      </c>
      <c r="Q105" s="147">
        <f t="shared" si="1"/>
        <v>29000</v>
      </c>
      <c r="R105" s="289"/>
      <c r="S105" s="6"/>
      <c r="T105" s="3"/>
      <c r="U105" s="3"/>
      <c r="V105" s="3"/>
      <c r="W105" s="3"/>
      <c r="X105"/>
      <c r="Y105"/>
      <c r="Z105"/>
      <c r="AA105"/>
      <c r="AB105"/>
      <c r="AC105"/>
      <c r="AD105"/>
      <c r="AE105"/>
      <c r="AF105"/>
    </row>
    <row r="106" spans="2:32" x14ac:dyDescent="0.25">
      <c r="B106" s="50" t="s">
        <v>665</v>
      </c>
      <c r="C106" s="121">
        <v>6980000</v>
      </c>
      <c r="D106" s="121">
        <v>6794344</v>
      </c>
      <c r="E106" s="120">
        <v>0</v>
      </c>
      <c r="F106" s="120"/>
      <c r="G106" s="120">
        <v>0</v>
      </c>
      <c r="H106" s="120"/>
      <c r="I106" s="54"/>
      <c r="J106" s="54"/>
      <c r="K106" s="54"/>
      <c r="L106" s="54"/>
      <c r="M106" s="54">
        <v>0</v>
      </c>
      <c r="N106" s="54">
        <v>6000</v>
      </c>
      <c r="O106" s="148"/>
      <c r="P106" s="148">
        <v>23000</v>
      </c>
      <c r="Q106" s="148">
        <f t="shared" si="1"/>
        <v>29000</v>
      </c>
      <c r="R106" s="289"/>
      <c r="S106" s="6"/>
    </row>
    <row r="107" spans="2:32" s="28" customFormat="1" x14ac:dyDescent="0.25">
      <c r="B107" s="52" t="s">
        <v>33</v>
      </c>
      <c r="C107" s="119">
        <v>262269517</v>
      </c>
      <c r="D107" s="119">
        <v>349354103.98000002</v>
      </c>
      <c r="E107" s="119">
        <v>1307268.32</v>
      </c>
      <c r="F107" s="119">
        <v>14043456.629999999</v>
      </c>
      <c r="G107" s="119">
        <v>13980309.420000002</v>
      </c>
      <c r="H107" s="119">
        <v>11047860.029999999</v>
      </c>
      <c r="I107" s="119">
        <v>13057823.439999999</v>
      </c>
      <c r="J107" s="119">
        <v>19464103.559999999</v>
      </c>
      <c r="K107" s="119">
        <v>26252590.780000001</v>
      </c>
      <c r="L107" s="119">
        <v>19200780.260000002</v>
      </c>
      <c r="M107" s="119">
        <v>14208495.959999999</v>
      </c>
      <c r="N107" s="119">
        <v>14887773.640000001</v>
      </c>
      <c r="O107" s="119">
        <v>26224368.330000002</v>
      </c>
      <c r="P107" s="119">
        <v>33153592.390000004</v>
      </c>
      <c r="Q107" s="147">
        <f t="shared" si="1"/>
        <v>206828422.76000002</v>
      </c>
      <c r="R107" s="289"/>
      <c r="S107" s="6"/>
      <c r="T107" s="3"/>
      <c r="U107" s="3"/>
      <c r="V107" s="3"/>
      <c r="W107" s="3"/>
      <c r="X107"/>
      <c r="Y107"/>
      <c r="Z107"/>
      <c r="AA107"/>
      <c r="AB107"/>
      <c r="AC107"/>
      <c r="AD107"/>
      <c r="AE107"/>
      <c r="AF107"/>
    </row>
    <row r="108" spans="2:32" s="28" customFormat="1" x14ac:dyDescent="0.25">
      <c r="B108" s="51" t="s">
        <v>249</v>
      </c>
      <c r="C108" s="119">
        <v>198935948</v>
      </c>
      <c r="D108" s="119">
        <v>258255525.38</v>
      </c>
      <c r="E108" s="119">
        <v>440502.93</v>
      </c>
      <c r="F108" s="119">
        <v>11919727.029999999</v>
      </c>
      <c r="G108" s="119">
        <v>12942889.960000001</v>
      </c>
      <c r="H108" s="119">
        <v>8875319.5399999991</v>
      </c>
      <c r="I108" s="119">
        <v>5869468.9500000002</v>
      </c>
      <c r="J108" s="119">
        <v>15598468.979999999</v>
      </c>
      <c r="K108" s="119">
        <v>24427990.190000001</v>
      </c>
      <c r="L108" s="119">
        <v>15407502.15</v>
      </c>
      <c r="M108" s="119">
        <v>10295046.109999999</v>
      </c>
      <c r="N108" s="119">
        <v>10239853.9</v>
      </c>
      <c r="O108" s="119">
        <v>15133900.959999999</v>
      </c>
      <c r="P108" s="119">
        <v>23326166.850000001</v>
      </c>
      <c r="Q108" s="147">
        <f t="shared" si="1"/>
        <v>154476837.55000001</v>
      </c>
      <c r="R108" s="289"/>
      <c r="S108" s="6"/>
      <c r="T108" s="3"/>
      <c r="U108" s="3"/>
      <c r="V108" s="3"/>
      <c r="W108" s="3"/>
      <c r="X108"/>
      <c r="Y108"/>
      <c r="Z108"/>
      <c r="AA108"/>
      <c r="AB108"/>
      <c r="AC108"/>
      <c r="AD108"/>
      <c r="AE108"/>
      <c r="AF108"/>
    </row>
    <row r="109" spans="2:32" x14ac:dyDescent="0.25">
      <c r="B109" s="50" t="s">
        <v>250</v>
      </c>
      <c r="C109" s="121">
        <v>198935948</v>
      </c>
      <c r="D109" s="121">
        <v>258255525.38</v>
      </c>
      <c r="E109" s="120">
        <v>440502.93</v>
      </c>
      <c r="F109" s="120">
        <v>11919727.029999999</v>
      </c>
      <c r="G109" s="120">
        <v>12942889.960000001</v>
      </c>
      <c r="H109" s="120">
        <v>8875319.5399999991</v>
      </c>
      <c r="I109" s="54">
        <v>5869468.9500000002</v>
      </c>
      <c r="J109" s="54">
        <v>15598468.979999999</v>
      </c>
      <c r="K109" s="54">
        <v>24427990.190000001</v>
      </c>
      <c r="L109" s="54">
        <v>15407502.15</v>
      </c>
      <c r="M109" s="54">
        <v>10295046.109999999</v>
      </c>
      <c r="N109" s="54">
        <v>10239853.9</v>
      </c>
      <c r="O109" s="148">
        <v>15133900.959999999</v>
      </c>
      <c r="P109" s="148">
        <v>23326166.850000001</v>
      </c>
      <c r="Q109" s="148">
        <f t="shared" si="1"/>
        <v>154476837.55000001</v>
      </c>
      <c r="R109" s="289"/>
      <c r="S109" s="6"/>
    </row>
    <row r="110" spans="2:32" s="28" customFormat="1" x14ac:dyDescent="0.25">
      <c r="B110" s="51" t="s">
        <v>251</v>
      </c>
      <c r="C110" s="119">
        <v>35975022</v>
      </c>
      <c r="D110" s="119">
        <v>51682949.369999997</v>
      </c>
      <c r="E110" s="119">
        <v>66245.39</v>
      </c>
      <c r="F110" s="119">
        <v>122789.6</v>
      </c>
      <c r="G110" s="119">
        <v>882965.46</v>
      </c>
      <c r="H110" s="119">
        <v>834240.49</v>
      </c>
      <c r="I110" s="119">
        <v>5339218.43</v>
      </c>
      <c r="J110" s="119">
        <v>578606.57999999996</v>
      </c>
      <c r="K110" s="119">
        <v>458755.59</v>
      </c>
      <c r="L110" s="119">
        <v>2430836.11</v>
      </c>
      <c r="M110" s="119">
        <v>2981991.17</v>
      </c>
      <c r="N110" s="119">
        <v>3568419.74</v>
      </c>
      <c r="O110" s="119">
        <v>6651330.75</v>
      </c>
      <c r="P110" s="119">
        <v>4278617.3</v>
      </c>
      <c r="Q110" s="147">
        <f t="shared" si="1"/>
        <v>28194016.609999999</v>
      </c>
      <c r="R110" s="289"/>
      <c r="S110" s="6"/>
      <c r="T110" s="3"/>
      <c r="U110" s="3"/>
      <c r="V110" s="3"/>
      <c r="W110" s="3"/>
      <c r="X110"/>
      <c r="Y110"/>
      <c r="Z110"/>
      <c r="AA110"/>
      <c r="AB110"/>
      <c r="AC110"/>
      <c r="AD110"/>
      <c r="AE110"/>
      <c r="AF110"/>
    </row>
    <row r="111" spans="2:32" x14ac:dyDescent="0.25">
      <c r="B111" s="50" t="s">
        <v>252</v>
      </c>
      <c r="C111" s="121">
        <v>35975022</v>
      </c>
      <c r="D111" s="121">
        <v>51682949.369999997</v>
      </c>
      <c r="E111" s="120">
        <v>66245.39</v>
      </c>
      <c r="F111" s="120">
        <v>122789.6</v>
      </c>
      <c r="G111" s="120">
        <v>882965.46</v>
      </c>
      <c r="H111" s="120">
        <v>834240.49</v>
      </c>
      <c r="I111" s="54">
        <v>5339218.43</v>
      </c>
      <c r="J111" s="54">
        <v>578606.57999999996</v>
      </c>
      <c r="K111" s="54">
        <v>458755.59</v>
      </c>
      <c r="L111" s="54">
        <v>2430836.11</v>
      </c>
      <c r="M111" s="54">
        <v>2981991.17</v>
      </c>
      <c r="N111" s="54">
        <v>3568419.74</v>
      </c>
      <c r="O111" s="148">
        <v>6651330.75</v>
      </c>
      <c r="P111" s="148">
        <v>4278617.3</v>
      </c>
      <c r="Q111" s="148">
        <f t="shared" si="1"/>
        <v>28194016.609999999</v>
      </c>
      <c r="R111" s="289"/>
      <c r="S111" s="6"/>
    </row>
    <row r="112" spans="2:32" s="28" customFormat="1" x14ac:dyDescent="0.25">
      <c r="B112" s="51" t="s">
        <v>253</v>
      </c>
      <c r="C112" s="119">
        <v>5172694</v>
      </c>
      <c r="D112" s="119">
        <v>8369653.1699999999</v>
      </c>
      <c r="E112" s="119">
        <v>0</v>
      </c>
      <c r="F112" s="119"/>
      <c r="G112" s="119"/>
      <c r="H112" s="119"/>
      <c r="I112" s="119">
        <v>1192875.17</v>
      </c>
      <c r="J112" s="119">
        <v>0</v>
      </c>
      <c r="K112" s="119"/>
      <c r="L112" s="119">
        <v>0</v>
      </c>
      <c r="M112" s="119">
        <v>20608.68</v>
      </c>
      <c r="N112" s="119">
        <v>20000</v>
      </c>
      <c r="O112" s="119">
        <v>15000</v>
      </c>
      <c r="P112" s="119">
        <v>1386079.8</v>
      </c>
      <c r="Q112" s="147">
        <f t="shared" si="1"/>
        <v>2634563.65</v>
      </c>
      <c r="R112" s="289"/>
      <c r="S112" s="6"/>
      <c r="T112" s="3"/>
      <c r="U112" s="3"/>
      <c r="V112" s="3"/>
      <c r="W112" s="3"/>
      <c r="X112"/>
      <c r="Y112"/>
      <c r="Z112"/>
      <c r="AA112"/>
      <c r="AB112"/>
      <c r="AC112"/>
      <c r="AD112"/>
      <c r="AE112"/>
      <c r="AF112"/>
    </row>
    <row r="113" spans="2:32" x14ac:dyDescent="0.25">
      <c r="B113" s="50" t="s">
        <v>254</v>
      </c>
      <c r="C113" s="121">
        <v>5122694</v>
      </c>
      <c r="D113" s="121">
        <v>8349044.1699999999</v>
      </c>
      <c r="E113" s="120">
        <v>0</v>
      </c>
      <c r="F113" s="120"/>
      <c r="G113" s="120"/>
      <c r="H113" s="120"/>
      <c r="I113" s="54">
        <v>1192875.17</v>
      </c>
      <c r="J113" s="54"/>
      <c r="K113" s="54"/>
      <c r="L113" s="54">
        <v>0</v>
      </c>
      <c r="M113" s="54">
        <v>0</v>
      </c>
      <c r="N113" s="54">
        <v>20000</v>
      </c>
      <c r="O113" s="148">
        <v>15000</v>
      </c>
      <c r="P113" s="148">
        <v>1386079.8</v>
      </c>
      <c r="Q113" s="148">
        <f t="shared" si="1"/>
        <v>2613954.9699999997</v>
      </c>
      <c r="R113" s="289"/>
      <c r="S113" s="6"/>
    </row>
    <row r="114" spans="2:32" x14ac:dyDescent="0.25">
      <c r="B114" s="50" t="s">
        <v>255</v>
      </c>
      <c r="C114" s="121">
        <v>50000</v>
      </c>
      <c r="D114" s="121">
        <v>20609</v>
      </c>
      <c r="E114" s="120">
        <v>0</v>
      </c>
      <c r="F114" s="120"/>
      <c r="G114" s="120"/>
      <c r="H114" s="120"/>
      <c r="I114" s="54"/>
      <c r="J114" s="54">
        <v>0</v>
      </c>
      <c r="K114" s="54"/>
      <c r="L114" s="54"/>
      <c r="M114" s="54">
        <v>20608.68</v>
      </c>
      <c r="N114" s="54"/>
      <c r="O114" s="148"/>
      <c r="P114" s="148">
        <v>0</v>
      </c>
      <c r="Q114" s="148">
        <f t="shared" si="1"/>
        <v>20608.68</v>
      </c>
      <c r="R114" s="289"/>
      <c r="S114" s="6"/>
    </row>
    <row r="115" spans="2:32" s="28" customFormat="1" x14ac:dyDescent="0.25">
      <c r="B115" s="51" t="s">
        <v>256</v>
      </c>
      <c r="C115" s="119">
        <v>22185853</v>
      </c>
      <c r="D115" s="119">
        <v>31045976.059999999</v>
      </c>
      <c r="E115" s="119">
        <v>800520</v>
      </c>
      <c r="F115" s="119">
        <v>2000940</v>
      </c>
      <c r="G115" s="119">
        <v>154454</v>
      </c>
      <c r="H115" s="119">
        <v>1338300</v>
      </c>
      <c r="I115" s="119">
        <v>656260.89</v>
      </c>
      <c r="J115" s="119">
        <v>3287028</v>
      </c>
      <c r="K115" s="119">
        <v>1365845</v>
      </c>
      <c r="L115" s="119">
        <v>1362442</v>
      </c>
      <c r="M115" s="119">
        <v>910850</v>
      </c>
      <c r="N115" s="119">
        <v>1059500</v>
      </c>
      <c r="O115" s="119">
        <v>4424136.62</v>
      </c>
      <c r="P115" s="119">
        <v>4162728.4400000004</v>
      </c>
      <c r="Q115" s="147">
        <f t="shared" si="1"/>
        <v>21523004.950000003</v>
      </c>
      <c r="R115" s="289"/>
      <c r="S115" s="6"/>
      <c r="T115" s="3"/>
      <c r="U115" s="3"/>
      <c r="V115" s="3"/>
      <c r="W115" s="3"/>
      <c r="X115"/>
      <c r="Y115"/>
      <c r="Z115"/>
      <c r="AA115"/>
      <c r="AB115"/>
      <c r="AC115"/>
      <c r="AD115"/>
      <c r="AE115"/>
      <c r="AF115"/>
    </row>
    <row r="116" spans="2:32" x14ac:dyDescent="0.25">
      <c r="B116" s="50" t="s">
        <v>257</v>
      </c>
      <c r="C116" s="121">
        <v>22185853</v>
      </c>
      <c r="D116" s="121">
        <v>31045976.059999999</v>
      </c>
      <c r="E116" s="120">
        <v>800520</v>
      </c>
      <c r="F116" s="120">
        <v>2000940</v>
      </c>
      <c r="G116" s="120">
        <v>154454</v>
      </c>
      <c r="H116" s="120">
        <v>1338300</v>
      </c>
      <c r="I116" s="54">
        <v>656260.89</v>
      </c>
      <c r="J116" s="54">
        <v>3287028</v>
      </c>
      <c r="K116" s="54">
        <v>1365845</v>
      </c>
      <c r="L116" s="54">
        <v>1362442</v>
      </c>
      <c r="M116" s="54">
        <v>910850</v>
      </c>
      <c r="N116" s="54">
        <v>1059500</v>
      </c>
      <c r="O116" s="148">
        <v>4424136.62</v>
      </c>
      <c r="P116" s="148">
        <v>4162728.4400000004</v>
      </c>
      <c r="Q116" s="148">
        <f t="shared" si="1"/>
        <v>21523004.950000003</v>
      </c>
      <c r="R116" s="289"/>
      <c r="S116" s="6"/>
    </row>
    <row r="117" spans="2:32" s="28" customFormat="1" x14ac:dyDescent="0.25">
      <c r="B117" s="52" t="s">
        <v>34</v>
      </c>
      <c r="C117" s="119">
        <v>2802799258</v>
      </c>
      <c r="D117" s="119">
        <v>3395042336.4200001</v>
      </c>
      <c r="E117" s="119">
        <v>29951272.479999997</v>
      </c>
      <c r="F117" s="119">
        <v>70208819.190000013</v>
      </c>
      <c r="G117" s="119">
        <v>69622802.689999998</v>
      </c>
      <c r="H117" s="119">
        <v>97769685.290000007</v>
      </c>
      <c r="I117" s="119">
        <v>255025324.25</v>
      </c>
      <c r="J117" s="119">
        <v>80029521.879999995</v>
      </c>
      <c r="K117" s="119">
        <v>71025650.109999999</v>
      </c>
      <c r="L117" s="119">
        <v>88850605.690000013</v>
      </c>
      <c r="M117" s="119">
        <v>99463440.480000019</v>
      </c>
      <c r="N117" s="119">
        <v>154846704.13</v>
      </c>
      <c r="O117" s="119">
        <v>97340741.020000011</v>
      </c>
      <c r="P117" s="119">
        <v>150135244.07999998</v>
      </c>
      <c r="Q117" s="147">
        <f t="shared" si="1"/>
        <v>1264269811.29</v>
      </c>
      <c r="R117" s="289"/>
      <c r="S117" s="6"/>
      <c r="T117" s="3"/>
      <c r="U117" s="3"/>
      <c r="V117" s="3"/>
      <c r="W117" s="3"/>
      <c r="X117"/>
      <c r="Y117"/>
      <c r="Z117"/>
      <c r="AA117"/>
      <c r="AB117"/>
      <c r="AC117"/>
      <c r="AD117"/>
      <c r="AE117"/>
      <c r="AF117"/>
    </row>
    <row r="118" spans="2:32" s="28" customFormat="1" x14ac:dyDescent="0.25">
      <c r="B118" s="51" t="s">
        <v>258</v>
      </c>
      <c r="C118" s="119">
        <v>1158285572</v>
      </c>
      <c r="D118" s="119">
        <v>1264993574.8800001</v>
      </c>
      <c r="E118" s="119">
        <v>18078967.549999997</v>
      </c>
      <c r="F118" s="119">
        <v>57731683.31000001</v>
      </c>
      <c r="G118" s="119">
        <v>43424354.899999999</v>
      </c>
      <c r="H118" s="119">
        <v>45941498.400000006</v>
      </c>
      <c r="I118" s="119">
        <v>53625990.909999996</v>
      </c>
      <c r="J118" s="119">
        <v>47343515.520000003</v>
      </c>
      <c r="K118" s="119">
        <v>48132534.050000004</v>
      </c>
      <c r="L118" s="119">
        <v>57894948.440000005</v>
      </c>
      <c r="M118" s="119">
        <v>57040559.940000005</v>
      </c>
      <c r="N118" s="119">
        <v>68596450.49000001</v>
      </c>
      <c r="O118" s="119">
        <v>59411295.409999996</v>
      </c>
      <c r="P118" s="119">
        <v>61372859.82</v>
      </c>
      <c r="Q118" s="147">
        <f t="shared" si="1"/>
        <v>618594658.74000013</v>
      </c>
      <c r="R118" s="289"/>
      <c r="S118" s="6"/>
      <c r="T118" s="3"/>
      <c r="U118" s="3"/>
      <c r="V118" s="3"/>
      <c r="W118" s="3"/>
      <c r="X118"/>
      <c r="Y118"/>
      <c r="Z118"/>
      <c r="AA118"/>
      <c r="AB118"/>
      <c r="AC118"/>
      <c r="AD118"/>
      <c r="AE118"/>
      <c r="AF118"/>
    </row>
    <row r="119" spans="2:32" x14ac:dyDescent="0.25">
      <c r="B119" s="50" t="s">
        <v>259</v>
      </c>
      <c r="C119" s="121">
        <v>1085540042</v>
      </c>
      <c r="D119" s="121">
        <v>1201994454.1900001</v>
      </c>
      <c r="E119" s="120">
        <v>18078967.549999997</v>
      </c>
      <c r="F119" s="120">
        <v>55802033.680000007</v>
      </c>
      <c r="G119" s="120">
        <v>42370457.710000001</v>
      </c>
      <c r="H119" s="120">
        <v>45351947.810000002</v>
      </c>
      <c r="I119" s="54">
        <v>47584871.519999996</v>
      </c>
      <c r="J119" s="54">
        <v>43854458.280000001</v>
      </c>
      <c r="K119" s="54">
        <v>45505467.090000004</v>
      </c>
      <c r="L119" s="54">
        <v>55458270.310000002</v>
      </c>
      <c r="M119" s="54">
        <v>55602875.840000004</v>
      </c>
      <c r="N119" s="54">
        <v>62311722.510000005</v>
      </c>
      <c r="O119" s="148">
        <v>56146108.989999995</v>
      </c>
      <c r="P119" s="148">
        <v>51673904.350000001</v>
      </c>
      <c r="Q119" s="148">
        <f t="shared" si="1"/>
        <v>579741085.63999999</v>
      </c>
      <c r="R119" s="289"/>
      <c r="S119" s="6"/>
    </row>
    <row r="120" spans="2:32" x14ac:dyDescent="0.25">
      <c r="B120" s="50" t="s">
        <v>666</v>
      </c>
      <c r="C120" s="121">
        <v>72745530</v>
      </c>
      <c r="D120" s="121">
        <v>62999120.689999998</v>
      </c>
      <c r="E120" s="120">
        <v>0</v>
      </c>
      <c r="F120" s="120">
        <v>1929649.63</v>
      </c>
      <c r="G120" s="120">
        <v>1053897.19</v>
      </c>
      <c r="H120" s="120">
        <v>589550.59</v>
      </c>
      <c r="I120" s="54">
        <v>6041119.3899999997</v>
      </c>
      <c r="J120" s="54">
        <v>3489057.24</v>
      </c>
      <c r="K120" s="54">
        <v>2627066.96</v>
      </c>
      <c r="L120" s="54">
        <v>2436678.13</v>
      </c>
      <c r="M120" s="54">
        <v>1437684.0999999999</v>
      </c>
      <c r="N120" s="54">
        <v>6284727.9800000004</v>
      </c>
      <c r="O120" s="148">
        <v>3265186.42</v>
      </c>
      <c r="P120" s="148">
        <v>9698955.4700000007</v>
      </c>
      <c r="Q120" s="148">
        <f t="shared" si="1"/>
        <v>38853573.100000001</v>
      </c>
      <c r="R120" s="289"/>
      <c r="S120" s="6"/>
    </row>
    <row r="121" spans="2:32" s="28" customFormat="1" x14ac:dyDescent="0.25">
      <c r="B121" s="51" t="s">
        <v>260</v>
      </c>
      <c r="C121" s="119">
        <v>19841057</v>
      </c>
      <c r="D121" s="119">
        <v>37305886</v>
      </c>
      <c r="E121" s="119">
        <v>4000000</v>
      </c>
      <c r="F121" s="119">
        <v>1034160.94</v>
      </c>
      <c r="G121" s="119">
        <v>1492996.2100000002</v>
      </c>
      <c r="H121" s="119">
        <v>2376837.61</v>
      </c>
      <c r="I121" s="119"/>
      <c r="J121" s="119">
        <v>1465852.05</v>
      </c>
      <c r="K121" s="119">
        <v>258540.12000000005</v>
      </c>
      <c r="L121" s="119">
        <v>1066247.53</v>
      </c>
      <c r="M121" s="119">
        <v>559289.64</v>
      </c>
      <c r="N121" s="119">
        <v>559143.30000000005</v>
      </c>
      <c r="O121" s="119">
        <v>60947</v>
      </c>
      <c r="P121" s="119">
        <v>1853888.44</v>
      </c>
      <c r="Q121" s="147">
        <f t="shared" si="1"/>
        <v>14727902.84</v>
      </c>
      <c r="R121" s="289"/>
      <c r="S121" s="6"/>
      <c r="T121" s="3"/>
      <c r="U121" s="3"/>
      <c r="V121" s="3"/>
      <c r="W121" s="3"/>
      <c r="X121"/>
      <c r="Y121"/>
      <c r="Z121"/>
      <c r="AA121"/>
      <c r="AB121"/>
      <c r="AC121"/>
      <c r="AD121"/>
      <c r="AE121"/>
      <c r="AF121"/>
    </row>
    <row r="122" spans="2:32" x14ac:dyDescent="0.25">
      <c r="B122" s="50" t="s">
        <v>261</v>
      </c>
      <c r="C122" s="121">
        <v>3365472</v>
      </c>
      <c r="D122" s="121">
        <v>2915472</v>
      </c>
      <c r="E122" s="120">
        <v>0</v>
      </c>
      <c r="F122" s="120"/>
      <c r="G122" s="120"/>
      <c r="H122" s="120"/>
      <c r="I122" s="54"/>
      <c r="J122" s="54"/>
      <c r="K122" s="54">
        <v>0</v>
      </c>
      <c r="L122" s="54"/>
      <c r="M122" s="54">
        <v>0</v>
      </c>
      <c r="N122" s="54"/>
      <c r="O122" s="148"/>
      <c r="P122" s="148"/>
      <c r="Q122" s="148">
        <f t="shared" si="1"/>
        <v>0</v>
      </c>
      <c r="R122" s="289"/>
      <c r="S122" s="6"/>
    </row>
    <row r="123" spans="2:32" x14ac:dyDescent="0.25">
      <c r="B123" s="50" t="s">
        <v>262</v>
      </c>
      <c r="C123" s="121">
        <v>16475585</v>
      </c>
      <c r="D123" s="121">
        <v>34390414</v>
      </c>
      <c r="E123" s="120">
        <v>4000000</v>
      </c>
      <c r="F123" s="120">
        <v>1034160.94</v>
      </c>
      <c r="G123" s="120">
        <v>1492996.2100000002</v>
      </c>
      <c r="H123" s="120">
        <v>2376837.61</v>
      </c>
      <c r="I123" s="54"/>
      <c r="J123" s="54">
        <v>1465852.05</v>
      </c>
      <c r="K123" s="54">
        <v>258540.12000000005</v>
      </c>
      <c r="L123" s="54">
        <v>1066247.53</v>
      </c>
      <c r="M123" s="54">
        <v>559289.64</v>
      </c>
      <c r="N123" s="54">
        <v>559143.30000000005</v>
      </c>
      <c r="O123" s="148">
        <v>60947</v>
      </c>
      <c r="P123" s="148">
        <v>1853888.44</v>
      </c>
      <c r="Q123" s="148">
        <f t="shared" si="1"/>
        <v>14727902.84</v>
      </c>
      <c r="R123" s="289"/>
      <c r="S123" s="6"/>
    </row>
    <row r="124" spans="2:32" s="28" customFormat="1" x14ac:dyDescent="0.25">
      <c r="B124" s="51" t="s">
        <v>263</v>
      </c>
      <c r="C124" s="119">
        <v>151436388</v>
      </c>
      <c r="D124" s="119">
        <v>263718516.93000001</v>
      </c>
      <c r="E124" s="119">
        <v>2584580.02</v>
      </c>
      <c r="F124" s="119">
        <v>3568400.99</v>
      </c>
      <c r="G124" s="119">
        <v>7327288.8399999999</v>
      </c>
      <c r="H124" s="119">
        <v>6524113.2599999998</v>
      </c>
      <c r="I124" s="119">
        <v>7658314.5999999996</v>
      </c>
      <c r="J124" s="119">
        <v>7708040.8000000007</v>
      </c>
      <c r="K124" s="119">
        <v>5161544.1399999997</v>
      </c>
      <c r="L124" s="119">
        <v>6167319.1899999995</v>
      </c>
      <c r="M124" s="119">
        <v>3812847.49</v>
      </c>
      <c r="N124" s="119">
        <v>25575575.66</v>
      </c>
      <c r="O124" s="119">
        <v>13014995.550000001</v>
      </c>
      <c r="P124" s="119">
        <v>10091656.540000001</v>
      </c>
      <c r="Q124" s="147">
        <f t="shared" si="1"/>
        <v>99194677.080000013</v>
      </c>
      <c r="R124" s="289"/>
      <c r="S124" s="6"/>
      <c r="T124" s="3"/>
      <c r="U124" s="3"/>
      <c r="V124" s="3"/>
      <c r="W124" s="3"/>
      <c r="X124"/>
      <c r="Y124"/>
      <c r="Z124"/>
      <c r="AA124"/>
      <c r="AB124"/>
      <c r="AC124"/>
      <c r="AD124"/>
      <c r="AE124"/>
      <c r="AF124"/>
    </row>
    <row r="125" spans="2:32" x14ac:dyDescent="0.25">
      <c r="B125" s="50" t="s">
        <v>264</v>
      </c>
      <c r="C125" s="121">
        <v>489144</v>
      </c>
      <c r="D125" s="121">
        <v>100000</v>
      </c>
      <c r="E125" s="120">
        <v>0</v>
      </c>
      <c r="F125" s="120"/>
      <c r="G125" s="120"/>
      <c r="H125" s="120">
        <v>0</v>
      </c>
      <c r="I125" s="54">
        <v>0</v>
      </c>
      <c r="J125" s="54">
        <v>0</v>
      </c>
      <c r="K125" s="54"/>
      <c r="L125" s="54">
        <v>0</v>
      </c>
      <c r="M125" s="54"/>
      <c r="N125" s="54"/>
      <c r="O125" s="148"/>
      <c r="P125" s="148"/>
      <c r="Q125" s="148">
        <f t="shared" si="1"/>
        <v>0</v>
      </c>
      <c r="R125" s="289"/>
      <c r="S125" s="6"/>
    </row>
    <row r="126" spans="2:32" x14ac:dyDescent="0.25">
      <c r="B126" s="50" t="s">
        <v>265</v>
      </c>
      <c r="C126" s="121">
        <v>101929000</v>
      </c>
      <c r="D126" s="121">
        <v>198011651.49000001</v>
      </c>
      <c r="E126" s="120">
        <v>1083384.02</v>
      </c>
      <c r="F126" s="120">
        <v>1372579.72</v>
      </c>
      <c r="G126" s="120">
        <v>2644001.5699999998</v>
      </c>
      <c r="H126" s="120">
        <v>4073866.5700000003</v>
      </c>
      <c r="I126" s="54">
        <v>2772337.19</v>
      </c>
      <c r="J126" s="54">
        <v>4353463.05</v>
      </c>
      <c r="K126" s="54">
        <v>2066975.6199999999</v>
      </c>
      <c r="L126" s="54">
        <v>2325257.42</v>
      </c>
      <c r="M126" s="54">
        <v>1754107.53</v>
      </c>
      <c r="N126" s="54">
        <v>21599132.050000001</v>
      </c>
      <c r="O126" s="148">
        <v>6626118.4100000001</v>
      </c>
      <c r="P126" s="148">
        <v>4302165.33</v>
      </c>
      <c r="Q126" s="148">
        <f t="shared" si="1"/>
        <v>54973388.480000004</v>
      </c>
      <c r="R126" s="289"/>
      <c r="S126" s="6"/>
    </row>
    <row r="127" spans="2:32" x14ac:dyDescent="0.25">
      <c r="B127" s="50" t="s">
        <v>266</v>
      </c>
      <c r="C127" s="121">
        <v>4714720</v>
      </c>
      <c r="D127" s="121">
        <v>1835000</v>
      </c>
      <c r="E127" s="120">
        <v>0</v>
      </c>
      <c r="F127" s="120">
        <v>0</v>
      </c>
      <c r="G127" s="120">
        <v>0</v>
      </c>
      <c r="H127" s="120">
        <v>26600.01</v>
      </c>
      <c r="I127" s="54">
        <v>0</v>
      </c>
      <c r="J127" s="54"/>
      <c r="K127" s="54"/>
      <c r="L127" s="54"/>
      <c r="M127" s="54">
        <v>0</v>
      </c>
      <c r="N127" s="54">
        <v>0</v>
      </c>
      <c r="O127" s="148">
        <v>0</v>
      </c>
      <c r="P127" s="148">
        <v>128384</v>
      </c>
      <c r="Q127" s="148">
        <f t="shared" si="1"/>
        <v>154984.01</v>
      </c>
      <c r="R127" s="289"/>
      <c r="S127" s="6"/>
    </row>
    <row r="128" spans="2:32" x14ac:dyDescent="0.25">
      <c r="B128" s="50" t="s">
        <v>267</v>
      </c>
      <c r="C128" s="121">
        <v>42739694</v>
      </c>
      <c r="D128" s="121">
        <v>63549781.340000004</v>
      </c>
      <c r="E128" s="120">
        <v>1501196</v>
      </c>
      <c r="F128" s="120">
        <v>2195821.27</v>
      </c>
      <c r="G128" s="120">
        <v>4683287.2699999996</v>
      </c>
      <c r="H128" s="120">
        <v>2423646.6799999997</v>
      </c>
      <c r="I128" s="54">
        <v>4790639.3100000005</v>
      </c>
      <c r="J128" s="54">
        <v>3271248.27</v>
      </c>
      <c r="K128" s="54">
        <v>3094568.52</v>
      </c>
      <c r="L128" s="54">
        <v>3842061.77</v>
      </c>
      <c r="M128" s="54">
        <v>2058739.96</v>
      </c>
      <c r="N128" s="54">
        <v>3976443.61</v>
      </c>
      <c r="O128" s="148">
        <v>6388877.1400000006</v>
      </c>
      <c r="P128" s="148">
        <v>5639432.4100000001</v>
      </c>
      <c r="Q128" s="148">
        <f t="shared" si="1"/>
        <v>43865962.209999993</v>
      </c>
      <c r="R128" s="289"/>
      <c r="S128" s="6"/>
    </row>
    <row r="129" spans="2:32" x14ac:dyDescent="0.25">
      <c r="B129" s="50" t="s">
        <v>268</v>
      </c>
      <c r="C129" s="121">
        <v>1563830</v>
      </c>
      <c r="D129" s="121">
        <v>222084.10000000009</v>
      </c>
      <c r="E129" s="120">
        <v>0</v>
      </c>
      <c r="F129" s="120">
        <v>0</v>
      </c>
      <c r="G129" s="120">
        <v>0</v>
      </c>
      <c r="H129" s="120">
        <v>0</v>
      </c>
      <c r="I129" s="54">
        <v>95338.1</v>
      </c>
      <c r="J129" s="54">
        <v>83329.48</v>
      </c>
      <c r="K129" s="54"/>
      <c r="L129" s="54">
        <v>0</v>
      </c>
      <c r="M129" s="54">
        <v>0</v>
      </c>
      <c r="N129" s="54">
        <v>0</v>
      </c>
      <c r="O129" s="148">
        <v>0</v>
      </c>
      <c r="P129" s="148">
        <v>21674.799999999999</v>
      </c>
      <c r="Q129" s="148">
        <f t="shared" si="1"/>
        <v>200342.38</v>
      </c>
      <c r="R129" s="289"/>
      <c r="S129" s="6"/>
    </row>
    <row r="130" spans="2:32" s="28" customFormat="1" x14ac:dyDescent="0.25">
      <c r="B130" s="51" t="s">
        <v>269</v>
      </c>
      <c r="C130" s="119">
        <v>176400427</v>
      </c>
      <c r="D130" s="119">
        <v>181614049.78999999</v>
      </c>
      <c r="E130" s="119">
        <v>740500</v>
      </c>
      <c r="F130" s="119">
        <v>848000</v>
      </c>
      <c r="G130" s="119">
        <v>4571331.3600000003</v>
      </c>
      <c r="H130" s="119">
        <v>8838685.5500000007</v>
      </c>
      <c r="I130" s="119">
        <v>12774078.699999999</v>
      </c>
      <c r="J130" s="119">
        <v>6279855.6200000001</v>
      </c>
      <c r="K130" s="119">
        <v>5091852.1500000004</v>
      </c>
      <c r="L130" s="119">
        <v>1110374.06</v>
      </c>
      <c r="M130" s="119">
        <v>16791134.260000002</v>
      </c>
      <c r="N130" s="119">
        <v>7937338.4400000004</v>
      </c>
      <c r="O130" s="119">
        <v>5469181.0899999999</v>
      </c>
      <c r="P130" s="119">
        <v>16983460.960000001</v>
      </c>
      <c r="Q130" s="147">
        <f t="shared" si="1"/>
        <v>87435792.189999998</v>
      </c>
      <c r="R130" s="289"/>
      <c r="S130" s="6"/>
      <c r="T130" s="3"/>
      <c r="U130" s="3"/>
      <c r="V130" s="3"/>
      <c r="W130" s="3"/>
      <c r="X130"/>
      <c r="Y130"/>
      <c r="Z130"/>
      <c r="AA130"/>
      <c r="AB130"/>
      <c r="AC130"/>
      <c r="AD130"/>
      <c r="AE130"/>
      <c r="AF130"/>
    </row>
    <row r="131" spans="2:32" x14ac:dyDescent="0.25">
      <c r="B131" s="50" t="s">
        <v>270</v>
      </c>
      <c r="C131" s="121">
        <v>176400427</v>
      </c>
      <c r="D131" s="121">
        <v>181614049.78999999</v>
      </c>
      <c r="E131" s="120">
        <v>740500</v>
      </c>
      <c r="F131" s="120">
        <v>848000</v>
      </c>
      <c r="G131" s="120">
        <v>4571331.3600000003</v>
      </c>
      <c r="H131" s="120">
        <v>8838685.5500000007</v>
      </c>
      <c r="I131" s="54">
        <v>12774078.699999999</v>
      </c>
      <c r="J131" s="54">
        <v>6279855.6200000001</v>
      </c>
      <c r="K131" s="54">
        <v>5091852.1500000004</v>
      </c>
      <c r="L131" s="54">
        <v>1110374.06</v>
      </c>
      <c r="M131" s="54">
        <v>16791134.260000002</v>
      </c>
      <c r="N131" s="54">
        <v>7937338.4400000004</v>
      </c>
      <c r="O131" s="148">
        <v>5469181.0899999999</v>
      </c>
      <c r="P131" s="148">
        <v>16983460.960000001</v>
      </c>
      <c r="Q131" s="148">
        <f t="shared" si="1"/>
        <v>87435792.189999998</v>
      </c>
      <c r="R131" s="289"/>
      <c r="S131" s="6"/>
    </row>
    <row r="132" spans="2:32" x14ac:dyDescent="0.25">
      <c r="B132" s="51" t="s">
        <v>271</v>
      </c>
      <c r="C132" s="119">
        <v>5000000</v>
      </c>
      <c r="D132" s="119">
        <v>2500000</v>
      </c>
      <c r="E132" s="119">
        <v>0</v>
      </c>
      <c r="F132" s="119"/>
      <c r="G132" s="119"/>
      <c r="H132" s="119"/>
      <c r="I132" s="119"/>
      <c r="J132" s="119"/>
      <c r="K132" s="119"/>
      <c r="L132" s="119"/>
      <c r="M132" s="54"/>
      <c r="N132" s="54"/>
      <c r="O132" s="148">
        <v>0</v>
      </c>
      <c r="P132" s="148"/>
      <c r="Q132" s="148">
        <f t="shared" si="1"/>
        <v>0</v>
      </c>
      <c r="R132" s="289"/>
      <c r="S132" s="6"/>
    </row>
    <row r="133" spans="2:32" x14ac:dyDescent="0.25">
      <c r="B133" s="50" t="s">
        <v>272</v>
      </c>
      <c r="C133" s="121">
        <v>5000000</v>
      </c>
      <c r="D133" s="121">
        <v>2500000</v>
      </c>
      <c r="E133" s="120">
        <v>0</v>
      </c>
      <c r="F133" s="120"/>
      <c r="G133" s="120"/>
      <c r="H133" s="120"/>
      <c r="I133" s="54"/>
      <c r="J133" s="54"/>
      <c r="K133" s="54"/>
      <c r="L133" s="54"/>
      <c r="M133" s="54"/>
      <c r="N133" s="54"/>
      <c r="O133" s="148">
        <v>0</v>
      </c>
      <c r="P133" s="148"/>
      <c r="Q133" s="148">
        <f t="shared" si="1"/>
        <v>0</v>
      </c>
      <c r="R133" s="289"/>
      <c r="S133" s="6"/>
    </row>
    <row r="134" spans="2:32" s="28" customFormat="1" x14ac:dyDescent="0.25">
      <c r="B134" s="51" t="s">
        <v>273</v>
      </c>
      <c r="C134" s="119">
        <v>12212259</v>
      </c>
      <c r="D134" s="119">
        <v>12212259</v>
      </c>
      <c r="E134" s="119">
        <v>0</v>
      </c>
      <c r="F134" s="119"/>
      <c r="G134" s="119"/>
      <c r="H134" s="119"/>
      <c r="I134" s="119"/>
      <c r="J134" s="119"/>
      <c r="K134" s="119"/>
      <c r="L134" s="119"/>
      <c r="M134" s="68"/>
      <c r="N134" s="68"/>
      <c r="O134" s="68"/>
      <c r="P134" s="147"/>
      <c r="Q134" s="147">
        <f t="shared" si="1"/>
        <v>0</v>
      </c>
      <c r="R134" s="289"/>
      <c r="S134" s="6"/>
      <c r="T134" s="3"/>
      <c r="U134" s="3"/>
      <c r="V134" s="3"/>
      <c r="W134" s="3"/>
      <c r="X134"/>
      <c r="Y134"/>
      <c r="Z134"/>
      <c r="AA134"/>
      <c r="AB134"/>
      <c r="AC134"/>
      <c r="AD134"/>
      <c r="AE134"/>
      <c r="AF134"/>
    </row>
    <row r="135" spans="2:32" x14ac:dyDescent="0.25">
      <c r="B135" s="50" t="s">
        <v>274</v>
      </c>
      <c r="C135" s="121">
        <v>12212259</v>
      </c>
      <c r="D135" s="121">
        <v>12212259</v>
      </c>
      <c r="E135" s="120">
        <v>0</v>
      </c>
      <c r="F135" s="120"/>
      <c r="G135" s="120"/>
      <c r="H135" s="120"/>
      <c r="I135" s="54"/>
      <c r="J135" s="54"/>
      <c r="K135" s="54"/>
      <c r="L135" s="54"/>
      <c r="M135" s="54"/>
      <c r="N135" s="54"/>
      <c r="O135" s="148"/>
      <c r="P135" s="148"/>
      <c r="Q135" s="148">
        <f t="shared" si="1"/>
        <v>0</v>
      </c>
      <c r="R135" s="289"/>
      <c r="S135" s="6"/>
    </row>
    <row r="136" spans="2:32" s="28" customFormat="1" x14ac:dyDescent="0.25">
      <c r="B136" s="51" t="s">
        <v>275</v>
      </c>
      <c r="C136" s="119">
        <v>10905308</v>
      </c>
      <c r="D136" s="119">
        <v>186462233.84</v>
      </c>
      <c r="E136" s="119">
        <v>0</v>
      </c>
      <c r="F136" s="119"/>
      <c r="G136" s="119">
        <v>0</v>
      </c>
      <c r="H136" s="119">
        <v>7709461.4199999999</v>
      </c>
      <c r="I136" s="119">
        <v>3110949.96</v>
      </c>
      <c r="J136" s="119">
        <v>1726434.91</v>
      </c>
      <c r="K136" s="119">
        <v>3230246.66</v>
      </c>
      <c r="L136" s="119">
        <v>0</v>
      </c>
      <c r="M136" s="119">
        <v>1487500</v>
      </c>
      <c r="N136" s="119">
        <v>13083629.92</v>
      </c>
      <c r="O136" s="119">
        <v>1066927.68</v>
      </c>
      <c r="P136" s="147">
        <v>2708100</v>
      </c>
      <c r="Q136" s="147">
        <f t="shared" si="1"/>
        <v>34123250.549999997</v>
      </c>
      <c r="R136" s="289"/>
      <c r="S136" s="6"/>
      <c r="T136" s="3"/>
      <c r="U136" s="3"/>
      <c r="V136" s="3"/>
      <c r="W136" s="3"/>
      <c r="X136"/>
      <c r="Y136"/>
      <c r="Z136"/>
      <c r="AA136"/>
      <c r="AB136"/>
      <c r="AC136"/>
      <c r="AD136"/>
      <c r="AE136"/>
      <c r="AF136"/>
    </row>
    <row r="137" spans="2:32" x14ac:dyDescent="0.25">
      <c r="B137" s="50" t="s">
        <v>276</v>
      </c>
      <c r="C137" s="121">
        <v>10905308</v>
      </c>
      <c r="D137" s="121">
        <v>186462233.84</v>
      </c>
      <c r="E137" s="120">
        <v>0</v>
      </c>
      <c r="F137" s="120"/>
      <c r="G137" s="120">
        <v>0</v>
      </c>
      <c r="H137" s="120">
        <v>7709461.4199999999</v>
      </c>
      <c r="I137" s="54">
        <v>3110949.96</v>
      </c>
      <c r="J137" s="54">
        <v>1726434.91</v>
      </c>
      <c r="K137" s="54">
        <v>3230246.66</v>
      </c>
      <c r="L137" s="54">
        <v>0</v>
      </c>
      <c r="M137" s="54">
        <v>1487500</v>
      </c>
      <c r="N137" s="54">
        <v>13083629.92</v>
      </c>
      <c r="O137" s="148">
        <v>1066927.68</v>
      </c>
      <c r="P137" s="148">
        <v>2708100</v>
      </c>
      <c r="Q137" s="148">
        <f t="shared" si="1"/>
        <v>34123250.549999997</v>
      </c>
      <c r="R137" s="289"/>
      <c r="S137" s="6"/>
    </row>
    <row r="138" spans="2:32" s="28" customFormat="1" x14ac:dyDescent="0.25">
      <c r="B138" s="51" t="s">
        <v>277</v>
      </c>
      <c r="C138" s="119">
        <v>100101291</v>
      </c>
      <c r="D138" s="119">
        <v>92694691.5</v>
      </c>
      <c r="E138" s="119">
        <v>3730363.69</v>
      </c>
      <c r="F138" s="119">
        <v>6605318.2799999993</v>
      </c>
      <c r="G138" s="119">
        <v>5063430.18</v>
      </c>
      <c r="H138" s="119">
        <v>4535016.1399999997</v>
      </c>
      <c r="I138" s="119">
        <v>3135779.8400000003</v>
      </c>
      <c r="J138" s="119">
        <v>286346.41000000003</v>
      </c>
      <c r="K138" s="119">
        <v>2058851.04</v>
      </c>
      <c r="L138" s="119">
        <v>10723039.18</v>
      </c>
      <c r="M138" s="119">
        <v>5771653.3900000006</v>
      </c>
      <c r="N138" s="119">
        <v>1927225.17</v>
      </c>
      <c r="O138" s="119">
        <v>787813.42</v>
      </c>
      <c r="P138" s="119">
        <v>4554354.18</v>
      </c>
      <c r="Q138" s="147">
        <f t="shared" ref="Q138:Q201" si="2">SUM(E138:P138)</f>
        <v>49179190.920000002</v>
      </c>
      <c r="R138" s="289"/>
      <c r="S138" s="6"/>
      <c r="T138" s="3"/>
      <c r="U138" s="3"/>
      <c r="V138" s="3"/>
      <c r="W138" s="3"/>
      <c r="X138"/>
      <c r="Y138"/>
      <c r="Z138"/>
      <c r="AA138"/>
      <c r="AB138"/>
      <c r="AC138"/>
      <c r="AD138"/>
      <c r="AE138"/>
      <c r="AF138"/>
    </row>
    <row r="139" spans="2:32" x14ac:dyDescent="0.25">
      <c r="B139" s="50" t="s">
        <v>278</v>
      </c>
      <c r="C139" s="121">
        <v>100101291</v>
      </c>
      <c r="D139" s="121">
        <v>92694691.5</v>
      </c>
      <c r="E139" s="120">
        <v>3730363.69</v>
      </c>
      <c r="F139" s="120">
        <v>6605318.2799999993</v>
      </c>
      <c r="G139" s="120">
        <v>5063430.18</v>
      </c>
      <c r="H139" s="120">
        <v>4535016.1399999997</v>
      </c>
      <c r="I139" s="54">
        <v>3135779.8400000003</v>
      </c>
      <c r="J139" s="54">
        <v>286346.41000000003</v>
      </c>
      <c r="K139" s="54">
        <v>2058851.04</v>
      </c>
      <c r="L139" s="54">
        <v>10723039.18</v>
      </c>
      <c r="M139" s="54">
        <v>5771653.3900000006</v>
      </c>
      <c r="N139" s="54">
        <v>1927225.17</v>
      </c>
      <c r="O139" s="148">
        <v>787813.42</v>
      </c>
      <c r="P139" s="148">
        <v>4554354.18</v>
      </c>
      <c r="Q139" s="148">
        <f t="shared" si="2"/>
        <v>49179190.920000002</v>
      </c>
      <c r="R139" s="289"/>
      <c r="S139" s="6"/>
    </row>
    <row r="140" spans="2:32" s="28" customFormat="1" x14ac:dyDescent="0.25">
      <c r="B140" s="51" t="s">
        <v>279</v>
      </c>
      <c r="C140" s="119">
        <v>1168616956</v>
      </c>
      <c r="D140" s="119">
        <v>1353541124.48</v>
      </c>
      <c r="E140" s="119">
        <v>816861.22</v>
      </c>
      <c r="F140" s="119">
        <v>421255.67</v>
      </c>
      <c r="G140" s="119">
        <v>7743401.2000000002</v>
      </c>
      <c r="H140" s="119">
        <v>21844072.91</v>
      </c>
      <c r="I140" s="119">
        <v>174720210.24000001</v>
      </c>
      <c r="J140" s="119">
        <v>15219476.57</v>
      </c>
      <c r="K140" s="119">
        <v>7092081.9499999993</v>
      </c>
      <c r="L140" s="119">
        <v>11888677.290000001</v>
      </c>
      <c r="M140" s="119">
        <v>14000455.760000002</v>
      </c>
      <c r="N140" s="119">
        <v>37167341.150000006</v>
      </c>
      <c r="O140" s="119">
        <v>17529580.870000001</v>
      </c>
      <c r="P140" s="119">
        <v>52570924.140000001</v>
      </c>
      <c r="Q140" s="147">
        <f t="shared" si="2"/>
        <v>361014338.96999997</v>
      </c>
      <c r="R140" s="289"/>
      <c r="S140" s="6"/>
      <c r="T140" s="3"/>
      <c r="U140" s="3"/>
      <c r="V140" s="3"/>
      <c r="W140" s="3"/>
      <c r="X140"/>
      <c r="Y140"/>
      <c r="Z140"/>
      <c r="AA140"/>
      <c r="AB140"/>
      <c r="AC140"/>
      <c r="AD140"/>
      <c r="AE140"/>
      <c r="AF140"/>
    </row>
    <row r="141" spans="2:32" x14ac:dyDescent="0.25">
      <c r="B141" s="50" t="s">
        <v>280</v>
      </c>
      <c r="C141" s="121">
        <v>1168616956</v>
      </c>
      <c r="D141" s="121">
        <v>1353541124.48</v>
      </c>
      <c r="E141" s="120">
        <v>816861.22</v>
      </c>
      <c r="F141" s="120">
        <v>421255.67</v>
      </c>
      <c r="G141" s="120">
        <v>7743401.2000000002</v>
      </c>
      <c r="H141" s="120">
        <v>21844072.91</v>
      </c>
      <c r="I141" s="54">
        <v>174720210.24000001</v>
      </c>
      <c r="J141" s="54">
        <v>15219476.57</v>
      </c>
      <c r="K141" s="54">
        <v>7092081.9499999993</v>
      </c>
      <c r="L141" s="54">
        <v>11888677.290000001</v>
      </c>
      <c r="M141" s="54">
        <v>14000455.760000002</v>
      </c>
      <c r="N141" s="54">
        <v>37167341.150000006</v>
      </c>
      <c r="O141" s="148">
        <v>17529580.870000001</v>
      </c>
      <c r="P141" s="148">
        <v>52570924.140000001</v>
      </c>
      <c r="Q141" s="148">
        <f t="shared" si="2"/>
        <v>361014338.96999997</v>
      </c>
      <c r="R141" s="289"/>
      <c r="S141" s="6"/>
    </row>
    <row r="142" spans="2:32" s="28" customFormat="1" x14ac:dyDescent="0.25">
      <c r="B142" s="52" t="s">
        <v>35</v>
      </c>
      <c r="C142" s="119">
        <v>1562085945</v>
      </c>
      <c r="D142" s="119">
        <v>2332251626.1100001</v>
      </c>
      <c r="E142" s="119">
        <v>81491761</v>
      </c>
      <c r="F142" s="119">
        <v>138947854.31999999</v>
      </c>
      <c r="G142" s="119">
        <v>110093731.95</v>
      </c>
      <c r="H142" s="119">
        <v>97317384.770000011</v>
      </c>
      <c r="I142" s="119">
        <v>120460045.38000001</v>
      </c>
      <c r="J142" s="119">
        <v>117341104.70999998</v>
      </c>
      <c r="K142" s="119">
        <v>112193487.69</v>
      </c>
      <c r="L142" s="119">
        <v>108125742.72000001</v>
      </c>
      <c r="M142" s="119">
        <v>338396602.25</v>
      </c>
      <c r="N142" s="119">
        <v>180274182.54999998</v>
      </c>
      <c r="O142" s="119">
        <v>150747595.58999997</v>
      </c>
      <c r="P142" s="119">
        <v>168425682.32999998</v>
      </c>
      <c r="Q142" s="147">
        <f t="shared" si="2"/>
        <v>1723815175.2599998</v>
      </c>
      <c r="R142" s="289"/>
      <c r="S142" s="6"/>
      <c r="T142" s="3"/>
      <c r="U142" s="3"/>
      <c r="V142" s="3"/>
      <c r="W142" s="3"/>
      <c r="X142"/>
      <c r="Y142"/>
      <c r="Z142"/>
      <c r="AA142"/>
      <c r="AB142"/>
      <c r="AC142"/>
      <c r="AD142"/>
      <c r="AE142"/>
      <c r="AF142"/>
    </row>
    <row r="143" spans="2:32" s="28" customFormat="1" x14ac:dyDescent="0.25">
      <c r="B143" s="51" t="s">
        <v>281</v>
      </c>
      <c r="C143" s="119">
        <v>176740825</v>
      </c>
      <c r="D143" s="119">
        <v>227463836.90000001</v>
      </c>
      <c r="E143" s="119">
        <v>2945875.64</v>
      </c>
      <c r="F143" s="119">
        <v>11803216.15</v>
      </c>
      <c r="G143" s="119">
        <v>820450.45</v>
      </c>
      <c r="H143" s="119">
        <v>11443995.280000001</v>
      </c>
      <c r="I143" s="119">
        <v>3530970.54</v>
      </c>
      <c r="J143" s="119">
        <v>8339229.1699999999</v>
      </c>
      <c r="K143" s="119">
        <v>4358435.8500000006</v>
      </c>
      <c r="L143" s="119">
        <v>2309658.5299999998</v>
      </c>
      <c r="M143" s="119">
        <v>3167730.97</v>
      </c>
      <c r="N143" s="119">
        <v>24804.13</v>
      </c>
      <c r="O143" s="119">
        <v>20054824.670000002</v>
      </c>
      <c r="P143" s="119">
        <v>28060319.440000001</v>
      </c>
      <c r="Q143" s="147">
        <f t="shared" si="2"/>
        <v>96859510.820000008</v>
      </c>
      <c r="R143" s="289"/>
      <c r="S143" s="6"/>
      <c r="T143" s="3"/>
      <c r="U143" s="3"/>
      <c r="V143" s="3"/>
      <c r="W143" s="3"/>
      <c r="X143"/>
      <c r="Y143"/>
      <c r="Z143"/>
      <c r="AA143"/>
      <c r="AB143"/>
      <c r="AC143"/>
      <c r="AD143"/>
      <c r="AE143"/>
      <c r="AF143"/>
    </row>
    <row r="144" spans="2:32" x14ac:dyDescent="0.25">
      <c r="B144" s="50" t="s">
        <v>282</v>
      </c>
      <c r="C144" s="121">
        <v>176740825</v>
      </c>
      <c r="D144" s="121">
        <v>227463836.90000001</v>
      </c>
      <c r="E144" s="120">
        <v>2945875.64</v>
      </c>
      <c r="F144" s="120">
        <v>11803216.15</v>
      </c>
      <c r="G144" s="120">
        <v>820450.45</v>
      </c>
      <c r="H144" s="120">
        <v>11443995.280000001</v>
      </c>
      <c r="I144" s="54">
        <v>3530970.54</v>
      </c>
      <c r="J144" s="54">
        <v>8339229.1699999999</v>
      </c>
      <c r="K144" s="54">
        <v>4358435.8500000006</v>
      </c>
      <c r="L144" s="54">
        <v>2309658.5299999998</v>
      </c>
      <c r="M144" s="54">
        <v>3167730.97</v>
      </c>
      <c r="N144" s="54">
        <v>24804.13</v>
      </c>
      <c r="O144" s="148">
        <v>20054824.670000002</v>
      </c>
      <c r="P144" s="148">
        <v>28060319.440000001</v>
      </c>
      <c r="Q144" s="148">
        <f t="shared" si="2"/>
        <v>96859510.820000008</v>
      </c>
      <c r="R144" s="289"/>
      <c r="S144" s="6"/>
    </row>
    <row r="145" spans="2:32" s="28" customFormat="1" x14ac:dyDescent="0.25">
      <c r="B145" s="51" t="s">
        <v>283</v>
      </c>
      <c r="C145" s="119">
        <v>425615731</v>
      </c>
      <c r="D145" s="119">
        <v>577142439</v>
      </c>
      <c r="E145" s="119">
        <v>1591003.27</v>
      </c>
      <c r="F145" s="119">
        <v>31821942.16</v>
      </c>
      <c r="G145" s="119">
        <v>18669078.18</v>
      </c>
      <c r="H145" s="119">
        <v>14297760.84</v>
      </c>
      <c r="I145" s="119">
        <v>7045023.3600000003</v>
      </c>
      <c r="J145" s="119">
        <v>25365836.59</v>
      </c>
      <c r="K145" s="119">
        <v>16016513.610000001</v>
      </c>
      <c r="L145" s="119">
        <v>12093722.369999999</v>
      </c>
      <c r="M145" s="119">
        <v>240169511.17000002</v>
      </c>
      <c r="N145" s="119">
        <v>55873277.979999997</v>
      </c>
      <c r="O145" s="119">
        <v>41033258.850000001</v>
      </c>
      <c r="P145" s="119">
        <v>23459729.48</v>
      </c>
      <c r="Q145" s="147">
        <f t="shared" si="2"/>
        <v>487436657.86000007</v>
      </c>
      <c r="R145" s="289"/>
      <c r="S145" s="6"/>
      <c r="T145" s="3"/>
      <c r="U145" s="3"/>
      <c r="V145" s="3"/>
      <c r="W145" s="3"/>
      <c r="X145"/>
      <c r="Y145"/>
      <c r="Z145"/>
      <c r="AA145"/>
      <c r="AB145"/>
      <c r="AC145"/>
      <c r="AD145"/>
      <c r="AE145"/>
      <c r="AF145"/>
    </row>
    <row r="146" spans="2:32" x14ac:dyDescent="0.25">
      <c r="B146" s="50" t="s">
        <v>284</v>
      </c>
      <c r="C146" s="121">
        <v>425615731</v>
      </c>
      <c r="D146" s="121">
        <v>577142439</v>
      </c>
      <c r="E146" s="120">
        <v>1591003.27</v>
      </c>
      <c r="F146" s="120">
        <v>31821942.16</v>
      </c>
      <c r="G146" s="120">
        <v>18669078.18</v>
      </c>
      <c r="H146" s="120">
        <v>14297760.84</v>
      </c>
      <c r="I146" s="54">
        <v>7045023.3600000003</v>
      </c>
      <c r="J146" s="54">
        <v>25365836.59</v>
      </c>
      <c r="K146" s="54">
        <v>16016513.610000001</v>
      </c>
      <c r="L146" s="54">
        <v>12093722.369999999</v>
      </c>
      <c r="M146" s="54">
        <v>240169511.17000002</v>
      </c>
      <c r="N146" s="54">
        <v>55873277.979999997</v>
      </c>
      <c r="O146" s="148">
        <v>41033258.850000001</v>
      </c>
      <c r="P146" s="148">
        <v>23459729.48</v>
      </c>
      <c r="Q146" s="148">
        <f t="shared" si="2"/>
        <v>487436657.86000007</v>
      </c>
      <c r="R146" s="289"/>
      <c r="S146" s="6"/>
    </row>
    <row r="147" spans="2:32" s="28" customFormat="1" x14ac:dyDescent="0.25">
      <c r="B147" s="51" t="s">
        <v>285</v>
      </c>
      <c r="C147" s="119">
        <v>947033155</v>
      </c>
      <c r="D147" s="119">
        <v>1517649592.1100001</v>
      </c>
      <c r="E147" s="119">
        <v>76954882.090000004</v>
      </c>
      <c r="F147" s="119">
        <v>95322096.00999999</v>
      </c>
      <c r="G147" s="119">
        <v>90604203.320000008</v>
      </c>
      <c r="H147" s="119">
        <v>71575628.650000006</v>
      </c>
      <c r="I147" s="119">
        <v>109861275.58</v>
      </c>
      <c r="J147" s="119">
        <v>83636038.949999988</v>
      </c>
      <c r="K147" s="119">
        <v>91818538.230000004</v>
      </c>
      <c r="L147" s="119">
        <v>93685785.310000002</v>
      </c>
      <c r="M147" s="119">
        <v>95034951.780000001</v>
      </c>
      <c r="N147" s="119">
        <v>124333135.91</v>
      </c>
      <c r="O147" s="119">
        <v>87759928.299999997</v>
      </c>
      <c r="P147" s="119">
        <v>114689441.47</v>
      </c>
      <c r="Q147" s="147">
        <f t="shared" si="2"/>
        <v>1135275905.5999999</v>
      </c>
      <c r="R147" s="289"/>
      <c r="S147" s="6"/>
      <c r="T147" s="3"/>
      <c r="U147" s="3"/>
      <c r="V147" s="3"/>
      <c r="W147" s="3"/>
      <c r="X147"/>
      <c r="Y147"/>
      <c r="Z147"/>
      <c r="AA147"/>
      <c r="AB147"/>
      <c r="AC147"/>
      <c r="AD147"/>
      <c r="AE147"/>
      <c r="AF147"/>
    </row>
    <row r="148" spans="2:32" x14ac:dyDescent="0.25">
      <c r="B148" s="50" t="s">
        <v>286</v>
      </c>
      <c r="C148" s="121">
        <v>947033155</v>
      </c>
      <c r="D148" s="121">
        <v>1517649592.1100001</v>
      </c>
      <c r="E148" s="120">
        <v>76954882.090000004</v>
      </c>
      <c r="F148" s="120">
        <v>95322096.00999999</v>
      </c>
      <c r="G148" s="120">
        <v>90604203.320000008</v>
      </c>
      <c r="H148" s="120">
        <v>71575628.650000006</v>
      </c>
      <c r="I148" s="54">
        <v>109861275.58</v>
      </c>
      <c r="J148" s="54">
        <v>83636038.949999988</v>
      </c>
      <c r="K148" s="54">
        <v>91818538.230000004</v>
      </c>
      <c r="L148" s="54">
        <v>93685785.310000002</v>
      </c>
      <c r="M148" s="54">
        <v>95034951.780000001</v>
      </c>
      <c r="N148" s="54">
        <v>124333135.91</v>
      </c>
      <c r="O148" s="148">
        <v>87759928.299999997</v>
      </c>
      <c r="P148" s="148">
        <v>114689441.47</v>
      </c>
      <c r="Q148" s="148">
        <f t="shared" si="2"/>
        <v>1135275905.5999999</v>
      </c>
      <c r="R148" s="289"/>
      <c r="S148" s="6"/>
    </row>
    <row r="149" spans="2:32" s="28" customFormat="1" x14ac:dyDescent="0.25">
      <c r="B149" s="51" t="s">
        <v>289</v>
      </c>
      <c r="C149" s="119">
        <v>786218</v>
      </c>
      <c r="D149" s="119">
        <v>636218</v>
      </c>
      <c r="E149" s="119">
        <v>0</v>
      </c>
      <c r="F149" s="119"/>
      <c r="G149" s="119"/>
      <c r="H149" s="119"/>
      <c r="I149" s="119"/>
      <c r="J149" s="119"/>
      <c r="K149" s="119"/>
      <c r="L149" s="119">
        <v>0</v>
      </c>
      <c r="M149" s="119"/>
      <c r="N149" s="119"/>
      <c r="O149" s="119"/>
      <c r="P149" s="119"/>
      <c r="Q149" s="147">
        <f t="shared" si="2"/>
        <v>0</v>
      </c>
      <c r="R149" s="289"/>
      <c r="S149" s="6"/>
      <c r="T149" s="3"/>
      <c r="U149" s="3"/>
      <c r="V149" s="3"/>
      <c r="W149" s="3"/>
      <c r="X149"/>
      <c r="Y149"/>
      <c r="Z149"/>
      <c r="AA149"/>
      <c r="AB149"/>
      <c r="AC149"/>
      <c r="AD149"/>
      <c r="AE149"/>
      <c r="AF149"/>
    </row>
    <row r="150" spans="2:32" x14ac:dyDescent="0.25">
      <c r="B150" s="50" t="s">
        <v>290</v>
      </c>
      <c r="C150" s="121">
        <v>786218</v>
      </c>
      <c r="D150" s="121">
        <v>636218</v>
      </c>
      <c r="E150" s="120">
        <v>0</v>
      </c>
      <c r="F150" s="120"/>
      <c r="G150" s="120"/>
      <c r="H150" s="120"/>
      <c r="I150" s="54"/>
      <c r="J150" s="54"/>
      <c r="K150" s="54"/>
      <c r="L150" s="54">
        <v>0</v>
      </c>
      <c r="M150" s="54"/>
      <c r="N150" s="54"/>
      <c r="O150" s="148"/>
      <c r="P150" s="148"/>
      <c r="Q150" s="148">
        <f t="shared" si="2"/>
        <v>0</v>
      </c>
      <c r="R150" s="289"/>
      <c r="S150" s="6"/>
    </row>
    <row r="151" spans="2:32" s="28" customFormat="1" x14ac:dyDescent="0.25">
      <c r="B151" s="51" t="s">
        <v>291</v>
      </c>
      <c r="C151" s="119">
        <v>3000000</v>
      </c>
      <c r="D151" s="119">
        <v>6737824.0999999996</v>
      </c>
      <c r="E151" s="119">
        <v>0</v>
      </c>
      <c r="F151" s="119"/>
      <c r="G151" s="119"/>
      <c r="H151" s="119"/>
      <c r="I151" s="119"/>
      <c r="J151" s="119"/>
      <c r="K151" s="119"/>
      <c r="L151" s="119"/>
      <c r="M151" s="119"/>
      <c r="N151" s="119"/>
      <c r="O151" s="119">
        <v>1868912.04</v>
      </c>
      <c r="P151" s="119">
        <v>1868912.05</v>
      </c>
      <c r="Q151" s="147">
        <f t="shared" si="2"/>
        <v>3737824.09</v>
      </c>
      <c r="R151" s="289"/>
      <c r="S151" s="6"/>
      <c r="T151" s="3"/>
      <c r="U151" s="3"/>
      <c r="V151" s="3"/>
      <c r="W151" s="3"/>
      <c r="X151"/>
      <c r="Y151"/>
      <c r="Z151"/>
      <c r="AA151"/>
      <c r="AB151"/>
      <c r="AC151"/>
      <c r="AD151"/>
      <c r="AE151"/>
      <c r="AF151"/>
    </row>
    <row r="152" spans="2:32" x14ac:dyDescent="0.25">
      <c r="B152" s="50" t="s">
        <v>292</v>
      </c>
      <c r="C152" s="121">
        <v>3000000</v>
      </c>
      <c r="D152" s="121">
        <v>6737824.0999999996</v>
      </c>
      <c r="E152" s="120">
        <v>0</v>
      </c>
      <c r="F152" s="120"/>
      <c r="G152" s="120"/>
      <c r="H152" s="120"/>
      <c r="I152" s="120"/>
      <c r="J152" s="120"/>
      <c r="K152" s="120"/>
      <c r="L152" s="120"/>
      <c r="M152" s="120"/>
      <c r="N152" s="119"/>
      <c r="O152" s="148">
        <v>1868912.04</v>
      </c>
      <c r="P152" s="148">
        <v>1868912.05</v>
      </c>
      <c r="Q152" s="148">
        <f t="shared" si="2"/>
        <v>3737824.09</v>
      </c>
      <c r="R152" s="289"/>
      <c r="S152" s="6"/>
    </row>
    <row r="153" spans="2:32" s="28" customFormat="1" x14ac:dyDescent="0.25">
      <c r="B153" s="51" t="s">
        <v>293</v>
      </c>
      <c r="C153" s="119">
        <v>150000</v>
      </c>
      <c r="D153" s="119">
        <v>0</v>
      </c>
      <c r="E153" s="119">
        <v>0</v>
      </c>
      <c r="F153" s="119"/>
      <c r="G153" s="119"/>
      <c r="H153" s="119"/>
      <c r="I153" s="119"/>
      <c r="J153" s="119"/>
      <c r="K153" s="119"/>
      <c r="L153" s="119">
        <v>0</v>
      </c>
      <c r="M153" s="119"/>
      <c r="N153" s="119"/>
      <c r="O153" s="119"/>
      <c r="P153" s="119"/>
      <c r="Q153" s="147">
        <f t="shared" si="2"/>
        <v>0</v>
      </c>
      <c r="R153" s="289"/>
      <c r="S153" s="6"/>
      <c r="T153" s="3"/>
      <c r="U153" s="3"/>
      <c r="V153" s="3"/>
      <c r="W153" s="3"/>
      <c r="X153"/>
      <c r="Y153"/>
      <c r="Z153"/>
      <c r="AA153"/>
      <c r="AB153"/>
      <c r="AC153"/>
      <c r="AD153"/>
      <c r="AE153"/>
      <c r="AF153"/>
    </row>
    <row r="154" spans="2:32" x14ac:dyDescent="0.25">
      <c r="B154" s="50" t="s">
        <v>294</v>
      </c>
      <c r="C154" s="121">
        <v>150000</v>
      </c>
      <c r="D154" s="121">
        <v>0</v>
      </c>
      <c r="E154" s="120">
        <v>0</v>
      </c>
      <c r="F154" s="120"/>
      <c r="G154" s="120"/>
      <c r="H154" s="120"/>
      <c r="I154" s="54"/>
      <c r="J154" s="54"/>
      <c r="K154" s="54"/>
      <c r="L154" s="54">
        <v>0</v>
      </c>
      <c r="M154" s="54"/>
      <c r="N154" s="54"/>
      <c r="O154" s="148"/>
      <c r="P154" s="148"/>
      <c r="Q154" s="148">
        <f t="shared" si="2"/>
        <v>0</v>
      </c>
      <c r="R154" s="289"/>
      <c r="S154" s="6"/>
    </row>
    <row r="155" spans="2:32" s="28" customFormat="1" x14ac:dyDescent="0.25">
      <c r="B155" s="51" t="s">
        <v>295</v>
      </c>
      <c r="C155" s="119">
        <v>8760016</v>
      </c>
      <c r="D155" s="119">
        <v>2621716</v>
      </c>
      <c r="E155" s="119">
        <v>0</v>
      </c>
      <c r="F155" s="119">
        <v>600</v>
      </c>
      <c r="G155" s="119">
        <v>0</v>
      </c>
      <c r="H155" s="119"/>
      <c r="I155" s="119">
        <v>22775.9</v>
      </c>
      <c r="J155" s="119"/>
      <c r="K155" s="119">
        <v>0</v>
      </c>
      <c r="L155" s="119">
        <v>36576.51</v>
      </c>
      <c r="M155" s="119">
        <v>24408.33</v>
      </c>
      <c r="N155" s="119">
        <v>42964.53</v>
      </c>
      <c r="O155" s="119">
        <v>30671.73</v>
      </c>
      <c r="P155" s="119">
        <v>347279.89</v>
      </c>
      <c r="Q155" s="147">
        <f t="shared" si="2"/>
        <v>505276.89</v>
      </c>
      <c r="R155" s="289"/>
      <c r="S155" s="6"/>
      <c r="T155" s="3"/>
      <c r="U155" s="3"/>
      <c r="V155" s="3"/>
      <c r="W155" s="3"/>
      <c r="X155"/>
      <c r="Y155"/>
      <c r="Z155"/>
      <c r="AA155"/>
      <c r="AB155"/>
      <c r="AC155"/>
      <c r="AD155"/>
      <c r="AE155"/>
      <c r="AF155"/>
    </row>
    <row r="156" spans="2:32" x14ac:dyDescent="0.25">
      <c r="B156" s="50" t="s">
        <v>296</v>
      </c>
      <c r="C156" s="121">
        <v>8760016</v>
      </c>
      <c r="D156" s="121">
        <v>2621716</v>
      </c>
      <c r="E156" s="120">
        <v>0</v>
      </c>
      <c r="F156" s="120">
        <v>600</v>
      </c>
      <c r="G156" s="120">
        <v>0</v>
      </c>
      <c r="H156" s="120"/>
      <c r="I156" s="54">
        <v>22775.9</v>
      </c>
      <c r="J156" s="54"/>
      <c r="K156" s="54">
        <v>0</v>
      </c>
      <c r="L156" s="54">
        <v>36576.51</v>
      </c>
      <c r="M156" s="54">
        <v>24408.33</v>
      </c>
      <c r="N156" s="54">
        <v>42964.53</v>
      </c>
      <c r="O156" s="148">
        <v>30671.73</v>
      </c>
      <c r="P156" s="148">
        <v>347279.89</v>
      </c>
      <c r="Q156" s="148">
        <f t="shared" si="2"/>
        <v>505276.89</v>
      </c>
      <c r="R156" s="289"/>
      <c r="S156" s="6"/>
    </row>
    <row r="157" spans="2:32" s="28" customFormat="1" x14ac:dyDescent="0.25">
      <c r="B157" s="52" t="s">
        <v>36</v>
      </c>
      <c r="C157" s="119">
        <v>1818637116</v>
      </c>
      <c r="D157" s="119">
        <v>2809623154.5900002</v>
      </c>
      <c r="E157" s="119">
        <v>7217364.1799999997</v>
      </c>
      <c r="F157" s="119">
        <v>37166523.339999996</v>
      </c>
      <c r="G157" s="119">
        <v>121250515.17</v>
      </c>
      <c r="H157" s="119">
        <v>81054946.760000005</v>
      </c>
      <c r="I157" s="119">
        <v>85917074.810000002</v>
      </c>
      <c r="J157" s="119">
        <v>82445994.699999988</v>
      </c>
      <c r="K157" s="119">
        <v>97428541.560000002</v>
      </c>
      <c r="L157" s="119">
        <v>126891447.92000002</v>
      </c>
      <c r="M157" s="119">
        <v>132225743.92999999</v>
      </c>
      <c r="N157" s="119">
        <v>159002215.56</v>
      </c>
      <c r="O157" s="119">
        <v>125148335.29000001</v>
      </c>
      <c r="P157" s="119">
        <v>254385856.65000001</v>
      </c>
      <c r="Q157" s="147">
        <f t="shared" si="2"/>
        <v>1310134559.8700001</v>
      </c>
      <c r="R157" s="289"/>
      <c r="S157" s="6"/>
      <c r="T157" s="3"/>
      <c r="U157" s="3"/>
      <c r="V157" s="3"/>
      <c r="W157" s="3"/>
      <c r="X157"/>
      <c r="Y157"/>
      <c r="Z157"/>
      <c r="AA157"/>
      <c r="AB157"/>
      <c r="AC157"/>
      <c r="AD157"/>
      <c r="AE157"/>
      <c r="AF157"/>
    </row>
    <row r="158" spans="2:32" s="28" customFormat="1" x14ac:dyDescent="0.25">
      <c r="B158" s="52" t="s">
        <v>297</v>
      </c>
      <c r="C158" s="119">
        <v>871737188</v>
      </c>
      <c r="D158" s="119">
        <v>1071791544.0599999</v>
      </c>
      <c r="E158" s="119">
        <v>625421.44999999995</v>
      </c>
      <c r="F158" s="119">
        <v>11731575.67</v>
      </c>
      <c r="G158" s="119">
        <v>9157534.6699999999</v>
      </c>
      <c r="H158" s="119">
        <v>9720101.3200000003</v>
      </c>
      <c r="I158" s="119">
        <v>12529550.030000001</v>
      </c>
      <c r="J158" s="119">
        <v>14362435.949999999</v>
      </c>
      <c r="K158" s="119">
        <v>27369915.760000002</v>
      </c>
      <c r="L158" s="119">
        <v>27327148.43</v>
      </c>
      <c r="M158" s="119">
        <v>32435935.84</v>
      </c>
      <c r="N158" s="119">
        <v>46003516.900000013</v>
      </c>
      <c r="O158" s="119">
        <v>34548268.040000007</v>
      </c>
      <c r="P158" s="119">
        <v>41531660.410000004</v>
      </c>
      <c r="Q158" s="147">
        <f t="shared" si="2"/>
        <v>267343064.47</v>
      </c>
      <c r="R158" s="289"/>
      <c r="S158" s="6"/>
      <c r="T158" s="3"/>
      <c r="U158" s="3"/>
      <c r="V158" s="3"/>
      <c r="W158" s="3"/>
      <c r="X158"/>
      <c r="Y158"/>
      <c r="Z158"/>
      <c r="AA158"/>
      <c r="AB158"/>
      <c r="AC158"/>
      <c r="AD158"/>
      <c r="AE158"/>
      <c r="AF158"/>
    </row>
    <row r="159" spans="2:32" x14ac:dyDescent="0.25">
      <c r="B159" s="27" t="s">
        <v>298</v>
      </c>
      <c r="C159" s="121">
        <v>781136140</v>
      </c>
      <c r="D159" s="121">
        <v>851880626.51999998</v>
      </c>
      <c r="E159" s="120">
        <v>445235.7</v>
      </c>
      <c r="F159" s="120">
        <v>8069899.9900000002</v>
      </c>
      <c r="G159" s="120">
        <v>7975936.7000000002</v>
      </c>
      <c r="H159" s="120">
        <v>6541070.2199999988</v>
      </c>
      <c r="I159" s="54">
        <v>7141210.5700000003</v>
      </c>
      <c r="J159" s="54">
        <v>13114873.539999999</v>
      </c>
      <c r="K159" s="54">
        <v>19066541.93</v>
      </c>
      <c r="L159" s="54">
        <v>15052216.98</v>
      </c>
      <c r="M159" s="54">
        <v>19325122.75</v>
      </c>
      <c r="N159" s="54">
        <v>42162270.010000005</v>
      </c>
      <c r="O159" s="148">
        <v>32550075.98</v>
      </c>
      <c r="P159" s="148">
        <v>31653393.809999999</v>
      </c>
      <c r="Q159" s="148">
        <f t="shared" si="2"/>
        <v>203097848.17999998</v>
      </c>
      <c r="R159" s="289"/>
      <c r="S159" s="6"/>
    </row>
    <row r="160" spans="2:32" x14ac:dyDescent="0.25">
      <c r="B160" s="27" t="s">
        <v>299</v>
      </c>
      <c r="C160" s="121">
        <v>11699775</v>
      </c>
      <c r="D160" s="121">
        <v>20335996.210000001</v>
      </c>
      <c r="E160" s="120">
        <v>177435.75</v>
      </c>
      <c r="F160" s="120">
        <v>447810</v>
      </c>
      <c r="G160" s="120">
        <v>0</v>
      </c>
      <c r="H160" s="120">
        <v>94990</v>
      </c>
      <c r="I160" s="54">
        <v>120360</v>
      </c>
      <c r="J160" s="54">
        <v>0</v>
      </c>
      <c r="K160" s="54">
        <v>60180</v>
      </c>
      <c r="L160" s="54">
        <v>234935.64</v>
      </c>
      <c r="M160" s="54">
        <v>805181.46</v>
      </c>
      <c r="N160" s="54">
        <v>285215.56</v>
      </c>
      <c r="O160" s="148">
        <v>153790.78</v>
      </c>
      <c r="P160" s="148">
        <v>1755471.14</v>
      </c>
      <c r="Q160" s="148">
        <f t="shared" si="2"/>
        <v>4135370.33</v>
      </c>
      <c r="R160" s="289"/>
      <c r="S160" s="6"/>
    </row>
    <row r="161" spans="2:32" x14ac:dyDescent="0.25">
      <c r="B161" s="27" t="s">
        <v>300</v>
      </c>
      <c r="C161" s="121">
        <v>5408473</v>
      </c>
      <c r="D161" s="121">
        <v>12440926.5</v>
      </c>
      <c r="E161" s="120">
        <v>0</v>
      </c>
      <c r="F161" s="120">
        <v>0</v>
      </c>
      <c r="G161" s="120">
        <v>0</v>
      </c>
      <c r="H161" s="120">
        <v>20045</v>
      </c>
      <c r="I161" s="54">
        <v>1895969.1</v>
      </c>
      <c r="J161" s="54">
        <v>20045</v>
      </c>
      <c r="K161" s="54">
        <v>0</v>
      </c>
      <c r="L161" s="54">
        <v>99105</v>
      </c>
      <c r="M161" s="54"/>
      <c r="N161" s="54">
        <v>0</v>
      </c>
      <c r="O161" s="148">
        <v>195000</v>
      </c>
      <c r="P161" s="148">
        <v>944952</v>
      </c>
      <c r="Q161" s="148">
        <f t="shared" si="2"/>
        <v>3175116.1</v>
      </c>
      <c r="R161" s="289"/>
      <c r="S161" s="6"/>
    </row>
    <row r="162" spans="2:32" x14ac:dyDescent="0.25">
      <c r="B162" s="27" t="s">
        <v>301</v>
      </c>
      <c r="C162" s="121">
        <v>6093000</v>
      </c>
      <c r="D162" s="121">
        <v>10397650.289999999</v>
      </c>
      <c r="E162" s="120">
        <v>0</v>
      </c>
      <c r="F162" s="120">
        <v>1750279.85</v>
      </c>
      <c r="G162" s="120">
        <v>484980</v>
      </c>
      <c r="H162" s="120">
        <v>2016620</v>
      </c>
      <c r="I162" s="54">
        <v>783222.13</v>
      </c>
      <c r="J162" s="54">
        <v>0</v>
      </c>
      <c r="K162" s="54">
        <v>57938</v>
      </c>
      <c r="L162" s="54">
        <v>718000.03</v>
      </c>
      <c r="M162" s="54">
        <v>0</v>
      </c>
      <c r="N162" s="54">
        <v>5664</v>
      </c>
      <c r="O162" s="148">
        <v>0</v>
      </c>
      <c r="P162" s="148">
        <v>0</v>
      </c>
      <c r="Q162" s="148">
        <f t="shared" si="2"/>
        <v>5816704.0099999998</v>
      </c>
      <c r="R162" s="289"/>
      <c r="S162" s="6"/>
    </row>
    <row r="163" spans="2:32" x14ac:dyDescent="0.25">
      <c r="B163" s="27" t="s">
        <v>302</v>
      </c>
      <c r="C163" s="121">
        <v>5000000</v>
      </c>
      <c r="D163" s="121">
        <v>5327279.4000000004</v>
      </c>
      <c r="E163" s="120">
        <v>0</v>
      </c>
      <c r="F163" s="120"/>
      <c r="G163" s="120">
        <v>0</v>
      </c>
      <c r="H163" s="120">
        <v>0</v>
      </c>
      <c r="I163" s="54">
        <v>82600</v>
      </c>
      <c r="J163" s="54">
        <v>0</v>
      </c>
      <c r="K163" s="54"/>
      <c r="L163" s="54"/>
      <c r="M163" s="54"/>
      <c r="N163" s="54">
        <v>0</v>
      </c>
      <c r="O163" s="148"/>
      <c r="P163" s="148">
        <v>0</v>
      </c>
      <c r="Q163" s="148">
        <f t="shared" si="2"/>
        <v>82600</v>
      </c>
      <c r="R163" s="289"/>
      <c r="S163" s="6"/>
    </row>
    <row r="164" spans="2:32" x14ac:dyDescent="0.25">
      <c r="B164" s="27" t="s">
        <v>303</v>
      </c>
      <c r="C164" s="121">
        <v>28956067</v>
      </c>
      <c r="D164" s="121">
        <v>111175031.58000001</v>
      </c>
      <c r="E164" s="120">
        <v>0</v>
      </c>
      <c r="F164" s="120">
        <v>723425.44</v>
      </c>
      <c r="G164" s="120">
        <v>523900.18</v>
      </c>
      <c r="H164" s="120">
        <v>1036360.89</v>
      </c>
      <c r="I164" s="54">
        <v>510267.66</v>
      </c>
      <c r="J164" s="54">
        <v>79886</v>
      </c>
      <c r="K164" s="54">
        <v>397669.64</v>
      </c>
      <c r="L164" s="54">
        <v>2994743.17</v>
      </c>
      <c r="M164" s="54">
        <v>11561009.23</v>
      </c>
      <c r="N164" s="54">
        <v>3518507.34</v>
      </c>
      <c r="O164" s="148">
        <v>1634937.68</v>
      </c>
      <c r="P164" s="148">
        <v>5954200.04</v>
      </c>
      <c r="Q164" s="148">
        <f t="shared" si="2"/>
        <v>28934907.27</v>
      </c>
      <c r="R164" s="289"/>
      <c r="S164" s="6"/>
    </row>
    <row r="165" spans="2:32" x14ac:dyDescent="0.25">
      <c r="B165" s="27" t="s">
        <v>304</v>
      </c>
      <c r="C165" s="121">
        <v>26960633</v>
      </c>
      <c r="D165" s="121">
        <v>56150933.560000002</v>
      </c>
      <c r="E165" s="120">
        <v>0</v>
      </c>
      <c r="F165" s="120">
        <v>730522.97</v>
      </c>
      <c r="G165" s="120">
        <v>149999.24</v>
      </c>
      <c r="H165" s="120">
        <v>0</v>
      </c>
      <c r="I165" s="54">
        <v>1962038.85</v>
      </c>
      <c r="J165" s="54">
        <v>1115048.01</v>
      </c>
      <c r="K165" s="54">
        <v>7714780.9900000002</v>
      </c>
      <c r="L165" s="54">
        <v>8205434.0099999998</v>
      </c>
      <c r="M165" s="54">
        <v>733960</v>
      </c>
      <c r="N165" s="54">
        <v>0</v>
      </c>
      <c r="O165" s="148">
        <v>0</v>
      </c>
      <c r="P165" s="148">
        <v>1223643.42</v>
      </c>
      <c r="Q165" s="148">
        <f t="shared" si="2"/>
        <v>21835427.490000002</v>
      </c>
      <c r="R165" s="289"/>
      <c r="S165" s="6"/>
    </row>
    <row r="166" spans="2:32" x14ac:dyDescent="0.25">
      <c r="B166" s="27" t="s">
        <v>305</v>
      </c>
      <c r="C166" s="121">
        <v>6483100</v>
      </c>
      <c r="D166" s="121">
        <v>4083100</v>
      </c>
      <c r="E166" s="120">
        <v>2750</v>
      </c>
      <c r="F166" s="120">
        <v>9637.42</v>
      </c>
      <c r="G166" s="120">
        <v>22718.55</v>
      </c>
      <c r="H166" s="120">
        <v>11015.21</v>
      </c>
      <c r="I166" s="54">
        <v>33881.72</v>
      </c>
      <c r="J166" s="54">
        <v>32583.4</v>
      </c>
      <c r="K166" s="54">
        <v>72805.2</v>
      </c>
      <c r="L166" s="54">
        <v>22713.599999999999</v>
      </c>
      <c r="M166" s="54">
        <v>10662.4</v>
      </c>
      <c r="N166" s="54">
        <v>31859.99</v>
      </c>
      <c r="O166" s="148">
        <v>14463.6</v>
      </c>
      <c r="P166" s="148"/>
      <c r="Q166" s="148">
        <f t="shared" si="2"/>
        <v>265091.08999999997</v>
      </c>
      <c r="R166" s="289"/>
      <c r="S166" s="6"/>
    </row>
    <row r="167" spans="2:32" s="28" customFormat="1" x14ac:dyDescent="0.25">
      <c r="B167" s="52" t="s">
        <v>306</v>
      </c>
      <c r="C167" s="119">
        <v>915876031</v>
      </c>
      <c r="D167" s="119">
        <v>1710106118.6500001</v>
      </c>
      <c r="E167" s="119">
        <v>6591942.7299999986</v>
      </c>
      <c r="F167" s="119">
        <v>21813802.669999998</v>
      </c>
      <c r="G167" s="119">
        <v>105472743.00000001</v>
      </c>
      <c r="H167" s="119">
        <v>69978608.010000005</v>
      </c>
      <c r="I167" s="119">
        <v>73387524.780000001</v>
      </c>
      <c r="J167" s="119">
        <v>68083558.75</v>
      </c>
      <c r="K167" s="119">
        <v>68133943.730000004</v>
      </c>
      <c r="L167" s="119">
        <v>92853280.62000002</v>
      </c>
      <c r="M167" s="119">
        <v>97030752.620000005</v>
      </c>
      <c r="N167" s="119">
        <v>112998698.66</v>
      </c>
      <c r="O167" s="119">
        <v>89571298.539999992</v>
      </c>
      <c r="P167" s="119">
        <v>211612871.70999998</v>
      </c>
      <c r="Q167" s="147">
        <f t="shared" si="2"/>
        <v>1017529025.8199999</v>
      </c>
      <c r="R167" s="289"/>
      <c r="S167" s="6"/>
      <c r="T167" s="3"/>
      <c r="U167" s="3"/>
      <c r="V167" s="3"/>
      <c r="W167" s="3"/>
      <c r="X167"/>
      <c r="Y167"/>
      <c r="Z167"/>
      <c r="AA167"/>
      <c r="AB167"/>
      <c r="AC167"/>
      <c r="AD167"/>
      <c r="AE167"/>
      <c r="AF167"/>
    </row>
    <row r="168" spans="2:32" x14ac:dyDescent="0.25">
      <c r="B168" s="27" t="s">
        <v>307</v>
      </c>
      <c r="C168" s="121">
        <v>57301555</v>
      </c>
      <c r="D168" s="121">
        <v>64788434.850000001</v>
      </c>
      <c r="E168" s="120">
        <v>422557.6</v>
      </c>
      <c r="F168" s="120">
        <v>26948</v>
      </c>
      <c r="G168" s="120">
        <v>296786</v>
      </c>
      <c r="H168" s="120">
        <v>471632</v>
      </c>
      <c r="I168" s="54">
        <v>98235</v>
      </c>
      <c r="J168" s="54">
        <v>243638</v>
      </c>
      <c r="K168" s="54">
        <v>475740.01</v>
      </c>
      <c r="L168" s="54">
        <v>266000.32</v>
      </c>
      <c r="M168" s="54">
        <v>147148.17000000001</v>
      </c>
      <c r="N168" s="54">
        <v>234864.34</v>
      </c>
      <c r="O168" s="148">
        <v>608941.13</v>
      </c>
      <c r="P168" s="148">
        <v>911620.58000000007</v>
      </c>
      <c r="Q168" s="148">
        <f t="shared" si="2"/>
        <v>4204111.1500000004</v>
      </c>
      <c r="R168" s="289"/>
      <c r="S168" s="6"/>
    </row>
    <row r="169" spans="2:32" x14ac:dyDescent="0.25">
      <c r="B169" s="27" t="s">
        <v>308</v>
      </c>
      <c r="C169" s="121">
        <v>46431654</v>
      </c>
      <c r="D169" s="121">
        <v>83870790.639999986</v>
      </c>
      <c r="E169" s="120">
        <v>386409.06</v>
      </c>
      <c r="F169" s="120">
        <v>172457</v>
      </c>
      <c r="G169" s="120">
        <v>331055.56</v>
      </c>
      <c r="H169" s="120">
        <v>1127422.96</v>
      </c>
      <c r="I169" s="54">
        <v>2029522.18</v>
      </c>
      <c r="J169" s="54">
        <v>1385055.1</v>
      </c>
      <c r="K169" s="54">
        <v>2015863.85</v>
      </c>
      <c r="L169" s="54">
        <v>960523.97</v>
      </c>
      <c r="M169" s="54">
        <v>645546.6</v>
      </c>
      <c r="N169" s="54">
        <v>2088279.3599999999</v>
      </c>
      <c r="O169" s="148">
        <v>1727068.27</v>
      </c>
      <c r="P169" s="148">
        <v>895409.65</v>
      </c>
      <c r="Q169" s="148">
        <f t="shared" si="2"/>
        <v>13764613.559999999</v>
      </c>
      <c r="R169" s="289"/>
      <c r="S169" s="6"/>
    </row>
    <row r="170" spans="2:32" x14ac:dyDescent="0.25">
      <c r="B170" s="27" t="s">
        <v>309</v>
      </c>
      <c r="C170" s="121">
        <v>13991499</v>
      </c>
      <c r="D170" s="121">
        <v>13754957</v>
      </c>
      <c r="E170" s="120">
        <v>0</v>
      </c>
      <c r="F170" s="120"/>
      <c r="G170" s="120"/>
      <c r="H170" s="120"/>
      <c r="I170" s="54">
        <v>0</v>
      </c>
      <c r="J170" s="54"/>
      <c r="K170" s="54"/>
      <c r="L170" s="54"/>
      <c r="M170" s="54"/>
      <c r="N170" s="54"/>
      <c r="O170" s="148">
        <v>0</v>
      </c>
      <c r="P170" s="148">
        <v>0</v>
      </c>
      <c r="Q170" s="148">
        <f t="shared" si="2"/>
        <v>0</v>
      </c>
      <c r="R170" s="289"/>
      <c r="S170" s="6"/>
    </row>
    <row r="171" spans="2:32" x14ac:dyDescent="0.25">
      <c r="B171" s="27" t="s">
        <v>310</v>
      </c>
      <c r="C171" s="121">
        <v>143502143</v>
      </c>
      <c r="D171" s="121">
        <v>249218790.97</v>
      </c>
      <c r="E171" s="120">
        <v>983521.35</v>
      </c>
      <c r="F171" s="120">
        <v>4057912.62</v>
      </c>
      <c r="G171" s="120">
        <v>8754412.7300000004</v>
      </c>
      <c r="H171" s="120">
        <v>9707108</v>
      </c>
      <c r="I171" s="54">
        <v>8684948.1199999992</v>
      </c>
      <c r="J171" s="54">
        <v>10000587.550000001</v>
      </c>
      <c r="K171" s="54">
        <v>18349841.400000002</v>
      </c>
      <c r="L171" s="54">
        <v>38408804.210000001</v>
      </c>
      <c r="M171" s="54">
        <v>18173656.09</v>
      </c>
      <c r="N171" s="54">
        <v>31462683.670000002</v>
      </c>
      <c r="O171" s="148">
        <v>35601160.859999999</v>
      </c>
      <c r="P171" s="148">
        <v>46491200.990000002</v>
      </c>
      <c r="Q171" s="148">
        <f t="shared" si="2"/>
        <v>230675837.59000003</v>
      </c>
      <c r="R171" s="289"/>
      <c r="S171" s="6"/>
    </row>
    <row r="172" spans="2:32" x14ac:dyDescent="0.25">
      <c r="B172" s="27" t="s">
        <v>723</v>
      </c>
      <c r="C172" s="121">
        <v>12210293</v>
      </c>
      <c r="D172" s="121">
        <v>14066969.51</v>
      </c>
      <c r="E172" s="120">
        <v>0</v>
      </c>
      <c r="F172" s="120">
        <v>412905.6</v>
      </c>
      <c r="G172" s="120">
        <v>0</v>
      </c>
      <c r="H172" s="120">
        <v>427800.85000000009</v>
      </c>
      <c r="I172" s="54">
        <v>254331.32</v>
      </c>
      <c r="J172" s="54">
        <v>147608.47</v>
      </c>
      <c r="K172" s="54">
        <v>114460</v>
      </c>
      <c r="L172" s="54">
        <v>1500</v>
      </c>
      <c r="M172" s="54">
        <v>141440.41</v>
      </c>
      <c r="N172" s="54">
        <v>225976.07</v>
      </c>
      <c r="O172" s="148">
        <v>301567</v>
      </c>
      <c r="P172" s="148">
        <v>2042189</v>
      </c>
      <c r="Q172" s="148">
        <f t="shared" si="2"/>
        <v>4069778.7199999997</v>
      </c>
      <c r="R172" s="289"/>
      <c r="S172" s="6"/>
    </row>
    <row r="173" spans="2:32" x14ac:dyDescent="0.25">
      <c r="B173" s="27" t="s">
        <v>312</v>
      </c>
      <c r="C173" s="121">
        <v>424628565</v>
      </c>
      <c r="D173" s="121">
        <v>940964664.11000013</v>
      </c>
      <c r="E173" s="120">
        <v>1561549.22</v>
      </c>
      <c r="F173" s="120">
        <v>11743359.949999999</v>
      </c>
      <c r="G173" s="120">
        <v>88172395.730000004</v>
      </c>
      <c r="H173" s="120">
        <v>46816158.520000003</v>
      </c>
      <c r="I173" s="54">
        <v>35435249.530000001</v>
      </c>
      <c r="J173" s="54">
        <v>36329081.519999996</v>
      </c>
      <c r="K173" s="54">
        <v>35346653.579999998</v>
      </c>
      <c r="L173" s="54">
        <v>34003633.490000002</v>
      </c>
      <c r="M173" s="54">
        <v>57454607.800000004</v>
      </c>
      <c r="N173" s="54">
        <v>52871514.580000006</v>
      </c>
      <c r="O173" s="148">
        <v>29049416.469999999</v>
      </c>
      <c r="P173" s="148">
        <v>122481017.30999999</v>
      </c>
      <c r="Q173" s="148">
        <f t="shared" si="2"/>
        <v>551264637.69999993</v>
      </c>
      <c r="R173" s="289"/>
      <c r="S173" s="6"/>
    </row>
    <row r="174" spans="2:32" x14ac:dyDescent="0.25">
      <c r="B174" s="27" t="s">
        <v>313</v>
      </c>
      <c r="C174" s="121">
        <v>19063734</v>
      </c>
      <c r="D174" s="121">
        <v>58016229.289999999</v>
      </c>
      <c r="E174" s="120">
        <v>2127817.48</v>
      </c>
      <c r="F174" s="120">
        <v>571159.68000000005</v>
      </c>
      <c r="G174" s="120">
        <v>2389242.15</v>
      </c>
      <c r="H174" s="120">
        <v>1133829.19</v>
      </c>
      <c r="I174" s="54">
        <v>1505696.78</v>
      </c>
      <c r="J174" s="54">
        <v>2812160.59</v>
      </c>
      <c r="K174" s="54">
        <v>2494279.83</v>
      </c>
      <c r="L174" s="54">
        <v>4492509.87</v>
      </c>
      <c r="M174" s="54">
        <v>3856780.19</v>
      </c>
      <c r="N174" s="54">
        <v>4924954.3499999996</v>
      </c>
      <c r="O174" s="148">
        <v>2242668.33</v>
      </c>
      <c r="P174" s="148">
        <v>6304233.8500000006</v>
      </c>
      <c r="Q174" s="148">
        <f t="shared" si="2"/>
        <v>34855332.289999999</v>
      </c>
      <c r="R174" s="289"/>
      <c r="S174" s="6"/>
    </row>
    <row r="175" spans="2:32" x14ac:dyDescent="0.25">
      <c r="B175" s="27" t="s">
        <v>314</v>
      </c>
      <c r="C175" s="121">
        <v>187709334</v>
      </c>
      <c r="D175" s="121">
        <v>276582787.19</v>
      </c>
      <c r="E175" s="120">
        <v>1110088.02</v>
      </c>
      <c r="F175" s="120">
        <v>4817305.82</v>
      </c>
      <c r="G175" s="120">
        <v>5528850.8300000001</v>
      </c>
      <c r="H175" s="120">
        <v>10294106.49</v>
      </c>
      <c r="I175" s="54">
        <v>25379541.850000001</v>
      </c>
      <c r="J175" s="54">
        <v>17161326.52</v>
      </c>
      <c r="K175" s="54">
        <v>9337105.0599999987</v>
      </c>
      <c r="L175" s="54">
        <v>14720308.76</v>
      </c>
      <c r="M175" s="54">
        <v>16611573.359999999</v>
      </c>
      <c r="N175" s="54">
        <v>21190426.289999999</v>
      </c>
      <c r="O175" s="148">
        <v>20010622.48</v>
      </c>
      <c r="P175" s="148">
        <v>32382688.620000001</v>
      </c>
      <c r="Q175" s="148">
        <f t="shared" si="2"/>
        <v>178543944.09999999</v>
      </c>
      <c r="R175" s="289"/>
      <c r="S175" s="6"/>
    </row>
    <row r="176" spans="2:32" x14ac:dyDescent="0.25">
      <c r="B176" s="27" t="s">
        <v>315</v>
      </c>
      <c r="C176" s="121">
        <v>11037254</v>
      </c>
      <c r="D176" s="121">
        <v>8842495.0899999999</v>
      </c>
      <c r="E176" s="120">
        <v>0</v>
      </c>
      <c r="F176" s="120">
        <v>11754</v>
      </c>
      <c r="G176" s="120">
        <v>0</v>
      </c>
      <c r="H176" s="120">
        <v>550</v>
      </c>
      <c r="I176" s="54">
        <v>0</v>
      </c>
      <c r="J176" s="54">
        <v>4101</v>
      </c>
      <c r="K176" s="54">
        <v>0</v>
      </c>
      <c r="L176" s="54"/>
      <c r="M176" s="54">
        <v>0</v>
      </c>
      <c r="N176" s="54"/>
      <c r="O176" s="148">
        <v>29854</v>
      </c>
      <c r="P176" s="148">
        <v>104511.71</v>
      </c>
      <c r="Q176" s="148">
        <f t="shared" si="2"/>
        <v>150770.71000000002</v>
      </c>
      <c r="R176" s="289"/>
      <c r="S176" s="6"/>
    </row>
    <row r="177" spans="2:32" s="28" customFormat="1" x14ac:dyDescent="0.25">
      <c r="B177" s="52" t="s">
        <v>316</v>
      </c>
      <c r="C177" s="119">
        <v>31023897</v>
      </c>
      <c r="D177" s="119">
        <v>27725491.879999999</v>
      </c>
      <c r="E177" s="119">
        <v>0</v>
      </c>
      <c r="F177" s="119">
        <v>3621145</v>
      </c>
      <c r="G177" s="119">
        <v>6620237.5</v>
      </c>
      <c r="H177" s="119">
        <v>1356237.43</v>
      </c>
      <c r="I177" s="119">
        <v>0</v>
      </c>
      <c r="J177" s="119"/>
      <c r="K177" s="119">
        <v>1924682.07</v>
      </c>
      <c r="L177" s="119">
        <v>6711018.8700000001</v>
      </c>
      <c r="M177" s="119">
        <v>2759055.47</v>
      </c>
      <c r="N177" s="119">
        <v>0</v>
      </c>
      <c r="O177" s="119">
        <v>1028768.71</v>
      </c>
      <c r="P177" s="119">
        <v>1241324.53</v>
      </c>
      <c r="Q177" s="147">
        <f t="shared" si="2"/>
        <v>25262469.580000002</v>
      </c>
      <c r="R177" s="289"/>
      <c r="S177" s="6"/>
      <c r="T177" s="3"/>
      <c r="U177" s="3"/>
      <c r="V177" s="3"/>
      <c r="W177" s="3"/>
      <c r="X177"/>
      <c r="Y177"/>
      <c r="Z177"/>
      <c r="AA177"/>
      <c r="AB177"/>
      <c r="AC177"/>
      <c r="AD177"/>
      <c r="AE177"/>
      <c r="AF177"/>
    </row>
    <row r="178" spans="2:32" x14ac:dyDescent="0.25">
      <c r="B178" s="27" t="s">
        <v>317</v>
      </c>
      <c r="C178" s="121">
        <v>31023897</v>
      </c>
      <c r="D178" s="121">
        <v>27725491.879999999</v>
      </c>
      <c r="E178" s="120">
        <v>0</v>
      </c>
      <c r="F178" s="120">
        <v>3621145</v>
      </c>
      <c r="G178" s="120">
        <v>6620237.5</v>
      </c>
      <c r="H178" s="120">
        <v>1356237.43</v>
      </c>
      <c r="I178" s="54">
        <v>0</v>
      </c>
      <c r="J178" s="54"/>
      <c r="K178" s="54">
        <v>1924682.07</v>
      </c>
      <c r="L178" s="54">
        <v>6711018.8700000001</v>
      </c>
      <c r="M178" s="54">
        <v>2759055.47</v>
      </c>
      <c r="N178" s="54">
        <v>0</v>
      </c>
      <c r="O178" s="148">
        <v>1028768.71</v>
      </c>
      <c r="P178" s="148">
        <v>1241324.53</v>
      </c>
      <c r="Q178" s="148">
        <f t="shared" si="2"/>
        <v>25262469.580000002</v>
      </c>
      <c r="R178" s="289"/>
      <c r="S178" s="6"/>
    </row>
    <row r="179" spans="2:32" s="28" customFormat="1" x14ac:dyDescent="0.25">
      <c r="B179" s="52" t="s">
        <v>37</v>
      </c>
      <c r="C179" s="119">
        <v>11161510872</v>
      </c>
      <c r="D179" s="119">
        <v>11375752444.469999</v>
      </c>
      <c r="E179" s="119">
        <v>64433370.910000011</v>
      </c>
      <c r="F179" s="119">
        <v>121182316.43000001</v>
      </c>
      <c r="G179" s="119">
        <v>676798896.10000002</v>
      </c>
      <c r="H179" s="119">
        <v>273058035.46999997</v>
      </c>
      <c r="I179" s="119">
        <v>102842600.39</v>
      </c>
      <c r="J179" s="119">
        <v>634953149.5</v>
      </c>
      <c r="K179" s="119">
        <v>638052289.08999991</v>
      </c>
      <c r="L179" s="119">
        <v>558503340.84000003</v>
      </c>
      <c r="M179" s="119">
        <v>364939097.06999993</v>
      </c>
      <c r="N179" s="119">
        <v>522446999.15999991</v>
      </c>
      <c r="O179" s="119">
        <v>399789815.50999999</v>
      </c>
      <c r="P179" s="119">
        <v>615701844.44000006</v>
      </c>
      <c r="Q179" s="147">
        <f t="shared" si="2"/>
        <v>4972701754.9099998</v>
      </c>
      <c r="R179" s="289"/>
      <c r="S179" s="6"/>
      <c r="T179" s="3"/>
      <c r="U179" s="3"/>
      <c r="V179" s="3"/>
      <c r="W179" s="3"/>
      <c r="X179"/>
      <c r="Y179"/>
      <c r="Z179"/>
      <c r="AA179"/>
      <c r="AB179"/>
      <c r="AC179"/>
      <c r="AD179"/>
      <c r="AE179"/>
      <c r="AF179"/>
    </row>
    <row r="180" spans="2:32" s="28" customFormat="1" x14ac:dyDescent="0.25">
      <c r="B180" s="51" t="s">
        <v>724</v>
      </c>
      <c r="C180" s="119">
        <v>48135678</v>
      </c>
      <c r="D180" s="119">
        <v>74449859.650000006</v>
      </c>
      <c r="E180" s="119">
        <v>200000</v>
      </c>
      <c r="F180" s="119">
        <v>0</v>
      </c>
      <c r="G180" s="119">
        <v>1979894.76</v>
      </c>
      <c r="H180" s="119">
        <v>305000</v>
      </c>
      <c r="I180" s="119">
        <v>0</v>
      </c>
      <c r="J180" s="119">
        <v>349310.24</v>
      </c>
      <c r="K180" s="119">
        <v>58000</v>
      </c>
      <c r="L180" s="119">
        <v>1314558.48</v>
      </c>
      <c r="M180" s="119">
        <v>0</v>
      </c>
      <c r="N180" s="119">
        <v>6557536.1900000004</v>
      </c>
      <c r="O180" s="119">
        <v>177000</v>
      </c>
      <c r="P180" s="119">
        <v>0</v>
      </c>
      <c r="Q180" s="147">
        <f t="shared" si="2"/>
        <v>10941299.670000002</v>
      </c>
      <c r="R180" s="289"/>
      <c r="S180" s="6"/>
      <c r="T180" s="3"/>
      <c r="U180" s="3"/>
      <c r="V180" s="3"/>
      <c r="W180" s="3"/>
      <c r="X180"/>
      <c r="Y180"/>
      <c r="Z180"/>
      <c r="AA180"/>
      <c r="AB180"/>
      <c r="AC180"/>
      <c r="AD180"/>
      <c r="AE180"/>
      <c r="AF180"/>
    </row>
    <row r="181" spans="2:32" x14ac:dyDescent="0.25">
      <c r="B181" s="50" t="s">
        <v>319</v>
      </c>
      <c r="C181" s="121">
        <v>48135678</v>
      </c>
      <c r="D181" s="121">
        <v>64046455.780000001</v>
      </c>
      <c r="E181" s="120">
        <v>200000</v>
      </c>
      <c r="F181" s="120"/>
      <c r="G181" s="120">
        <v>104000</v>
      </c>
      <c r="H181" s="120">
        <v>0</v>
      </c>
      <c r="I181" s="54">
        <v>0</v>
      </c>
      <c r="J181" s="54"/>
      <c r="K181" s="54">
        <v>58000</v>
      </c>
      <c r="L181" s="54">
        <v>0</v>
      </c>
      <c r="M181" s="54">
        <v>0</v>
      </c>
      <c r="N181" s="54">
        <v>0</v>
      </c>
      <c r="O181" s="148">
        <v>177000</v>
      </c>
      <c r="P181" s="148">
        <v>0</v>
      </c>
      <c r="Q181" s="148">
        <f t="shared" si="2"/>
        <v>539000</v>
      </c>
      <c r="R181" s="289"/>
      <c r="S181" s="6"/>
    </row>
    <row r="182" spans="2:32" x14ac:dyDescent="0.25">
      <c r="B182" s="50" t="s">
        <v>706</v>
      </c>
      <c r="C182" s="121" t="s">
        <v>722</v>
      </c>
      <c r="D182" s="121">
        <v>10403403.870000001</v>
      </c>
      <c r="E182" s="120"/>
      <c r="F182" s="120">
        <v>0</v>
      </c>
      <c r="G182" s="120">
        <v>1875894.76</v>
      </c>
      <c r="H182" s="120">
        <v>305000</v>
      </c>
      <c r="I182" s="54">
        <v>0</v>
      </c>
      <c r="J182" s="54">
        <v>349310.24</v>
      </c>
      <c r="K182" s="54">
        <v>0</v>
      </c>
      <c r="L182" s="54">
        <v>1314558.48</v>
      </c>
      <c r="M182" s="54">
        <v>0</v>
      </c>
      <c r="N182" s="54">
        <v>6557536.1900000004</v>
      </c>
      <c r="O182" s="148"/>
      <c r="P182" s="148">
        <v>0</v>
      </c>
      <c r="Q182" s="148">
        <f t="shared" si="2"/>
        <v>10402299.67</v>
      </c>
      <c r="R182" s="289"/>
      <c r="S182" s="6"/>
    </row>
    <row r="183" spans="2:32" s="28" customFormat="1" x14ac:dyDescent="0.25">
      <c r="B183" s="51" t="s">
        <v>320</v>
      </c>
      <c r="C183" s="119">
        <v>274743042</v>
      </c>
      <c r="D183" s="119">
        <v>263686462.84999999</v>
      </c>
      <c r="E183" s="119">
        <v>689997.06</v>
      </c>
      <c r="F183" s="119">
        <v>744748.51</v>
      </c>
      <c r="G183" s="119">
        <v>786955.82</v>
      </c>
      <c r="H183" s="119">
        <v>1671845.8199999998</v>
      </c>
      <c r="I183" s="119">
        <v>1943937.6199999999</v>
      </c>
      <c r="J183" s="119">
        <v>1837002.6099999999</v>
      </c>
      <c r="K183" s="119">
        <v>1245028.3500000001</v>
      </c>
      <c r="L183" s="119">
        <v>940604.91</v>
      </c>
      <c r="M183" s="119">
        <v>1523909.01</v>
      </c>
      <c r="N183" s="119">
        <v>2842305.53</v>
      </c>
      <c r="O183" s="119">
        <v>9671384.8100000005</v>
      </c>
      <c r="P183" s="119">
        <v>1235512.0900000001</v>
      </c>
      <c r="Q183" s="147">
        <f t="shared" si="2"/>
        <v>25133232.139999997</v>
      </c>
      <c r="R183" s="289"/>
      <c r="S183" s="6"/>
      <c r="T183" s="3"/>
      <c r="U183" s="3"/>
      <c r="V183" s="3"/>
      <c r="W183" s="3"/>
      <c r="X183"/>
      <c r="Y183"/>
      <c r="Z183"/>
      <c r="AA183"/>
      <c r="AB183"/>
      <c r="AC183"/>
      <c r="AD183"/>
      <c r="AE183"/>
      <c r="AF183"/>
    </row>
    <row r="184" spans="2:32" x14ac:dyDescent="0.25">
      <c r="B184" s="50" t="s">
        <v>321</v>
      </c>
      <c r="C184" s="121">
        <v>274728042</v>
      </c>
      <c r="D184" s="121">
        <v>263686462.84999999</v>
      </c>
      <c r="E184" s="120">
        <v>689997.06</v>
      </c>
      <c r="F184" s="120">
        <v>744748.51</v>
      </c>
      <c r="G184" s="120">
        <v>786955.82</v>
      </c>
      <c r="H184" s="120">
        <v>1671845.8199999998</v>
      </c>
      <c r="I184" s="54">
        <v>1943937.6199999999</v>
      </c>
      <c r="J184" s="54">
        <v>1837002.6099999999</v>
      </c>
      <c r="K184" s="54">
        <v>1245028.3500000001</v>
      </c>
      <c r="L184" s="54">
        <v>940604.91</v>
      </c>
      <c r="M184" s="54">
        <v>1523909.01</v>
      </c>
      <c r="N184" s="54">
        <v>2842305.53</v>
      </c>
      <c r="O184" s="148">
        <v>9671384.8100000005</v>
      </c>
      <c r="P184" s="148">
        <v>1235512.0900000001</v>
      </c>
      <c r="Q184" s="148">
        <f t="shared" si="2"/>
        <v>25133232.139999997</v>
      </c>
      <c r="R184" s="289"/>
      <c r="S184" s="6"/>
    </row>
    <row r="185" spans="2:32" x14ac:dyDescent="0.25">
      <c r="B185" s="50" t="s">
        <v>667</v>
      </c>
      <c r="C185" s="121">
        <v>15000</v>
      </c>
      <c r="D185" s="121">
        <v>0</v>
      </c>
      <c r="E185" s="120">
        <v>0</v>
      </c>
      <c r="F185" s="120"/>
      <c r="G185" s="120"/>
      <c r="H185" s="120">
        <v>0</v>
      </c>
      <c r="I185" s="54"/>
      <c r="J185" s="54"/>
      <c r="K185" s="54"/>
      <c r="L185" s="54"/>
      <c r="M185" s="54"/>
      <c r="N185" s="54"/>
      <c r="O185" s="148"/>
      <c r="P185" s="148"/>
      <c r="Q185" s="148">
        <f t="shared" si="2"/>
        <v>0</v>
      </c>
      <c r="R185" s="289"/>
      <c r="S185" s="6"/>
    </row>
    <row r="186" spans="2:32" s="28" customFormat="1" x14ac:dyDescent="0.25">
      <c r="B186" s="51" t="s">
        <v>322</v>
      </c>
      <c r="C186" s="119">
        <v>1519025339</v>
      </c>
      <c r="D186" s="121">
        <v>1946277166.4300001</v>
      </c>
      <c r="E186" s="119">
        <v>3160848</v>
      </c>
      <c r="F186" s="119">
        <v>10455116.68</v>
      </c>
      <c r="G186" s="119">
        <v>40402839.560000002</v>
      </c>
      <c r="H186" s="119">
        <v>153709567.16999999</v>
      </c>
      <c r="I186" s="119">
        <v>1395403.01</v>
      </c>
      <c r="J186" s="119">
        <v>260206841.15000001</v>
      </c>
      <c r="K186" s="119">
        <v>381345858.44999999</v>
      </c>
      <c r="L186" s="119">
        <v>330322797.67000002</v>
      </c>
      <c r="M186" s="119">
        <v>209012466.34</v>
      </c>
      <c r="N186" s="119">
        <v>219637939.34999999</v>
      </c>
      <c r="O186" s="119">
        <v>175294645.84999999</v>
      </c>
      <c r="P186" s="119">
        <v>152766521.43000001</v>
      </c>
      <c r="Q186" s="147">
        <f t="shared" si="2"/>
        <v>1937710844.6599998</v>
      </c>
      <c r="R186" s="289"/>
      <c r="S186" s="6"/>
      <c r="T186" s="3"/>
      <c r="U186" s="3"/>
      <c r="V186" s="3"/>
      <c r="W186" s="3"/>
      <c r="X186"/>
      <c r="Y186"/>
      <c r="Z186"/>
      <c r="AA186"/>
      <c r="AB186"/>
      <c r="AC186"/>
      <c r="AD186"/>
      <c r="AE186"/>
      <c r="AF186"/>
    </row>
    <row r="187" spans="2:32" x14ac:dyDescent="0.25">
      <c r="B187" s="50" t="s">
        <v>323</v>
      </c>
      <c r="C187" s="121">
        <v>1519025339</v>
      </c>
      <c r="D187" s="119">
        <v>1946277166.4300001</v>
      </c>
      <c r="E187" s="120">
        <v>3160848</v>
      </c>
      <c r="F187" s="120">
        <v>10455116.68</v>
      </c>
      <c r="G187" s="120">
        <v>40402839.560000002</v>
      </c>
      <c r="H187" s="120">
        <v>153709567.16999999</v>
      </c>
      <c r="I187" s="54">
        <v>1395403.01</v>
      </c>
      <c r="J187" s="54">
        <v>260206841.15000001</v>
      </c>
      <c r="K187" s="54">
        <v>381345858.44999999</v>
      </c>
      <c r="L187" s="54">
        <v>330322797.67000002</v>
      </c>
      <c r="M187" s="54">
        <v>209012466.34</v>
      </c>
      <c r="N187" s="54">
        <v>219637939.34999999</v>
      </c>
      <c r="O187" s="148">
        <v>175294645.84999999</v>
      </c>
      <c r="P187" s="148">
        <v>152766521.43000001</v>
      </c>
      <c r="Q187" s="148">
        <f t="shared" si="2"/>
        <v>1937710844.6599998</v>
      </c>
      <c r="R187" s="289"/>
      <c r="S187" s="6"/>
    </row>
    <row r="188" spans="2:32" s="28" customFormat="1" x14ac:dyDescent="0.25">
      <c r="B188" s="51" t="s">
        <v>324</v>
      </c>
      <c r="C188" s="119">
        <v>13038682</v>
      </c>
      <c r="D188" s="121">
        <v>14646966.060000001</v>
      </c>
      <c r="E188" s="119">
        <v>0</v>
      </c>
      <c r="F188" s="119">
        <v>28965.45</v>
      </c>
      <c r="G188" s="119">
        <v>176000</v>
      </c>
      <c r="H188" s="119">
        <v>395200</v>
      </c>
      <c r="I188" s="119">
        <v>131350</v>
      </c>
      <c r="J188" s="119">
        <v>130500</v>
      </c>
      <c r="K188" s="119">
        <v>294100</v>
      </c>
      <c r="L188" s="119">
        <v>0</v>
      </c>
      <c r="M188" s="119">
        <v>394440</v>
      </c>
      <c r="N188" s="119">
        <v>0</v>
      </c>
      <c r="O188" s="119">
        <v>130400</v>
      </c>
      <c r="P188" s="119">
        <v>165485</v>
      </c>
      <c r="Q188" s="147">
        <f t="shared" si="2"/>
        <v>1846440.45</v>
      </c>
      <c r="R188" s="289"/>
      <c r="S188" s="6"/>
      <c r="T188" s="3"/>
      <c r="U188" s="3"/>
      <c r="V188" s="3"/>
      <c r="W188" s="3"/>
      <c r="X188"/>
      <c r="Y188"/>
      <c r="Z188"/>
      <c r="AA188"/>
      <c r="AB188"/>
      <c r="AC188"/>
      <c r="AD188"/>
      <c r="AE188"/>
      <c r="AF188"/>
    </row>
    <row r="189" spans="2:32" x14ac:dyDescent="0.25">
      <c r="B189" s="50" t="s">
        <v>325</v>
      </c>
      <c r="C189" s="121">
        <v>13038682</v>
      </c>
      <c r="D189" s="119">
        <v>14646966.060000001</v>
      </c>
      <c r="E189" s="120">
        <v>0</v>
      </c>
      <c r="F189" s="120">
        <v>28965.45</v>
      </c>
      <c r="G189" s="120">
        <v>176000</v>
      </c>
      <c r="H189" s="120">
        <v>395200</v>
      </c>
      <c r="I189" s="54">
        <v>131350</v>
      </c>
      <c r="J189" s="54">
        <v>130500</v>
      </c>
      <c r="K189" s="54">
        <v>294100</v>
      </c>
      <c r="L189" s="54">
        <v>0</v>
      </c>
      <c r="M189" s="54">
        <v>394440</v>
      </c>
      <c r="N189" s="54">
        <v>0</v>
      </c>
      <c r="O189" s="148">
        <v>130400</v>
      </c>
      <c r="P189" s="148">
        <v>165485</v>
      </c>
      <c r="Q189" s="148">
        <f t="shared" si="2"/>
        <v>1846440.45</v>
      </c>
      <c r="R189" s="289"/>
      <c r="S189" s="6"/>
    </row>
    <row r="190" spans="2:32" s="28" customFormat="1" x14ac:dyDescent="0.25">
      <c r="B190" s="51" t="s">
        <v>326</v>
      </c>
      <c r="C190" s="119">
        <v>122899074</v>
      </c>
      <c r="D190" s="119">
        <v>291272886.05000001</v>
      </c>
      <c r="E190" s="119">
        <v>590582.69000000006</v>
      </c>
      <c r="F190" s="119">
        <v>4107928.45</v>
      </c>
      <c r="G190" s="119">
        <v>2725588.3200000003</v>
      </c>
      <c r="H190" s="119">
        <v>2274963.8400000003</v>
      </c>
      <c r="I190" s="119">
        <v>8498611.4100000001</v>
      </c>
      <c r="J190" s="119">
        <v>64465018.890000001</v>
      </c>
      <c r="K190" s="119">
        <v>6494745.6999999993</v>
      </c>
      <c r="L190" s="119">
        <v>2795328.79</v>
      </c>
      <c r="M190" s="119">
        <v>5072591.67</v>
      </c>
      <c r="N190" s="119">
        <v>35426492.859999999</v>
      </c>
      <c r="O190" s="119">
        <v>3430457.24</v>
      </c>
      <c r="P190" s="119">
        <v>4940739.01</v>
      </c>
      <c r="Q190" s="147">
        <f t="shared" si="2"/>
        <v>140823048.87</v>
      </c>
      <c r="R190" s="289"/>
      <c r="S190" s="6"/>
      <c r="T190" s="3"/>
      <c r="U190" s="3"/>
      <c r="V190" s="3"/>
      <c r="W190" s="3"/>
      <c r="X190"/>
      <c r="Y190"/>
      <c r="Z190"/>
      <c r="AA190"/>
      <c r="AB190"/>
      <c r="AC190"/>
      <c r="AD190"/>
      <c r="AE190"/>
      <c r="AF190"/>
    </row>
    <row r="191" spans="2:32" x14ac:dyDescent="0.25">
      <c r="B191" s="50" t="s">
        <v>327</v>
      </c>
      <c r="C191" s="121">
        <v>67269922</v>
      </c>
      <c r="D191" s="121">
        <v>73025244.959999993</v>
      </c>
      <c r="E191" s="120">
        <v>534813.33000000007</v>
      </c>
      <c r="F191" s="120">
        <v>1662975.08</v>
      </c>
      <c r="G191" s="120">
        <v>1488621.62</v>
      </c>
      <c r="H191" s="120">
        <v>1447508.1300000001</v>
      </c>
      <c r="I191" s="54">
        <v>6465497.5600000005</v>
      </c>
      <c r="J191" s="54">
        <v>4108844.46</v>
      </c>
      <c r="K191" s="54">
        <v>3176037.26</v>
      </c>
      <c r="L191" s="54">
        <v>1715835.9</v>
      </c>
      <c r="M191" s="54">
        <v>2765209.04</v>
      </c>
      <c r="N191" s="54">
        <v>3954120.6399999997</v>
      </c>
      <c r="O191" s="148">
        <v>1387735.59</v>
      </c>
      <c r="P191" s="148">
        <v>2901743.71</v>
      </c>
      <c r="Q191" s="148">
        <f t="shared" si="2"/>
        <v>31608942.319999997</v>
      </c>
      <c r="R191" s="289"/>
      <c r="S191" s="6"/>
    </row>
    <row r="192" spans="2:32" x14ac:dyDescent="0.25">
      <c r="B192" s="50" t="s">
        <v>328</v>
      </c>
      <c r="C192" s="121">
        <v>5955835</v>
      </c>
      <c r="D192" s="121">
        <v>5585387.7599999998</v>
      </c>
      <c r="E192" s="120">
        <v>0</v>
      </c>
      <c r="F192" s="120">
        <v>4560.03</v>
      </c>
      <c r="G192" s="120">
        <v>164361.20000000001</v>
      </c>
      <c r="H192" s="120">
        <v>29379.599999999999</v>
      </c>
      <c r="I192" s="54">
        <v>244214.14</v>
      </c>
      <c r="J192" s="54">
        <v>147385.04</v>
      </c>
      <c r="K192" s="54">
        <v>286000.40000000002</v>
      </c>
      <c r="L192" s="54">
        <v>323672.61</v>
      </c>
      <c r="M192" s="54">
        <v>152989.19</v>
      </c>
      <c r="N192" s="54">
        <v>144344.29999999999</v>
      </c>
      <c r="O192" s="148">
        <v>104475.61</v>
      </c>
      <c r="P192" s="148">
        <v>133536.54</v>
      </c>
      <c r="Q192" s="148">
        <f t="shared" si="2"/>
        <v>1734918.6600000001</v>
      </c>
      <c r="R192" s="289"/>
      <c r="S192" s="6"/>
    </row>
    <row r="193" spans="2:32" x14ac:dyDescent="0.25">
      <c r="B193" s="50" t="s">
        <v>329</v>
      </c>
      <c r="C193" s="121">
        <v>49673317</v>
      </c>
      <c r="D193" s="121">
        <v>212662253.33000001</v>
      </c>
      <c r="E193" s="120">
        <v>55769.36</v>
      </c>
      <c r="F193" s="120">
        <v>2440393.34</v>
      </c>
      <c r="G193" s="120">
        <v>1072605.5</v>
      </c>
      <c r="H193" s="120">
        <v>798076.1100000001</v>
      </c>
      <c r="I193" s="54">
        <v>1788899.7100000002</v>
      </c>
      <c r="J193" s="54">
        <v>60208789.390000001</v>
      </c>
      <c r="K193" s="54">
        <v>3032708.04</v>
      </c>
      <c r="L193" s="54">
        <v>755820.28</v>
      </c>
      <c r="M193" s="54">
        <v>2154393.44</v>
      </c>
      <c r="N193" s="54">
        <v>31328027.920000002</v>
      </c>
      <c r="O193" s="148">
        <v>1938246.04</v>
      </c>
      <c r="P193" s="148">
        <v>1905458.76</v>
      </c>
      <c r="Q193" s="148">
        <f t="shared" si="2"/>
        <v>107479187.89000002</v>
      </c>
      <c r="R193" s="289"/>
      <c r="S193" s="6"/>
    </row>
    <row r="194" spans="2:32" s="28" customFormat="1" x14ac:dyDescent="0.25">
      <c r="B194" s="51" t="s">
        <v>330</v>
      </c>
      <c r="C194" s="119">
        <v>457615131</v>
      </c>
      <c r="D194" s="119">
        <v>752466011.83999991</v>
      </c>
      <c r="E194" s="119">
        <v>3481413</v>
      </c>
      <c r="F194" s="119">
        <v>23440746.48</v>
      </c>
      <c r="G194" s="119">
        <v>18163032.299999997</v>
      </c>
      <c r="H194" s="119">
        <v>25649942.079999998</v>
      </c>
      <c r="I194" s="119">
        <v>23044755.669999998</v>
      </c>
      <c r="J194" s="119">
        <v>17148915.960000001</v>
      </c>
      <c r="K194" s="119">
        <v>23954701</v>
      </c>
      <c r="L194" s="119">
        <v>9941135</v>
      </c>
      <c r="M194" s="119">
        <v>30344408.780000001</v>
      </c>
      <c r="N194" s="119">
        <v>39697652.82</v>
      </c>
      <c r="O194" s="119">
        <v>18848495.060000002</v>
      </c>
      <c r="P194" s="119">
        <v>86311917.420000002</v>
      </c>
      <c r="Q194" s="147">
        <f t="shared" si="2"/>
        <v>320027115.56999999</v>
      </c>
      <c r="R194" s="289"/>
      <c r="S194" s="6"/>
      <c r="T194" s="3"/>
      <c r="U194" s="3"/>
      <c r="V194" s="3"/>
      <c r="W194" s="3"/>
      <c r="X194"/>
      <c r="Y194"/>
      <c r="Z194"/>
      <c r="AA194"/>
      <c r="AB194"/>
      <c r="AC194"/>
      <c r="AD194"/>
      <c r="AE194"/>
      <c r="AF194"/>
    </row>
    <row r="195" spans="2:32" x14ac:dyDescent="0.25">
      <c r="B195" s="50" t="s">
        <v>331</v>
      </c>
      <c r="C195" s="121">
        <v>425382885</v>
      </c>
      <c r="D195" s="121">
        <v>725895022.83999991</v>
      </c>
      <c r="E195" s="120">
        <v>3481413</v>
      </c>
      <c r="F195" s="120">
        <v>23385286.48</v>
      </c>
      <c r="G195" s="120">
        <v>18163032.299999997</v>
      </c>
      <c r="H195" s="120">
        <v>25649942.079999998</v>
      </c>
      <c r="I195" s="54">
        <v>23044755.669999998</v>
      </c>
      <c r="J195" s="54">
        <v>17087715.960000001</v>
      </c>
      <c r="K195" s="54">
        <v>23954701</v>
      </c>
      <c r="L195" s="54">
        <v>8995778.9900000002</v>
      </c>
      <c r="M195" s="54">
        <v>30344408.780000001</v>
      </c>
      <c r="N195" s="54">
        <v>39655172.82</v>
      </c>
      <c r="O195" s="148">
        <v>18827255.060000002</v>
      </c>
      <c r="P195" s="148">
        <v>86141917.420000002</v>
      </c>
      <c r="Q195" s="148">
        <f t="shared" si="2"/>
        <v>318731379.56</v>
      </c>
      <c r="R195" s="289"/>
      <c r="S195" s="6"/>
    </row>
    <row r="196" spans="2:32" x14ac:dyDescent="0.25">
      <c r="B196" s="50" t="s">
        <v>332</v>
      </c>
      <c r="C196" s="121">
        <v>27179824</v>
      </c>
      <c r="D196" s="121">
        <v>21506872</v>
      </c>
      <c r="E196" s="120">
        <v>0</v>
      </c>
      <c r="F196" s="120">
        <v>0</v>
      </c>
      <c r="G196" s="120">
        <v>0</v>
      </c>
      <c r="H196" s="120"/>
      <c r="I196" s="54">
        <v>0</v>
      </c>
      <c r="J196" s="54">
        <v>0</v>
      </c>
      <c r="K196" s="54">
        <v>0</v>
      </c>
      <c r="L196" s="54"/>
      <c r="M196" s="54">
        <v>0</v>
      </c>
      <c r="N196" s="54">
        <v>0</v>
      </c>
      <c r="O196" s="148">
        <v>0</v>
      </c>
      <c r="P196" s="148">
        <v>0</v>
      </c>
      <c r="Q196" s="148">
        <f t="shared" si="2"/>
        <v>0</v>
      </c>
      <c r="R196" s="289"/>
      <c r="S196" s="6"/>
    </row>
    <row r="197" spans="2:32" x14ac:dyDescent="0.25">
      <c r="B197" s="50" t="s">
        <v>333</v>
      </c>
      <c r="C197" s="121">
        <v>765719</v>
      </c>
      <c r="D197" s="121">
        <v>1935719</v>
      </c>
      <c r="E197" s="120">
        <v>0</v>
      </c>
      <c r="F197" s="120"/>
      <c r="G197" s="120"/>
      <c r="H197" s="120"/>
      <c r="I197" s="54"/>
      <c r="J197" s="54"/>
      <c r="K197" s="54"/>
      <c r="L197" s="54"/>
      <c r="M197" s="54"/>
      <c r="N197" s="54"/>
      <c r="O197" s="148">
        <v>0</v>
      </c>
      <c r="P197" s="148">
        <v>170000</v>
      </c>
      <c r="Q197" s="148">
        <f t="shared" si="2"/>
        <v>170000</v>
      </c>
      <c r="R197" s="289"/>
      <c r="S197" s="6"/>
    </row>
    <row r="198" spans="2:32" x14ac:dyDescent="0.25">
      <c r="B198" s="50" t="s">
        <v>334</v>
      </c>
      <c r="C198" s="121">
        <v>4286703</v>
      </c>
      <c r="D198" s="121">
        <v>3128398</v>
      </c>
      <c r="E198" s="120">
        <v>0</v>
      </c>
      <c r="F198" s="120">
        <v>55460</v>
      </c>
      <c r="G198" s="120"/>
      <c r="H198" s="120">
        <v>0</v>
      </c>
      <c r="I198" s="54">
        <v>0</v>
      </c>
      <c r="J198" s="54">
        <v>61200</v>
      </c>
      <c r="K198" s="54">
        <v>0</v>
      </c>
      <c r="L198" s="54">
        <v>945356.01</v>
      </c>
      <c r="M198" s="54">
        <v>0</v>
      </c>
      <c r="N198" s="54">
        <v>42480</v>
      </c>
      <c r="O198" s="148">
        <v>21240</v>
      </c>
      <c r="P198" s="148">
        <v>0</v>
      </c>
      <c r="Q198" s="148">
        <f t="shared" si="2"/>
        <v>1125736.01</v>
      </c>
      <c r="R198" s="289"/>
      <c r="S198" s="6"/>
    </row>
    <row r="199" spans="2:32" s="28" customFormat="1" x14ac:dyDescent="0.25">
      <c r="B199" s="51" t="s">
        <v>335</v>
      </c>
      <c r="C199" s="119">
        <v>8405024964</v>
      </c>
      <c r="D199" s="119">
        <v>7521429138.8999996</v>
      </c>
      <c r="E199" s="119">
        <v>17488701.25</v>
      </c>
      <c r="F199" s="119">
        <v>72654048.280000001</v>
      </c>
      <c r="G199" s="119">
        <v>606824863.89999998</v>
      </c>
      <c r="H199" s="119">
        <v>86279893.699999988</v>
      </c>
      <c r="I199" s="119">
        <v>63609124.609999999</v>
      </c>
      <c r="J199" s="119">
        <v>269174855.37</v>
      </c>
      <c r="K199" s="119">
        <v>167105715.81999999</v>
      </c>
      <c r="L199" s="119">
        <v>173202261.13999999</v>
      </c>
      <c r="M199" s="119">
        <v>99534640.060000002</v>
      </c>
      <c r="N199" s="119">
        <v>169936399.32999998</v>
      </c>
      <c r="O199" s="119">
        <v>171926179.44</v>
      </c>
      <c r="P199" s="119">
        <v>340641592.95999998</v>
      </c>
      <c r="Q199" s="147">
        <f t="shared" si="2"/>
        <v>2238378275.8599997</v>
      </c>
      <c r="R199" s="289"/>
      <c r="S199" s="6"/>
      <c r="T199" s="3"/>
      <c r="U199" s="3"/>
      <c r="V199" s="3"/>
      <c r="W199" s="3"/>
      <c r="X199"/>
      <c r="Y199"/>
      <c r="Z199"/>
      <c r="AA199"/>
      <c r="AB199"/>
      <c r="AC199"/>
      <c r="AD199"/>
      <c r="AE199"/>
      <c r="AF199"/>
    </row>
    <row r="200" spans="2:32" x14ac:dyDescent="0.25">
      <c r="B200" s="50" t="s">
        <v>336</v>
      </c>
      <c r="C200" s="121">
        <v>1247704660</v>
      </c>
      <c r="D200" s="121">
        <v>881363124.52999997</v>
      </c>
      <c r="E200" s="120">
        <v>0</v>
      </c>
      <c r="F200" s="120">
        <v>639949.99</v>
      </c>
      <c r="G200" s="120">
        <v>1277681.54</v>
      </c>
      <c r="H200" s="120">
        <v>4075792.29</v>
      </c>
      <c r="I200" s="54">
        <v>3650851.27</v>
      </c>
      <c r="J200" s="54">
        <v>816560</v>
      </c>
      <c r="K200" s="54">
        <v>1009393</v>
      </c>
      <c r="L200" s="54">
        <v>2442390</v>
      </c>
      <c r="M200" s="54">
        <v>2332612</v>
      </c>
      <c r="N200" s="54">
        <v>2534640</v>
      </c>
      <c r="O200" s="148">
        <v>2693885.01</v>
      </c>
      <c r="P200" s="148">
        <v>52645025.800000004</v>
      </c>
      <c r="Q200" s="148">
        <f t="shared" si="2"/>
        <v>74118780.900000006</v>
      </c>
      <c r="R200" s="289"/>
      <c r="S200" s="6"/>
    </row>
    <row r="201" spans="2:32" x14ac:dyDescent="0.25">
      <c r="B201" s="50" t="s">
        <v>337</v>
      </c>
      <c r="C201" s="121">
        <v>306292570</v>
      </c>
      <c r="D201" s="121">
        <v>399571602.45999998</v>
      </c>
      <c r="E201" s="120">
        <v>5250843.4000000004</v>
      </c>
      <c r="F201" s="120">
        <v>5769479.6299999999</v>
      </c>
      <c r="G201" s="120">
        <v>6652964.1100000003</v>
      </c>
      <c r="H201" s="120">
        <v>5909223.4500000002</v>
      </c>
      <c r="I201" s="54">
        <v>4127297.25</v>
      </c>
      <c r="J201" s="54">
        <v>10977341.310000001</v>
      </c>
      <c r="K201" s="54">
        <v>13819701.27</v>
      </c>
      <c r="L201" s="54">
        <v>17231167.619999997</v>
      </c>
      <c r="M201" s="54">
        <v>14951098.949999999</v>
      </c>
      <c r="N201" s="54">
        <v>17818632.5</v>
      </c>
      <c r="O201" s="148">
        <v>11367292.5</v>
      </c>
      <c r="P201" s="148">
        <v>29452966.059999999</v>
      </c>
      <c r="Q201" s="148">
        <f t="shared" si="2"/>
        <v>143328008.04999998</v>
      </c>
      <c r="R201" s="289"/>
      <c r="S201" s="6"/>
    </row>
    <row r="202" spans="2:32" x14ac:dyDescent="0.25">
      <c r="B202" s="50" t="s">
        <v>338</v>
      </c>
      <c r="C202" s="121">
        <v>21182521</v>
      </c>
      <c r="D202" s="121">
        <v>142234032.58000001</v>
      </c>
      <c r="E202" s="120">
        <v>0</v>
      </c>
      <c r="F202" s="120">
        <v>0</v>
      </c>
      <c r="G202" s="120">
        <v>1791260.37</v>
      </c>
      <c r="H202" s="120">
        <v>1097136.24</v>
      </c>
      <c r="I202" s="54">
        <v>11866.679999999993</v>
      </c>
      <c r="J202" s="54">
        <v>1469733.92</v>
      </c>
      <c r="K202" s="54">
        <v>958909.23</v>
      </c>
      <c r="L202" s="54">
        <v>1918239.99</v>
      </c>
      <c r="M202" s="54">
        <v>1431948</v>
      </c>
      <c r="N202" s="54">
        <v>4369271.88</v>
      </c>
      <c r="O202" s="148">
        <v>3312687.2</v>
      </c>
      <c r="P202" s="148">
        <v>12168828.92</v>
      </c>
      <c r="Q202" s="148">
        <f t="shared" ref="Q202:Q267" si="3">SUM(E202:P202)</f>
        <v>28529882.43</v>
      </c>
      <c r="R202" s="289"/>
      <c r="S202" s="6"/>
    </row>
    <row r="203" spans="2:32" x14ac:dyDescent="0.25">
      <c r="B203" s="50" t="s">
        <v>339</v>
      </c>
      <c r="C203" s="121">
        <v>1692730094</v>
      </c>
      <c r="D203" s="121">
        <v>1834260418.49</v>
      </c>
      <c r="E203" s="120">
        <v>5468046.1900000004</v>
      </c>
      <c r="F203" s="120">
        <v>4122440.01</v>
      </c>
      <c r="G203" s="120">
        <v>10581267.27</v>
      </c>
      <c r="H203" s="120">
        <v>20203827.75</v>
      </c>
      <c r="I203" s="54">
        <v>9442125.620000001</v>
      </c>
      <c r="J203" s="54">
        <v>41005668.019999996</v>
      </c>
      <c r="K203" s="54">
        <v>13247249.800000001</v>
      </c>
      <c r="L203" s="54">
        <v>54832520.289999999</v>
      </c>
      <c r="M203" s="54">
        <v>31399553.48</v>
      </c>
      <c r="N203" s="54">
        <v>10599151.83</v>
      </c>
      <c r="O203" s="148">
        <v>38968954.189999998</v>
      </c>
      <c r="P203" s="148">
        <v>29509626.75</v>
      </c>
      <c r="Q203" s="148">
        <f t="shared" si="3"/>
        <v>269380431.19999999</v>
      </c>
      <c r="R203" s="289"/>
      <c r="S203" s="6"/>
    </row>
    <row r="204" spans="2:32" x14ac:dyDescent="0.25">
      <c r="B204" s="50" t="s">
        <v>340</v>
      </c>
      <c r="C204" s="121">
        <v>749866128</v>
      </c>
      <c r="D204" s="121">
        <v>738828388.91999984</v>
      </c>
      <c r="E204" s="120">
        <v>40150.730000000003</v>
      </c>
      <c r="F204" s="120">
        <v>1046430.3500000001</v>
      </c>
      <c r="G204" s="120">
        <v>120345113.39999999</v>
      </c>
      <c r="H204" s="120">
        <v>18385575.32</v>
      </c>
      <c r="I204" s="54">
        <v>1798707.09</v>
      </c>
      <c r="J204" s="54">
        <v>81347434.310000002</v>
      </c>
      <c r="K204" s="54">
        <v>42430935.090000004</v>
      </c>
      <c r="L204" s="54">
        <v>3696948.05</v>
      </c>
      <c r="M204" s="54">
        <v>25249600.050000001</v>
      </c>
      <c r="N204" s="54">
        <v>28224919.09</v>
      </c>
      <c r="O204" s="148">
        <v>6635479.5499999998</v>
      </c>
      <c r="P204" s="148">
        <v>34364603.230000004</v>
      </c>
      <c r="Q204" s="148">
        <f t="shared" si="3"/>
        <v>363565896.25999999</v>
      </c>
      <c r="R204" s="289"/>
      <c r="S204" s="6"/>
    </row>
    <row r="205" spans="2:32" x14ac:dyDescent="0.25">
      <c r="B205" s="50" t="s">
        <v>341</v>
      </c>
      <c r="C205" s="121">
        <v>4387248991</v>
      </c>
      <c r="D205" s="121">
        <v>3525171571.9200001</v>
      </c>
      <c r="E205" s="120">
        <v>6729660.9299999997</v>
      </c>
      <c r="F205" s="120">
        <v>61075748.300000004</v>
      </c>
      <c r="G205" s="120">
        <v>466176577.20999998</v>
      </c>
      <c r="H205" s="120">
        <v>36608338.649999999</v>
      </c>
      <c r="I205" s="54">
        <v>44578276.699999996</v>
      </c>
      <c r="J205" s="54">
        <v>133558117.81</v>
      </c>
      <c r="K205" s="54">
        <v>95639527.430000007</v>
      </c>
      <c r="L205" s="54">
        <v>93080995.189999998</v>
      </c>
      <c r="M205" s="54">
        <v>24169827.579999998</v>
      </c>
      <c r="N205" s="54">
        <v>106389784.03</v>
      </c>
      <c r="O205" s="148">
        <v>108947880.99000001</v>
      </c>
      <c r="P205" s="148">
        <v>182500542.19999999</v>
      </c>
      <c r="Q205" s="148">
        <f t="shared" si="3"/>
        <v>1359455277.0200002</v>
      </c>
      <c r="R205" s="289"/>
      <c r="S205" s="6"/>
    </row>
    <row r="206" spans="2:32" s="28" customFormat="1" x14ac:dyDescent="0.25">
      <c r="B206" s="51" t="s">
        <v>342</v>
      </c>
      <c r="C206" s="119">
        <v>260249078</v>
      </c>
      <c r="D206" s="119">
        <v>296479068.69</v>
      </c>
      <c r="E206" s="119">
        <v>38821828.910000004</v>
      </c>
      <c r="F206" s="119">
        <v>2766250.42</v>
      </c>
      <c r="G206" s="119">
        <v>5739721.4399999995</v>
      </c>
      <c r="H206" s="119">
        <v>746866.86</v>
      </c>
      <c r="I206" s="119">
        <v>4219418.07</v>
      </c>
      <c r="J206" s="119">
        <v>21122304.220000003</v>
      </c>
      <c r="K206" s="119">
        <v>22454139.77</v>
      </c>
      <c r="L206" s="119">
        <v>25986654.850000001</v>
      </c>
      <c r="M206" s="119">
        <v>3875434.5300000003</v>
      </c>
      <c r="N206" s="119">
        <v>512437.84</v>
      </c>
      <c r="O206" s="119">
        <v>3953269.7199999997</v>
      </c>
      <c r="P206" s="119">
        <v>6584356.8499999996</v>
      </c>
      <c r="Q206" s="147">
        <f t="shared" si="3"/>
        <v>136782683.47999999</v>
      </c>
      <c r="R206" s="289"/>
      <c r="S206" s="6"/>
      <c r="T206" s="3"/>
      <c r="U206" s="3"/>
      <c r="V206" s="3"/>
      <c r="W206" s="3"/>
      <c r="X206"/>
      <c r="Y206"/>
      <c r="Z206"/>
      <c r="AA206"/>
      <c r="AB206"/>
      <c r="AC206"/>
      <c r="AD206"/>
      <c r="AE206"/>
      <c r="AF206"/>
    </row>
    <row r="207" spans="2:32" x14ac:dyDescent="0.25">
      <c r="B207" s="50" t="s">
        <v>343</v>
      </c>
      <c r="C207" s="121">
        <v>259583328</v>
      </c>
      <c r="D207" s="121">
        <v>295598501.69</v>
      </c>
      <c r="E207" s="120">
        <v>38820828.910000004</v>
      </c>
      <c r="F207" s="120">
        <v>2470952.9</v>
      </c>
      <c r="G207" s="120">
        <v>5618040.2299999995</v>
      </c>
      <c r="H207" s="120">
        <v>669814.72</v>
      </c>
      <c r="I207" s="54">
        <v>4206396.9300000006</v>
      </c>
      <c r="J207" s="54">
        <v>21092499.850000001</v>
      </c>
      <c r="K207" s="54">
        <v>22446639.77</v>
      </c>
      <c r="L207" s="54">
        <v>25980259.850000001</v>
      </c>
      <c r="M207" s="54">
        <v>3869434.5300000003</v>
      </c>
      <c r="N207" s="54">
        <v>506437.84</v>
      </c>
      <c r="O207" s="148">
        <v>3947269.7199999997</v>
      </c>
      <c r="P207" s="148">
        <v>6456275.6999999993</v>
      </c>
      <c r="Q207" s="148">
        <f t="shared" si="3"/>
        <v>136084850.94999999</v>
      </c>
      <c r="R207" s="289"/>
      <c r="S207" s="6"/>
    </row>
    <row r="208" spans="2:32" x14ac:dyDescent="0.25">
      <c r="B208" s="50" t="s">
        <v>344</v>
      </c>
      <c r="C208" s="121">
        <v>328000</v>
      </c>
      <c r="D208" s="121">
        <v>414625</v>
      </c>
      <c r="E208" s="120">
        <v>1000</v>
      </c>
      <c r="F208" s="120">
        <v>295297.52</v>
      </c>
      <c r="G208" s="120">
        <v>115909.32</v>
      </c>
      <c r="H208" s="120">
        <v>6000</v>
      </c>
      <c r="I208" s="54">
        <v>6000</v>
      </c>
      <c r="J208" s="54">
        <v>6000</v>
      </c>
      <c r="K208" s="54">
        <v>6000</v>
      </c>
      <c r="L208" s="54">
        <v>6395</v>
      </c>
      <c r="M208" s="54">
        <v>6000</v>
      </c>
      <c r="N208" s="54">
        <v>6000</v>
      </c>
      <c r="O208" s="148">
        <v>6000</v>
      </c>
      <c r="P208" s="148">
        <v>66225</v>
      </c>
      <c r="Q208" s="148">
        <f t="shared" si="3"/>
        <v>526826.84000000008</v>
      </c>
      <c r="R208" s="289"/>
      <c r="S208" s="6"/>
    </row>
    <row r="209" spans="2:32" x14ac:dyDescent="0.25">
      <c r="B209" s="50" t="s">
        <v>345</v>
      </c>
      <c r="C209" s="121">
        <v>337750</v>
      </c>
      <c r="D209" s="121">
        <v>465942</v>
      </c>
      <c r="E209" s="120">
        <v>0</v>
      </c>
      <c r="F209" s="120"/>
      <c r="G209" s="120">
        <v>5771.89</v>
      </c>
      <c r="H209" s="120">
        <v>71052.14</v>
      </c>
      <c r="I209" s="54">
        <v>7021.14</v>
      </c>
      <c r="J209" s="54">
        <v>23804.37</v>
      </c>
      <c r="K209" s="54">
        <v>1500</v>
      </c>
      <c r="L209" s="54"/>
      <c r="M209" s="54"/>
      <c r="N209" s="54">
        <v>0</v>
      </c>
      <c r="O209" s="148"/>
      <c r="P209" s="148">
        <v>61856.15</v>
      </c>
      <c r="Q209" s="148">
        <f t="shared" si="3"/>
        <v>171005.69</v>
      </c>
      <c r="R209" s="289"/>
      <c r="S209" s="6"/>
    </row>
    <row r="210" spans="2:32" s="28" customFormat="1" x14ac:dyDescent="0.25">
      <c r="B210" s="51" t="s">
        <v>346</v>
      </c>
      <c r="C210" s="119">
        <v>60779884</v>
      </c>
      <c r="D210" s="119">
        <v>215044884</v>
      </c>
      <c r="E210" s="119">
        <v>0</v>
      </c>
      <c r="F210" s="119">
        <v>6984512.1600000001</v>
      </c>
      <c r="G210" s="119">
        <v>0</v>
      </c>
      <c r="H210" s="119">
        <v>2024756</v>
      </c>
      <c r="I210" s="119"/>
      <c r="J210" s="119">
        <v>518401.06</v>
      </c>
      <c r="K210" s="119">
        <v>35100000</v>
      </c>
      <c r="L210" s="119">
        <v>14000000</v>
      </c>
      <c r="M210" s="119">
        <v>15181206.68</v>
      </c>
      <c r="N210" s="119">
        <v>47836235.240000002</v>
      </c>
      <c r="O210" s="119">
        <v>16357983.390000001</v>
      </c>
      <c r="P210" s="119">
        <v>23055719.68</v>
      </c>
      <c r="Q210" s="147">
        <f t="shared" si="3"/>
        <v>161058814.21000004</v>
      </c>
      <c r="R210" s="289"/>
      <c r="S210" s="6"/>
      <c r="T210" s="3"/>
      <c r="U210" s="3"/>
      <c r="V210" s="3"/>
      <c r="W210" s="3"/>
      <c r="X210"/>
      <c r="Y210"/>
      <c r="Z210"/>
      <c r="AA210"/>
      <c r="AB210"/>
      <c r="AC210"/>
      <c r="AD210"/>
      <c r="AE210"/>
      <c r="AF210"/>
    </row>
    <row r="211" spans="2:32" x14ac:dyDescent="0.25">
      <c r="B211" s="50" t="s">
        <v>348</v>
      </c>
      <c r="C211" s="121">
        <v>60779884</v>
      </c>
      <c r="D211" s="121">
        <v>176849884</v>
      </c>
      <c r="E211" s="120">
        <v>0</v>
      </c>
      <c r="F211" s="120">
        <v>6984512.1600000001</v>
      </c>
      <c r="G211" s="120">
        <v>0</v>
      </c>
      <c r="H211" s="120">
        <v>2024756</v>
      </c>
      <c r="I211" s="54"/>
      <c r="J211" s="54">
        <v>518401.06</v>
      </c>
      <c r="K211" s="54">
        <v>35100000</v>
      </c>
      <c r="L211" s="54">
        <v>12000000</v>
      </c>
      <c r="M211" s="54">
        <v>15181206.68</v>
      </c>
      <c r="N211" s="54">
        <v>47836235.240000002</v>
      </c>
      <c r="O211" s="148">
        <v>16357983.390000001</v>
      </c>
      <c r="P211" s="148">
        <v>23046919.68</v>
      </c>
      <c r="Q211" s="148">
        <f t="shared" si="3"/>
        <v>159050014.21000004</v>
      </c>
      <c r="R211" s="289"/>
      <c r="S211" s="6"/>
    </row>
    <row r="212" spans="2:32" x14ac:dyDescent="0.25">
      <c r="B212" s="50" t="s">
        <v>349</v>
      </c>
      <c r="C212" s="121">
        <v>0</v>
      </c>
      <c r="D212" s="121">
        <v>38195000</v>
      </c>
      <c r="E212" s="120"/>
      <c r="F212" s="120">
        <v>0</v>
      </c>
      <c r="G212" s="120"/>
      <c r="H212" s="120"/>
      <c r="I212" s="54"/>
      <c r="J212" s="54"/>
      <c r="K212" s="54">
        <v>0</v>
      </c>
      <c r="L212" s="54">
        <v>2000000</v>
      </c>
      <c r="M212" s="54">
        <v>0</v>
      </c>
      <c r="N212" s="54"/>
      <c r="O212" s="148">
        <v>0</v>
      </c>
      <c r="P212" s="148">
        <v>8800</v>
      </c>
      <c r="Q212" s="148">
        <f t="shared" si="3"/>
        <v>2008800</v>
      </c>
      <c r="R212" s="289"/>
      <c r="S212" s="6"/>
    </row>
    <row r="213" spans="2:32" s="28" customFormat="1" x14ac:dyDescent="0.25">
      <c r="B213" s="52" t="s">
        <v>141</v>
      </c>
      <c r="C213" s="119">
        <v>2525581180</v>
      </c>
      <c r="D213" s="121">
        <v>3842395331.9700003</v>
      </c>
      <c r="E213" s="119">
        <v>5129071.79</v>
      </c>
      <c r="F213" s="119">
        <v>222378345.75</v>
      </c>
      <c r="G213" s="119">
        <v>153070069.46000001</v>
      </c>
      <c r="H213" s="119">
        <v>126534352.19999999</v>
      </c>
      <c r="I213" s="119">
        <v>122683309.31</v>
      </c>
      <c r="J213" s="119">
        <v>113978594.69000003</v>
      </c>
      <c r="K213" s="119">
        <v>145415930.77000001</v>
      </c>
      <c r="L213" s="119">
        <v>127891830.47</v>
      </c>
      <c r="M213" s="119">
        <v>113920473.17999999</v>
      </c>
      <c r="N213" s="119">
        <v>112405031.7</v>
      </c>
      <c r="O213" s="119">
        <v>120905935.74999999</v>
      </c>
      <c r="P213" s="119">
        <v>1182872953.6199999</v>
      </c>
      <c r="Q213" s="147">
        <f t="shared" si="3"/>
        <v>2547185898.6900001</v>
      </c>
      <c r="R213" s="289"/>
      <c r="S213" s="6"/>
      <c r="T213" s="3"/>
      <c r="U213" s="3"/>
      <c r="V213" s="3"/>
      <c r="W213" s="3"/>
      <c r="X213"/>
      <c r="Y213"/>
      <c r="Z213"/>
      <c r="AA213"/>
      <c r="AB213"/>
      <c r="AC213"/>
      <c r="AD213"/>
      <c r="AE213"/>
      <c r="AF213"/>
    </row>
    <row r="214" spans="2:32" s="28" customFormat="1" x14ac:dyDescent="0.25">
      <c r="B214" s="51" t="s">
        <v>351</v>
      </c>
      <c r="C214" s="119">
        <v>1892730730</v>
      </c>
      <c r="D214" s="121">
        <v>3187184083.7200003</v>
      </c>
      <c r="E214" s="119">
        <v>541909.1</v>
      </c>
      <c r="F214" s="119">
        <v>202873292.44</v>
      </c>
      <c r="G214" s="119">
        <v>133904366.37</v>
      </c>
      <c r="H214" s="119">
        <v>104351451.34999999</v>
      </c>
      <c r="I214" s="119">
        <v>100599674.31</v>
      </c>
      <c r="J214" s="119">
        <v>86427365.470000014</v>
      </c>
      <c r="K214" s="119">
        <v>116420591.14</v>
      </c>
      <c r="L214" s="119">
        <v>96464637.49000001</v>
      </c>
      <c r="M214" s="119">
        <v>89592576.799999997</v>
      </c>
      <c r="N214" s="119">
        <v>88431842.730000004</v>
      </c>
      <c r="O214" s="119">
        <v>87680039.239999995</v>
      </c>
      <c r="P214" s="119">
        <v>1116063821.4400001</v>
      </c>
      <c r="Q214" s="147">
        <f t="shared" si="3"/>
        <v>2223351567.8800001</v>
      </c>
      <c r="R214" s="289"/>
      <c r="S214" s="6"/>
      <c r="T214" s="3"/>
      <c r="U214" s="3"/>
      <c r="V214" s="3"/>
      <c r="W214" s="3"/>
      <c r="X214"/>
      <c r="Y214"/>
      <c r="Z214"/>
      <c r="AA214"/>
      <c r="AB214"/>
      <c r="AC214"/>
      <c r="AD214"/>
      <c r="AE214"/>
      <c r="AF214"/>
    </row>
    <row r="215" spans="2:32" x14ac:dyDescent="0.25">
      <c r="B215" s="50" t="s">
        <v>352</v>
      </c>
      <c r="C215" s="121">
        <v>1892730730</v>
      </c>
      <c r="D215" s="119">
        <v>3186784083.7200003</v>
      </c>
      <c r="E215" s="120">
        <v>541909.1</v>
      </c>
      <c r="F215" s="120">
        <v>202873292.44</v>
      </c>
      <c r="G215" s="120">
        <v>133904366.37</v>
      </c>
      <c r="H215" s="120">
        <v>104351451.34999999</v>
      </c>
      <c r="I215" s="54">
        <v>100599674.31</v>
      </c>
      <c r="J215" s="54">
        <v>86427365.470000014</v>
      </c>
      <c r="K215" s="54">
        <v>116420591.14</v>
      </c>
      <c r="L215" s="54">
        <v>96464637.49000001</v>
      </c>
      <c r="M215" s="54">
        <v>89592576.799999997</v>
      </c>
      <c r="N215" s="54">
        <v>88431842.730000004</v>
      </c>
      <c r="O215" s="148">
        <v>87680039.239999995</v>
      </c>
      <c r="P215" s="148">
        <v>1116063821.4400001</v>
      </c>
      <c r="Q215" s="148">
        <f t="shared" si="3"/>
        <v>2223351567.8800001</v>
      </c>
      <c r="R215" s="289"/>
      <c r="S215" s="6"/>
    </row>
    <row r="216" spans="2:32" x14ac:dyDescent="0.25">
      <c r="B216" s="50" t="s">
        <v>668</v>
      </c>
      <c r="C216" s="121">
        <v>0</v>
      </c>
      <c r="D216" s="119">
        <v>400000</v>
      </c>
      <c r="E216" s="120"/>
      <c r="F216" s="120"/>
      <c r="G216" s="120"/>
      <c r="H216" s="120"/>
      <c r="I216" s="54"/>
      <c r="J216" s="54"/>
      <c r="K216" s="54"/>
      <c r="L216" s="54">
        <v>0</v>
      </c>
      <c r="M216" s="54"/>
      <c r="N216" s="54"/>
      <c r="O216" s="148"/>
      <c r="P216" s="148"/>
      <c r="Q216" s="148">
        <f t="shared" si="3"/>
        <v>0</v>
      </c>
      <c r="R216" s="289"/>
      <c r="S216" s="6"/>
    </row>
    <row r="217" spans="2:32" s="28" customFormat="1" x14ac:dyDescent="0.25">
      <c r="B217" s="51" t="s">
        <v>353</v>
      </c>
      <c r="C217" s="119">
        <v>632850450</v>
      </c>
      <c r="D217" s="119">
        <v>655211248.25</v>
      </c>
      <c r="E217" s="119">
        <v>4587162.6900000004</v>
      </c>
      <c r="F217" s="119">
        <v>19505053.310000002</v>
      </c>
      <c r="G217" s="119">
        <v>19165703.09</v>
      </c>
      <c r="H217" s="119">
        <v>22182900.850000001</v>
      </c>
      <c r="I217" s="119">
        <v>22083635</v>
      </c>
      <c r="J217" s="119">
        <v>27551229.219999999</v>
      </c>
      <c r="K217" s="119">
        <v>28995339.630000003</v>
      </c>
      <c r="L217" s="119">
        <v>31427192.979999997</v>
      </c>
      <c r="M217" s="119">
        <v>24327896.380000003</v>
      </c>
      <c r="N217" s="119">
        <v>23973188.969999999</v>
      </c>
      <c r="O217" s="119">
        <v>33225896.509999998</v>
      </c>
      <c r="P217" s="119">
        <v>66809132.180000007</v>
      </c>
      <c r="Q217" s="147">
        <f t="shared" si="3"/>
        <v>323834330.80999994</v>
      </c>
      <c r="R217" s="289"/>
      <c r="S217" s="6"/>
      <c r="T217" s="3"/>
      <c r="U217" s="3"/>
      <c r="V217" s="3"/>
      <c r="W217" s="3"/>
      <c r="X217"/>
      <c r="Y217"/>
      <c r="Z217"/>
      <c r="AA217"/>
      <c r="AB217"/>
      <c r="AC217"/>
      <c r="AD217"/>
      <c r="AE217"/>
      <c r="AF217"/>
    </row>
    <row r="218" spans="2:32" x14ac:dyDescent="0.25">
      <c r="B218" s="50" t="s">
        <v>354</v>
      </c>
      <c r="C218" s="121">
        <v>419818994</v>
      </c>
      <c r="D218" s="121">
        <v>412111337.39999998</v>
      </c>
      <c r="E218" s="120">
        <v>3626168.93</v>
      </c>
      <c r="F218" s="120">
        <v>12348412.48</v>
      </c>
      <c r="G218" s="120">
        <v>15648196.75</v>
      </c>
      <c r="H218" s="120">
        <v>14628195.07</v>
      </c>
      <c r="I218" s="54">
        <v>9551540.0700000003</v>
      </c>
      <c r="J218" s="54">
        <v>15366739.119999999</v>
      </c>
      <c r="K218" s="54">
        <v>14703756.83</v>
      </c>
      <c r="L218" s="54">
        <v>22671376.739999998</v>
      </c>
      <c r="M218" s="54">
        <v>13562552.58</v>
      </c>
      <c r="N218" s="54">
        <v>16948542.640000001</v>
      </c>
      <c r="O218" s="148">
        <v>22273329.629999999</v>
      </c>
      <c r="P218" s="148">
        <v>34395299.310000002</v>
      </c>
      <c r="Q218" s="148">
        <f t="shared" si="3"/>
        <v>195724110.14999998</v>
      </c>
      <c r="R218" s="289"/>
      <c r="S218" s="6"/>
    </row>
    <row r="219" spans="2:32" x14ac:dyDescent="0.25">
      <c r="B219" s="50" t="s">
        <v>707</v>
      </c>
      <c r="C219" s="121">
        <v>1200000</v>
      </c>
      <c r="D219" s="119">
        <v>6000000</v>
      </c>
      <c r="E219" s="120">
        <v>0</v>
      </c>
      <c r="F219" s="120"/>
      <c r="G219" s="120"/>
      <c r="H219" s="120"/>
      <c r="I219" s="54"/>
      <c r="J219" s="54"/>
      <c r="K219" s="54"/>
      <c r="L219" s="54">
        <v>0</v>
      </c>
      <c r="M219" s="54"/>
      <c r="N219" s="54">
        <v>0</v>
      </c>
      <c r="O219" s="148">
        <v>0</v>
      </c>
      <c r="P219" s="148"/>
      <c r="Q219" s="148">
        <f t="shared" si="3"/>
        <v>0</v>
      </c>
      <c r="R219" s="289"/>
      <c r="S219" s="6"/>
    </row>
    <row r="220" spans="2:32" x14ac:dyDescent="0.25">
      <c r="B220" s="50" t="s">
        <v>355</v>
      </c>
      <c r="C220" s="121">
        <v>211831456</v>
      </c>
      <c r="D220" s="121">
        <v>237099910.84999999</v>
      </c>
      <c r="E220" s="120">
        <v>960993.76</v>
      </c>
      <c r="F220" s="120">
        <v>7156640.8300000001</v>
      </c>
      <c r="G220" s="120">
        <v>3517506.34</v>
      </c>
      <c r="H220" s="120">
        <v>7554705.7800000003</v>
      </c>
      <c r="I220" s="54">
        <v>12532094.93</v>
      </c>
      <c r="J220" s="54">
        <v>12184490.100000001</v>
      </c>
      <c r="K220" s="54">
        <v>14291582.800000001</v>
      </c>
      <c r="L220" s="54">
        <v>8755816.2400000002</v>
      </c>
      <c r="M220" s="54">
        <v>10765343.800000001</v>
      </c>
      <c r="N220" s="54">
        <v>7024646.3300000001</v>
      </c>
      <c r="O220" s="148">
        <v>10952566.880000001</v>
      </c>
      <c r="P220" s="148">
        <v>32413832.870000001</v>
      </c>
      <c r="Q220" s="148">
        <f t="shared" si="3"/>
        <v>128110220.66000001</v>
      </c>
      <c r="R220" s="289"/>
      <c r="S220" s="6"/>
    </row>
    <row r="221" spans="2:32" x14ac:dyDescent="0.25">
      <c r="B221" s="26" t="s">
        <v>38</v>
      </c>
      <c r="C221" s="118">
        <v>11853762451</v>
      </c>
      <c r="D221" s="118">
        <v>15031201238.219999</v>
      </c>
      <c r="E221" s="145">
        <v>183514329.45999995</v>
      </c>
      <c r="F221" s="145">
        <v>558731404.72000003</v>
      </c>
      <c r="G221" s="145">
        <v>859686954.82000005</v>
      </c>
      <c r="H221" s="145">
        <v>794196222.98000014</v>
      </c>
      <c r="I221" s="145">
        <v>930267355.71000016</v>
      </c>
      <c r="J221" s="145">
        <v>745720658.8599999</v>
      </c>
      <c r="K221" s="145">
        <v>727725786.6700002</v>
      </c>
      <c r="L221" s="145">
        <v>755803363.1099999</v>
      </c>
      <c r="M221" s="145">
        <v>871702596.7099998</v>
      </c>
      <c r="N221" s="145">
        <v>792111449.74000013</v>
      </c>
      <c r="O221" s="145">
        <v>744742310.74999988</v>
      </c>
      <c r="P221" s="145">
        <v>1121541018.1299999</v>
      </c>
      <c r="Q221" s="146">
        <f t="shared" si="3"/>
        <v>9085743451.6599998</v>
      </c>
      <c r="R221" s="289"/>
      <c r="S221" s="6"/>
    </row>
    <row r="222" spans="2:32" s="28" customFormat="1" x14ac:dyDescent="0.25">
      <c r="B222" s="52" t="s">
        <v>39</v>
      </c>
      <c r="C222" s="119">
        <v>1463061045</v>
      </c>
      <c r="D222" s="119">
        <v>2006145793.1400001</v>
      </c>
      <c r="E222" s="119">
        <v>11846210.08</v>
      </c>
      <c r="F222" s="119">
        <v>55713433.829999998</v>
      </c>
      <c r="G222" s="119">
        <v>102431371.98999998</v>
      </c>
      <c r="H222" s="119">
        <v>104524250.15999998</v>
      </c>
      <c r="I222" s="119">
        <v>135725234.22</v>
      </c>
      <c r="J222" s="119">
        <v>134918902.16000003</v>
      </c>
      <c r="K222" s="119">
        <v>138989156.67000002</v>
      </c>
      <c r="L222" s="119">
        <v>127607071.87</v>
      </c>
      <c r="M222" s="119">
        <v>298588054.28000003</v>
      </c>
      <c r="N222" s="119">
        <v>137424438.03000003</v>
      </c>
      <c r="O222" s="119">
        <v>134442554.13999999</v>
      </c>
      <c r="P222" s="119">
        <v>226236414.94999999</v>
      </c>
      <c r="Q222" s="147">
        <f t="shared" si="3"/>
        <v>1608447092.3800004</v>
      </c>
      <c r="R222" s="289"/>
      <c r="S222" s="6"/>
      <c r="T222" s="3"/>
      <c r="U222" s="3"/>
      <c r="V222" s="3"/>
      <c r="W222" s="3"/>
      <c r="X222"/>
      <c r="Y222"/>
      <c r="Z222"/>
      <c r="AA222"/>
      <c r="AB222"/>
      <c r="AC222"/>
      <c r="AD222"/>
      <c r="AE222"/>
      <c r="AF222"/>
    </row>
    <row r="223" spans="2:32" x14ac:dyDescent="0.25">
      <c r="B223" s="51" t="s">
        <v>356</v>
      </c>
      <c r="C223" s="119">
        <v>1413677387</v>
      </c>
      <c r="D223" s="119">
        <v>1937878355.48</v>
      </c>
      <c r="E223" s="119">
        <v>11751467.08</v>
      </c>
      <c r="F223" s="119">
        <v>55478477.829999998</v>
      </c>
      <c r="G223" s="119">
        <v>97720379.979999989</v>
      </c>
      <c r="H223" s="119">
        <v>103107345.33999999</v>
      </c>
      <c r="I223" s="119">
        <v>132837637.53999999</v>
      </c>
      <c r="J223" s="119">
        <v>133417471.17</v>
      </c>
      <c r="K223" s="119">
        <v>137777954.09</v>
      </c>
      <c r="L223" s="119">
        <v>122693350.96000001</v>
      </c>
      <c r="M223" s="119">
        <v>292194097.43000001</v>
      </c>
      <c r="N223" s="119">
        <v>134830199.49000001</v>
      </c>
      <c r="O223" s="119">
        <v>128814827.53999999</v>
      </c>
      <c r="P223" s="119">
        <v>220128964.72999999</v>
      </c>
      <c r="Q223" s="147">
        <f t="shared" si="3"/>
        <v>1570752173.1800001</v>
      </c>
      <c r="R223" s="289"/>
      <c r="S223" s="6"/>
    </row>
    <row r="224" spans="2:32" x14ac:dyDescent="0.25">
      <c r="B224" s="50" t="s">
        <v>357</v>
      </c>
      <c r="C224" s="121">
        <v>1413677387</v>
      </c>
      <c r="D224" s="121">
        <v>1937878355.48</v>
      </c>
      <c r="E224" s="120">
        <v>11751467.08</v>
      </c>
      <c r="F224" s="120">
        <v>55478477.829999998</v>
      </c>
      <c r="G224" s="120">
        <v>97720379.979999989</v>
      </c>
      <c r="H224" s="120">
        <v>103107345.33999999</v>
      </c>
      <c r="I224" s="54">
        <v>132837637.53999999</v>
      </c>
      <c r="J224" s="54">
        <v>133417471.17</v>
      </c>
      <c r="K224" s="54">
        <v>137777954.09</v>
      </c>
      <c r="L224" s="54">
        <v>122693350.96000001</v>
      </c>
      <c r="M224" s="54">
        <v>292194097.43000001</v>
      </c>
      <c r="N224" s="54">
        <v>134830199.49000001</v>
      </c>
      <c r="O224" s="148">
        <v>128814827.53999999</v>
      </c>
      <c r="P224" s="148">
        <v>220128964.72999999</v>
      </c>
      <c r="Q224" s="148">
        <f t="shared" si="3"/>
        <v>1570752173.1800001</v>
      </c>
      <c r="R224" s="289"/>
      <c r="S224" s="6"/>
    </row>
    <row r="225" spans="2:32" x14ac:dyDescent="0.25">
      <c r="B225" s="51" t="s">
        <v>358</v>
      </c>
      <c r="C225" s="134">
        <v>13700195</v>
      </c>
      <c r="D225" s="121">
        <v>18172930.100000001</v>
      </c>
      <c r="E225" s="119">
        <v>0</v>
      </c>
      <c r="F225" s="119">
        <v>0</v>
      </c>
      <c r="G225" s="119">
        <v>1396781</v>
      </c>
      <c r="H225" s="119">
        <v>759735</v>
      </c>
      <c r="I225" s="119">
        <v>2332245.7799999998</v>
      </c>
      <c r="J225" s="119">
        <v>651078</v>
      </c>
      <c r="K225" s="119">
        <v>391608.8</v>
      </c>
      <c r="L225" s="119">
        <v>1500827.05</v>
      </c>
      <c r="M225" s="119">
        <v>1062846.2</v>
      </c>
      <c r="N225" s="119">
        <v>235480.8</v>
      </c>
      <c r="O225" s="119">
        <v>1463394.76</v>
      </c>
      <c r="P225" s="147">
        <v>2932932.43</v>
      </c>
      <c r="Q225" s="147">
        <f t="shared" si="3"/>
        <v>12726929.819999998</v>
      </c>
      <c r="R225" s="289"/>
      <c r="S225" s="6"/>
    </row>
    <row r="226" spans="2:32" x14ac:dyDescent="0.25">
      <c r="B226" s="50" t="s">
        <v>359</v>
      </c>
      <c r="C226" s="121">
        <v>13700195</v>
      </c>
      <c r="D226" s="134">
        <v>18172930.100000001</v>
      </c>
      <c r="E226" s="120">
        <v>0</v>
      </c>
      <c r="F226" s="120">
        <v>0</v>
      </c>
      <c r="G226" s="120">
        <v>1396781</v>
      </c>
      <c r="H226" s="120">
        <v>759735</v>
      </c>
      <c r="I226" s="54">
        <v>2332245.7799999998</v>
      </c>
      <c r="J226" s="54">
        <v>651078</v>
      </c>
      <c r="K226" s="54">
        <v>391608.8</v>
      </c>
      <c r="L226" s="54">
        <v>1500827.05</v>
      </c>
      <c r="M226" s="54">
        <v>1062846.2</v>
      </c>
      <c r="N226" s="54">
        <v>235480.8</v>
      </c>
      <c r="O226" s="148">
        <v>1463394.76</v>
      </c>
      <c r="P226" s="148">
        <v>2932932.43</v>
      </c>
      <c r="Q226" s="148">
        <f t="shared" si="3"/>
        <v>12726929.819999998</v>
      </c>
      <c r="R226" s="289"/>
      <c r="S226" s="6"/>
    </row>
    <row r="227" spans="2:32" x14ac:dyDescent="0.25">
      <c r="B227" s="51" t="s">
        <v>360</v>
      </c>
      <c r="C227" s="134">
        <v>17551429</v>
      </c>
      <c r="D227" s="121">
        <v>30073705.900000002</v>
      </c>
      <c r="E227" s="119">
        <v>94743</v>
      </c>
      <c r="F227" s="119">
        <v>234956</v>
      </c>
      <c r="G227" s="119">
        <v>816164.02</v>
      </c>
      <c r="H227" s="119">
        <v>531954.02</v>
      </c>
      <c r="I227" s="119">
        <v>536995.38</v>
      </c>
      <c r="J227" s="119">
        <v>564040.88</v>
      </c>
      <c r="K227" s="119">
        <v>819593.78</v>
      </c>
      <c r="L227" s="119">
        <v>580006.6</v>
      </c>
      <c r="M227" s="119">
        <v>5267961.42</v>
      </c>
      <c r="N227" s="119">
        <v>786057.34000000008</v>
      </c>
      <c r="O227" s="119">
        <v>514084.02</v>
      </c>
      <c r="P227" s="119">
        <v>1385572.19</v>
      </c>
      <c r="Q227" s="147">
        <f t="shared" si="3"/>
        <v>12132128.649999999</v>
      </c>
      <c r="R227" s="289"/>
      <c r="S227" s="6"/>
    </row>
    <row r="228" spans="2:32" x14ac:dyDescent="0.25">
      <c r="B228" s="50" t="s">
        <v>361</v>
      </c>
      <c r="C228" s="121">
        <v>700000</v>
      </c>
      <c r="D228" s="134">
        <v>599999.99</v>
      </c>
      <c r="E228" s="120">
        <v>0</v>
      </c>
      <c r="F228" s="120"/>
      <c r="G228" s="120"/>
      <c r="H228" s="120"/>
      <c r="I228" s="54">
        <v>0</v>
      </c>
      <c r="J228" s="54"/>
      <c r="K228" s="54">
        <v>0</v>
      </c>
      <c r="L228" s="54">
        <v>0</v>
      </c>
      <c r="M228" s="54">
        <v>0</v>
      </c>
      <c r="N228" s="54"/>
      <c r="O228" s="148"/>
      <c r="P228" s="148"/>
      <c r="Q228" s="148">
        <f t="shared" si="3"/>
        <v>0</v>
      </c>
      <c r="R228" s="289"/>
      <c r="S228" s="6"/>
    </row>
    <row r="229" spans="2:32" x14ac:dyDescent="0.25">
      <c r="B229" s="50" t="s">
        <v>362</v>
      </c>
      <c r="C229" s="121">
        <v>4144447</v>
      </c>
      <c r="D229" s="121">
        <v>8056832.6699999999</v>
      </c>
      <c r="E229" s="120">
        <v>0</v>
      </c>
      <c r="F229" s="120">
        <v>0</v>
      </c>
      <c r="G229" s="120">
        <v>0</v>
      </c>
      <c r="H229" s="120">
        <v>0</v>
      </c>
      <c r="I229" s="54">
        <v>345</v>
      </c>
      <c r="J229" s="54">
        <v>0</v>
      </c>
      <c r="K229" s="54">
        <v>0</v>
      </c>
      <c r="L229" s="54">
        <v>45285.72</v>
      </c>
      <c r="M229" s="54">
        <v>4766938.16</v>
      </c>
      <c r="N229" s="54">
        <v>0</v>
      </c>
      <c r="O229" s="148">
        <v>76383</v>
      </c>
      <c r="P229" s="148">
        <v>19499</v>
      </c>
      <c r="Q229" s="148">
        <f t="shared" si="3"/>
        <v>4908450.88</v>
      </c>
      <c r="R229" s="289"/>
      <c r="S229" s="6"/>
    </row>
    <row r="230" spans="2:32" x14ac:dyDescent="0.25">
      <c r="B230" s="50" t="s">
        <v>363</v>
      </c>
      <c r="C230" s="121">
        <v>12706982</v>
      </c>
      <c r="D230" s="121">
        <v>21416873.240000002</v>
      </c>
      <c r="E230" s="120">
        <v>94743</v>
      </c>
      <c r="F230" s="120">
        <v>234956</v>
      </c>
      <c r="G230" s="120">
        <v>816164.02</v>
      </c>
      <c r="H230" s="120">
        <v>531954.02</v>
      </c>
      <c r="I230" s="54">
        <v>536650.38</v>
      </c>
      <c r="J230" s="54">
        <v>564040.88</v>
      </c>
      <c r="K230" s="54">
        <v>819593.78</v>
      </c>
      <c r="L230" s="54">
        <v>534720.88</v>
      </c>
      <c r="M230" s="54">
        <v>501023.26</v>
      </c>
      <c r="N230" s="54">
        <v>786057.34000000008</v>
      </c>
      <c r="O230" s="148">
        <v>437701.02</v>
      </c>
      <c r="P230" s="148">
        <v>1366073.19</v>
      </c>
      <c r="Q230" s="148">
        <f t="shared" si="3"/>
        <v>7223677.7699999996</v>
      </c>
      <c r="R230" s="289"/>
      <c r="S230" s="6"/>
    </row>
    <row r="231" spans="2:32" x14ac:dyDescent="0.25">
      <c r="B231" s="51" t="s">
        <v>364</v>
      </c>
      <c r="C231" s="134">
        <v>18132034</v>
      </c>
      <c r="D231" s="121">
        <v>20020801.66</v>
      </c>
      <c r="E231" s="119">
        <v>0</v>
      </c>
      <c r="F231" s="119">
        <v>0</v>
      </c>
      <c r="G231" s="119">
        <v>2498046.9900000002</v>
      </c>
      <c r="H231" s="119">
        <v>125215.8</v>
      </c>
      <c r="I231" s="119">
        <v>18355.52</v>
      </c>
      <c r="J231" s="119">
        <v>286312.11</v>
      </c>
      <c r="K231" s="119">
        <v>0</v>
      </c>
      <c r="L231" s="119">
        <v>2832887.26</v>
      </c>
      <c r="M231" s="119">
        <v>63149.23</v>
      </c>
      <c r="N231" s="119">
        <v>1572700.4</v>
      </c>
      <c r="O231" s="119">
        <v>3650247.82</v>
      </c>
      <c r="P231" s="147">
        <v>1788945.6</v>
      </c>
      <c r="Q231" s="147">
        <f t="shared" si="3"/>
        <v>12835860.73</v>
      </c>
      <c r="R231" s="289"/>
      <c r="S231" s="6"/>
    </row>
    <row r="232" spans="2:32" x14ac:dyDescent="0.25">
      <c r="B232" s="50" t="s">
        <v>365</v>
      </c>
      <c r="C232" s="121">
        <v>18132034</v>
      </c>
      <c r="D232" s="134">
        <v>20020801.66</v>
      </c>
      <c r="E232" s="120">
        <v>0</v>
      </c>
      <c r="F232" s="120">
        <v>0</v>
      </c>
      <c r="G232" s="120">
        <v>2498046.9900000002</v>
      </c>
      <c r="H232" s="120">
        <v>125215.8</v>
      </c>
      <c r="I232" s="54">
        <v>18355.52</v>
      </c>
      <c r="J232" s="54">
        <v>286312.11</v>
      </c>
      <c r="K232" s="54">
        <v>0</v>
      </c>
      <c r="L232" s="54">
        <v>2832887.26</v>
      </c>
      <c r="M232" s="54">
        <v>63149.23</v>
      </c>
      <c r="N232" s="54">
        <v>1572700.4</v>
      </c>
      <c r="O232" s="148">
        <v>3650247.82</v>
      </c>
      <c r="P232" s="148">
        <v>1788945.6</v>
      </c>
      <c r="Q232" s="148">
        <f t="shared" si="3"/>
        <v>12835860.73</v>
      </c>
      <c r="R232" s="289"/>
      <c r="S232" s="6"/>
    </row>
    <row r="233" spans="2:32" s="28" customFormat="1" x14ac:dyDescent="0.25">
      <c r="B233" s="52" t="s">
        <v>40</v>
      </c>
      <c r="C233" s="119">
        <v>236945762</v>
      </c>
      <c r="D233" s="121">
        <v>333696938.31999999</v>
      </c>
      <c r="E233" s="119">
        <v>1359881.29</v>
      </c>
      <c r="F233" s="119">
        <v>3124151.4600000004</v>
      </c>
      <c r="G233" s="119">
        <v>26072876.890000001</v>
      </c>
      <c r="H233" s="119">
        <v>61379927.079999998</v>
      </c>
      <c r="I233" s="119">
        <v>26252699.339999996</v>
      </c>
      <c r="J233" s="119">
        <v>6259985.9299999997</v>
      </c>
      <c r="K233" s="119">
        <v>9577175.7600000016</v>
      </c>
      <c r="L233" s="119">
        <v>7535910</v>
      </c>
      <c r="M233" s="119">
        <v>6379670.2300000004</v>
      </c>
      <c r="N233" s="119">
        <v>6124303.1799999997</v>
      </c>
      <c r="O233" s="119">
        <v>10523313.219999999</v>
      </c>
      <c r="P233" s="119">
        <v>44059182.689999998</v>
      </c>
      <c r="Q233" s="147">
        <f t="shared" si="3"/>
        <v>208649077.06999999</v>
      </c>
      <c r="R233" s="289"/>
      <c r="S233" s="6"/>
      <c r="T233" s="3"/>
      <c r="U233" s="3"/>
      <c r="V233" s="3"/>
      <c r="W233" s="3"/>
      <c r="X233"/>
      <c r="Y233"/>
      <c r="Z233"/>
      <c r="AA233"/>
      <c r="AB233"/>
      <c r="AC233"/>
      <c r="AD233"/>
      <c r="AE233"/>
      <c r="AF233"/>
    </row>
    <row r="234" spans="2:32" s="28" customFormat="1" x14ac:dyDescent="0.25">
      <c r="B234" s="51" t="s">
        <v>725</v>
      </c>
      <c r="C234" s="119">
        <v>21014957</v>
      </c>
      <c r="D234" s="119">
        <v>21099846.420000002</v>
      </c>
      <c r="E234" s="119">
        <v>13983</v>
      </c>
      <c r="F234" s="119">
        <v>1072392.97</v>
      </c>
      <c r="G234" s="119">
        <v>552635.89</v>
      </c>
      <c r="H234" s="119">
        <v>143945.84</v>
      </c>
      <c r="I234" s="119">
        <v>2034843.6400000001</v>
      </c>
      <c r="J234" s="119">
        <v>218021.23</v>
      </c>
      <c r="K234" s="119">
        <v>1228797.82</v>
      </c>
      <c r="L234" s="119">
        <v>520541.34</v>
      </c>
      <c r="M234" s="119">
        <v>1653617.06</v>
      </c>
      <c r="N234" s="119">
        <v>1062500.58</v>
      </c>
      <c r="O234" s="119">
        <v>3471573.05</v>
      </c>
      <c r="P234" s="119">
        <v>2431756.59</v>
      </c>
      <c r="Q234" s="153">
        <f t="shared" si="3"/>
        <v>14404609.009999998</v>
      </c>
      <c r="R234" s="289"/>
      <c r="S234" s="6"/>
      <c r="T234" s="3"/>
      <c r="U234" s="3"/>
      <c r="V234" s="3"/>
      <c r="W234" s="3"/>
      <c r="X234"/>
      <c r="Y234"/>
      <c r="Z234"/>
      <c r="AA234"/>
      <c r="AB234"/>
      <c r="AC234"/>
      <c r="AD234"/>
      <c r="AE234"/>
      <c r="AF234"/>
    </row>
    <row r="235" spans="2:32" x14ac:dyDescent="0.25">
      <c r="B235" s="50" t="s">
        <v>726</v>
      </c>
      <c r="C235" s="121">
        <v>21014957</v>
      </c>
      <c r="D235" s="119">
        <v>21099846.420000002</v>
      </c>
      <c r="E235" s="120">
        <v>13983</v>
      </c>
      <c r="F235" s="120">
        <v>1072392.97</v>
      </c>
      <c r="G235" s="120">
        <v>552635.89</v>
      </c>
      <c r="H235" s="120">
        <v>143945.84</v>
      </c>
      <c r="I235" s="120">
        <v>2034843.6400000001</v>
      </c>
      <c r="J235" s="120">
        <v>218021.23</v>
      </c>
      <c r="K235" s="120">
        <v>1228797.82</v>
      </c>
      <c r="L235" s="120">
        <v>520541.34</v>
      </c>
      <c r="M235" s="120">
        <v>1653617.06</v>
      </c>
      <c r="N235" s="120">
        <v>1062500.58</v>
      </c>
      <c r="O235" s="152">
        <v>3471573.05</v>
      </c>
      <c r="P235" s="152">
        <v>2431756.59</v>
      </c>
      <c r="Q235" s="152">
        <f t="shared" si="3"/>
        <v>14404609.009999998</v>
      </c>
      <c r="R235" s="289"/>
      <c r="S235" s="6"/>
    </row>
    <row r="236" spans="2:32" s="28" customFormat="1" x14ac:dyDescent="0.25">
      <c r="B236" s="51" t="s">
        <v>368</v>
      </c>
      <c r="C236" s="119">
        <v>69659646</v>
      </c>
      <c r="D236" s="121">
        <v>80392080.49000001</v>
      </c>
      <c r="E236" s="119">
        <v>1051870.29</v>
      </c>
      <c r="F236" s="119">
        <v>1283408.3500000001</v>
      </c>
      <c r="G236" s="119">
        <v>2424749</v>
      </c>
      <c r="H236" s="119">
        <v>15483771.379999999</v>
      </c>
      <c r="I236" s="119">
        <v>1035845.01</v>
      </c>
      <c r="J236" s="119">
        <v>1870690.21</v>
      </c>
      <c r="K236" s="119">
        <v>3419963.04</v>
      </c>
      <c r="L236" s="119">
        <v>2371545.7000000002</v>
      </c>
      <c r="M236" s="119">
        <v>2347299.71</v>
      </c>
      <c r="N236" s="119">
        <v>2512061.65</v>
      </c>
      <c r="O236" s="119">
        <v>1545226.03</v>
      </c>
      <c r="P236" s="119">
        <v>7627870.7799999993</v>
      </c>
      <c r="Q236" s="147">
        <f t="shared" si="3"/>
        <v>42974301.150000006</v>
      </c>
      <c r="R236" s="289"/>
      <c r="S236" s="6"/>
      <c r="T236" s="3"/>
      <c r="U236" s="3"/>
      <c r="V236" s="3"/>
      <c r="W236" s="3"/>
      <c r="X236"/>
      <c r="Y236"/>
      <c r="Z236"/>
      <c r="AA236"/>
      <c r="AB236"/>
      <c r="AC236"/>
      <c r="AD236"/>
      <c r="AE236"/>
      <c r="AF236"/>
    </row>
    <row r="237" spans="2:32" x14ac:dyDescent="0.25">
      <c r="B237" s="50" t="s">
        <v>369</v>
      </c>
      <c r="C237" s="121">
        <v>69659646</v>
      </c>
      <c r="D237" s="119">
        <v>80392080.49000001</v>
      </c>
      <c r="E237" s="120">
        <v>1051870.29</v>
      </c>
      <c r="F237" s="120">
        <v>1283408.3500000001</v>
      </c>
      <c r="G237" s="120">
        <v>2424749</v>
      </c>
      <c r="H237" s="120">
        <v>15483771.379999999</v>
      </c>
      <c r="I237" s="54">
        <v>1035845.01</v>
      </c>
      <c r="J237" s="54">
        <v>1870690.21</v>
      </c>
      <c r="K237" s="54">
        <v>3419963.04</v>
      </c>
      <c r="L237" s="54">
        <v>2371545.7000000002</v>
      </c>
      <c r="M237" s="54">
        <v>2347299.71</v>
      </c>
      <c r="N237" s="54">
        <v>2512061.65</v>
      </c>
      <c r="O237" s="148">
        <v>1545226.03</v>
      </c>
      <c r="P237" s="148">
        <v>7627870.7799999993</v>
      </c>
      <c r="Q237" s="148">
        <f t="shared" si="3"/>
        <v>42974301.150000006</v>
      </c>
      <c r="R237" s="289"/>
      <c r="S237" s="6"/>
    </row>
    <row r="238" spans="2:32" s="28" customFormat="1" x14ac:dyDescent="0.25">
      <c r="B238" s="51" t="s">
        <v>370</v>
      </c>
      <c r="C238" s="119">
        <v>135945935</v>
      </c>
      <c r="D238" s="121">
        <v>222698432.03</v>
      </c>
      <c r="E238" s="119">
        <v>294028</v>
      </c>
      <c r="F238" s="119">
        <v>768350.14</v>
      </c>
      <c r="G238" s="119">
        <v>23089592</v>
      </c>
      <c r="H238" s="119">
        <v>45490190.859999999</v>
      </c>
      <c r="I238" s="119">
        <v>23176488.289999999</v>
      </c>
      <c r="J238" s="119">
        <v>3810941.6</v>
      </c>
      <c r="K238" s="119">
        <v>4887508.08</v>
      </c>
      <c r="L238" s="119">
        <v>4477193.0199999996</v>
      </c>
      <c r="M238" s="119">
        <v>2370253.4500000002</v>
      </c>
      <c r="N238" s="119">
        <v>2282999.0300000003</v>
      </c>
      <c r="O238" s="119">
        <v>4542078.8199999994</v>
      </c>
      <c r="P238" s="119">
        <v>33214874.369999997</v>
      </c>
      <c r="Q238" s="147">
        <f t="shared" si="3"/>
        <v>148404497.65999997</v>
      </c>
      <c r="R238" s="289"/>
      <c r="S238" s="6"/>
      <c r="T238" s="3"/>
      <c r="U238" s="3"/>
      <c r="V238" s="3"/>
      <c r="W238" s="3"/>
      <c r="X238"/>
      <c r="Y238"/>
      <c r="Z238"/>
      <c r="AA238"/>
      <c r="AB238"/>
      <c r="AC238"/>
      <c r="AD238"/>
      <c r="AE238"/>
      <c r="AF238"/>
    </row>
    <row r="239" spans="2:32" x14ac:dyDescent="0.25">
      <c r="B239" s="50" t="s">
        <v>371</v>
      </c>
      <c r="C239" s="121">
        <v>135945935</v>
      </c>
      <c r="D239" s="119">
        <v>222698432.03</v>
      </c>
      <c r="E239" s="120">
        <v>294028</v>
      </c>
      <c r="F239" s="120">
        <v>768350.14</v>
      </c>
      <c r="G239" s="120">
        <v>23089592</v>
      </c>
      <c r="H239" s="120">
        <v>45490190.859999999</v>
      </c>
      <c r="I239" s="54">
        <v>23176488.289999999</v>
      </c>
      <c r="J239" s="54">
        <v>3810941.6</v>
      </c>
      <c r="K239" s="54">
        <v>4887508.08</v>
      </c>
      <c r="L239" s="54">
        <v>4477193.0199999996</v>
      </c>
      <c r="M239" s="54">
        <v>2370253.4500000002</v>
      </c>
      <c r="N239" s="54">
        <v>2282999.0300000003</v>
      </c>
      <c r="O239" s="148">
        <v>4542078.8199999994</v>
      </c>
      <c r="P239" s="148">
        <v>33214874.369999997</v>
      </c>
      <c r="Q239" s="148">
        <f t="shared" si="3"/>
        <v>148404497.65999997</v>
      </c>
      <c r="R239" s="289"/>
      <c r="S239" s="6"/>
    </row>
    <row r="240" spans="2:32" s="28" customFormat="1" x14ac:dyDescent="0.25">
      <c r="B240" s="51" t="s">
        <v>372</v>
      </c>
      <c r="C240" s="119">
        <v>10325224</v>
      </c>
      <c r="D240" s="121">
        <v>9506579.379999999</v>
      </c>
      <c r="E240" s="119">
        <v>0</v>
      </c>
      <c r="F240" s="119">
        <v>0</v>
      </c>
      <c r="G240" s="119">
        <v>5900</v>
      </c>
      <c r="H240" s="119">
        <v>262019</v>
      </c>
      <c r="I240" s="119">
        <v>5522.4</v>
      </c>
      <c r="J240" s="119">
        <v>360332.89</v>
      </c>
      <c r="K240" s="119">
        <v>40906.82</v>
      </c>
      <c r="L240" s="119">
        <v>166629.94</v>
      </c>
      <c r="M240" s="119">
        <v>8500.01</v>
      </c>
      <c r="N240" s="119">
        <v>266741.92</v>
      </c>
      <c r="O240" s="119">
        <v>964435.32</v>
      </c>
      <c r="P240" s="119">
        <v>784680.95000000007</v>
      </c>
      <c r="Q240" s="147">
        <f t="shared" si="3"/>
        <v>2865669.25</v>
      </c>
      <c r="R240" s="289"/>
      <c r="S240" s="6"/>
      <c r="T240" s="3"/>
      <c r="U240" s="3"/>
      <c r="V240" s="3"/>
      <c r="W240" s="3"/>
      <c r="X240"/>
      <c r="Y240"/>
      <c r="Z240"/>
      <c r="AA240"/>
      <c r="AB240"/>
      <c r="AC240"/>
      <c r="AD240"/>
      <c r="AE240"/>
      <c r="AF240"/>
    </row>
    <row r="241" spans="2:32" x14ac:dyDescent="0.25">
      <c r="B241" s="50" t="s">
        <v>373</v>
      </c>
      <c r="C241" s="121">
        <v>10325224</v>
      </c>
      <c r="D241" s="119">
        <v>9506579.379999999</v>
      </c>
      <c r="E241" s="120">
        <v>0</v>
      </c>
      <c r="F241" s="120">
        <v>0</v>
      </c>
      <c r="G241" s="120">
        <v>5900</v>
      </c>
      <c r="H241" s="120">
        <v>262019</v>
      </c>
      <c r="I241" s="54">
        <v>5522.4</v>
      </c>
      <c r="J241" s="54">
        <v>360332.89</v>
      </c>
      <c r="K241" s="54">
        <v>40906.82</v>
      </c>
      <c r="L241" s="54">
        <v>166629.94</v>
      </c>
      <c r="M241" s="54">
        <v>8500.01</v>
      </c>
      <c r="N241" s="54">
        <v>266741.92</v>
      </c>
      <c r="O241" s="148">
        <v>964435.32</v>
      </c>
      <c r="P241" s="148">
        <v>784680.95000000007</v>
      </c>
      <c r="Q241" s="148">
        <f t="shared" si="3"/>
        <v>2865669.25</v>
      </c>
      <c r="R241" s="289"/>
      <c r="S241" s="6"/>
    </row>
    <row r="242" spans="2:32" s="28" customFormat="1" x14ac:dyDescent="0.25">
      <c r="B242" s="52" t="s">
        <v>374</v>
      </c>
      <c r="C242" s="119">
        <v>697936457</v>
      </c>
      <c r="D242" s="119">
        <v>495131124.81999999</v>
      </c>
      <c r="E242" s="119">
        <v>6201772.0299999993</v>
      </c>
      <c r="F242" s="119">
        <v>7232343.3000000007</v>
      </c>
      <c r="G242" s="119">
        <v>22118370.870000001</v>
      </c>
      <c r="H242" s="119">
        <v>12432372.500000002</v>
      </c>
      <c r="I242" s="119">
        <v>17111503.550000001</v>
      </c>
      <c r="J242" s="119">
        <v>10708183.160000002</v>
      </c>
      <c r="K242" s="119">
        <v>13049172.690000001</v>
      </c>
      <c r="L242" s="119">
        <v>15909158.510000002</v>
      </c>
      <c r="M242" s="119">
        <v>12354436.429999998</v>
      </c>
      <c r="N242" s="119">
        <v>12847326.27</v>
      </c>
      <c r="O242" s="119">
        <v>29086658.189999998</v>
      </c>
      <c r="P242" s="119">
        <v>41035288.219999999</v>
      </c>
      <c r="Q242" s="147">
        <f t="shared" si="3"/>
        <v>200086585.72</v>
      </c>
      <c r="R242" s="289"/>
      <c r="S242" s="6"/>
      <c r="T242" s="3"/>
      <c r="U242" s="3"/>
      <c r="V242" s="3"/>
      <c r="W242" s="3"/>
      <c r="X242"/>
      <c r="Y242"/>
      <c r="Z242"/>
      <c r="AA242"/>
      <c r="AB242"/>
      <c r="AC242"/>
      <c r="AD242"/>
      <c r="AE242"/>
      <c r="AF242"/>
    </row>
    <row r="243" spans="2:32" s="28" customFormat="1" x14ac:dyDescent="0.25">
      <c r="B243" s="51" t="s">
        <v>375</v>
      </c>
      <c r="C243" s="119">
        <v>299614782</v>
      </c>
      <c r="D243" s="119">
        <v>73530136.520000011</v>
      </c>
      <c r="E243" s="119">
        <v>148697.10999999999</v>
      </c>
      <c r="F243" s="119">
        <v>1336076.82</v>
      </c>
      <c r="G243" s="119">
        <v>3015035.9299999997</v>
      </c>
      <c r="H243" s="119">
        <v>3442071.57</v>
      </c>
      <c r="I243" s="119">
        <v>2225433.46</v>
      </c>
      <c r="J243" s="119">
        <v>3114790.2800000003</v>
      </c>
      <c r="K243" s="119">
        <v>1439542.97</v>
      </c>
      <c r="L243" s="119">
        <v>3583051.89</v>
      </c>
      <c r="M243" s="119">
        <v>2387767.12</v>
      </c>
      <c r="N243" s="119">
        <v>3122683.9</v>
      </c>
      <c r="O243" s="119">
        <v>4172729.7199999997</v>
      </c>
      <c r="P243" s="119">
        <v>11953189.15</v>
      </c>
      <c r="Q243" s="147">
        <f t="shared" si="3"/>
        <v>39941069.920000002</v>
      </c>
      <c r="R243" s="289"/>
      <c r="S243" s="6"/>
      <c r="T243" s="3"/>
      <c r="U243" s="3"/>
      <c r="V243" s="3"/>
      <c r="W243" s="3"/>
      <c r="X243"/>
      <c r="Y243"/>
      <c r="Z243"/>
      <c r="AA243"/>
      <c r="AB243"/>
      <c r="AC243"/>
      <c r="AD243"/>
      <c r="AE243"/>
      <c r="AF243"/>
    </row>
    <row r="244" spans="2:32" x14ac:dyDescent="0.25">
      <c r="B244" s="50" t="s">
        <v>376</v>
      </c>
      <c r="C244" s="121">
        <v>299614782</v>
      </c>
      <c r="D244" s="121">
        <v>73530136.520000011</v>
      </c>
      <c r="E244" s="120">
        <v>148697.10999999999</v>
      </c>
      <c r="F244" s="120">
        <v>1336076.82</v>
      </c>
      <c r="G244" s="120">
        <v>3015035.9299999997</v>
      </c>
      <c r="H244" s="120">
        <v>3442071.57</v>
      </c>
      <c r="I244" s="54">
        <v>2225433.46</v>
      </c>
      <c r="J244" s="54">
        <v>3114790.2800000003</v>
      </c>
      <c r="K244" s="54">
        <v>1439542.97</v>
      </c>
      <c r="L244" s="54">
        <v>3583051.89</v>
      </c>
      <c r="M244" s="54">
        <v>2387767.12</v>
      </c>
      <c r="N244" s="54">
        <v>3122683.9</v>
      </c>
      <c r="O244" s="148">
        <v>4172729.7199999997</v>
      </c>
      <c r="P244" s="148">
        <v>11953189.15</v>
      </c>
      <c r="Q244" s="148">
        <f t="shared" si="3"/>
        <v>39941069.920000002</v>
      </c>
      <c r="R244" s="289"/>
      <c r="S244" s="6"/>
    </row>
    <row r="245" spans="2:32" s="28" customFormat="1" x14ac:dyDescent="0.25">
      <c r="B245" s="51" t="s">
        <v>377</v>
      </c>
      <c r="C245" s="119">
        <v>133972184</v>
      </c>
      <c r="D245" s="119">
        <v>179633884.18000001</v>
      </c>
      <c r="E245" s="119">
        <v>2156320.2000000002</v>
      </c>
      <c r="F245" s="119">
        <v>5272015.4800000004</v>
      </c>
      <c r="G245" s="119">
        <v>13969231.890000001</v>
      </c>
      <c r="H245" s="119">
        <v>5667311.7599999998</v>
      </c>
      <c r="I245" s="119">
        <v>10229434.23</v>
      </c>
      <c r="J245" s="119">
        <v>5700886.4800000004</v>
      </c>
      <c r="K245" s="119">
        <v>9920068.25</v>
      </c>
      <c r="L245" s="119">
        <v>8987250.8300000001</v>
      </c>
      <c r="M245" s="119">
        <v>7689616.5800000001</v>
      </c>
      <c r="N245" s="119">
        <v>7397033.0699999994</v>
      </c>
      <c r="O245" s="119">
        <v>20389064.379999999</v>
      </c>
      <c r="P245" s="119">
        <v>23354167.559999999</v>
      </c>
      <c r="Q245" s="153">
        <f t="shared" si="3"/>
        <v>120732400.70999999</v>
      </c>
      <c r="R245" s="289"/>
      <c r="S245" s="6"/>
      <c r="T245" s="3"/>
      <c r="U245" s="3"/>
      <c r="V245" s="3"/>
      <c r="W245" s="3"/>
      <c r="X245"/>
      <c r="Y245"/>
      <c r="Z245"/>
      <c r="AA245"/>
      <c r="AB245"/>
      <c r="AC245"/>
      <c r="AD245"/>
      <c r="AE245"/>
      <c r="AF245"/>
    </row>
    <row r="246" spans="2:32" x14ac:dyDescent="0.25">
      <c r="B246" s="50" t="s">
        <v>378</v>
      </c>
      <c r="C246" s="121">
        <v>133972184</v>
      </c>
      <c r="D246" s="121">
        <v>179633884.18000001</v>
      </c>
      <c r="E246" s="120">
        <v>2156320.2000000002</v>
      </c>
      <c r="F246" s="120">
        <v>5272015.4800000004</v>
      </c>
      <c r="G246" s="120">
        <v>13969231.890000001</v>
      </c>
      <c r="H246" s="120">
        <v>5667311.7599999998</v>
      </c>
      <c r="I246" s="120">
        <v>10229434.23</v>
      </c>
      <c r="J246" s="120">
        <v>5700886.4800000004</v>
      </c>
      <c r="K246" s="120">
        <v>9920068.25</v>
      </c>
      <c r="L246" s="120">
        <v>8987250.8300000001</v>
      </c>
      <c r="M246" s="120">
        <v>7689616.5800000001</v>
      </c>
      <c r="N246" s="120">
        <v>7397033.0699999994</v>
      </c>
      <c r="O246" s="152">
        <v>20389064.379999999</v>
      </c>
      <c r="P246" s="152">
        <v>23354167.559999999</v>
      </c>
      <c r="Q246" s="152">
        <f t="shared" si="3"/>
        <v>120732400.70999999</v>
      </c>
      <c r="R246" s="289"/>
      <c r="S246" s="6"/>
    </row>
    <row r="247" spans="2:32" s="28" customFormat="1" x14ac:dyDescent="0.25">
      <c r="B247" s="51" t="s">
        <v>379</v>
      </c>
      <c r="C247" s="119">
        <v>70612145</v>
      </c>
      <c r="D247" s="119">
        <v>50800371.959999993</v>
      </c>
      <c r="E247" s="119">
        <v>220708.38</v>
      </c>
      <c r="F247" s="119">
        <v>334576</v>
      </c>
      <c r="G247" s="119">
        <v>3532916.5900000003</v>
      </c>
      <c r="H247" s="119">
        <v>1937804.29</v>
      </c>
      <c r="I247" s="119">
        <v>4509882.46</v>
      </c>
      <c r="J247" s="119">
        <v>1749105.4</v>
      </c>
      <c r="K247" s="119">
        <v>1403927.24</v>
      </c>
      <c r="L247" s="119">
        <v>3286575.79</v>
      </c>
      <c r="M247" s="119">
        <v>1162651.78</v>
      </c>
      <c r="N247" s="119">
        <v>2097159.2999999998</v>
      </c>
      <c r="O247" s="119">
        <v>2049176.61</v>
      </c>
      <c r="P247" s="119">
        <v>4111132.61</v>
      </c>
      <c r="Q247" s="147">
        <f t="shared" si="3"/>
        <v>26395616.449999999</v>
      </c>
      <c r="R247" s="289"/>
      <c r="S247" s="6"/>
      <c r="T247" s="3"/>
      <c r="U247" s="3"/>
      <c r="V247" s="3"/>
      <c r="W247" s="3"/>
      <c r="X247"/>
      <c r="Y247"/>
      <c r="Z247"/>
      <c r="AA247"/>
      <c r="AB247"/>
      <c r="AC247"/>
      <c r="AD247"/>
      <c r="AE247"/>
      <c r="AF247"/>
    </row>
    <row r="248" spans="2:32" x14ac:dyDescent="0.25">
      <c r="B248" s="50" t="s">
        <v>380</v>
      </c>
      <c r="C248" s="56">
        <v>70612145</v>
      </c>
      <c r="D248" s="56">
        <v>50800371.959999993</v>
      </c>
      <c r="E248" s="54">
        <v>220708.38</v>
      </c>
      <c r="F248" s="120">
        <v>334576</v>
      </c>
      <c r="G248" s="120">
        <v>3532916.5900000003</v>
      </c>
      <c r="H248" s="120">
        <v>1937804.29</v>
      </c>
      <c r="I248" s="54">
        <v>4509882.46</v>
      </c>
      <c r="J248" s="54">
        <v>1749105.4</v>
      </c>
      <c r="K248" s="54">
        <v>1403927.24</v>
      </c>
      <c r="L248" s="54">
        <v>3286575.79</v>
      </c>
      <c r="M248" s="54">
        <v>1162651.78</v>
      </c>
      <c r="N248" s="54">
        <v>2097159.2999999998</v>
      </c>
      <c r="O248" s="148">
        <v>2049176.61</v>
      </c>
      <c r="P248" s="148">
        <v>4111132.61</v>
      </c>
      <c r="Q248" s="148">
        <f t="shared" si="3"/>
        <v>26395616.449999999</v>
      </c>
      <c r="R248" s="289"/>
      <c r="S248" s="6"/>
    </row>
    <row r="249" spans="2:32" s="28" customFormat="1" x14ac:dyDescent="0.25">
      <c r="B249" s="51" t="s">
        <v>381</v>
      </c>
      <c r="C249" s="119">
        <v>38354757</v>
      </c>
      <c r="D249" s="119">
        <v>41695468</v>
      </c>
      <c r="E249" s="119">
        <v>3676046.34</v>
      </c>
      <c r="F249" s="119">
        <v>53675</v>
      </c>
      <c r="G249" s="119">
        <v>323167.55</v>
      </c>
      <c r="H249" s="119">
        <v>1301473.5</v>
      </c>
      <c r="I249" s="119">
        <v>95550</v>
      </c>
      <c r="J249" s="119">
        <v>54653.75</v>
      </c>
      <c r="K249" s="119">
        <v>285634.23</v>
      </c>
      <c r="L249" s="119">
        <v>28280</v>
      </c>
      <c r="M249" s="119">
        <v>1114400.95</v>
      </c>
      <c r="N249" s="119">
        <v>230450</v>
      </c>
      <c r="O249" s="119">
        <v>645208.66</v>
      </c>
      <c r="P249" s="119">
        <v>1009256.25</v>
      </c>
      <c r="Q249" s="147">
        <f t="shared" si="3"/>
        <v>8817796.2300000004</v>
      </c>
      <c r="R249" s="289"/>
      <c r="S249" s="6"/>
      <c r="T249" s="3"/>
      <c r="U249" s="3"/>
      <c r="V249" s="3"/>
      <c r="W249" s="3"/>
      <c r="X249"/>
      <c r="Y249"/>
      <c r="Z249"/>
      <c r="AA249"/>
      <c r="AB249"/>
      <c r="AC249"/>
      <c r="AD249"/>
      <c r="AE249"/>
      <c r="AF249"/>
    </row>
    <row r="250" spans="2:32" x14ac:dyDescent="0.25">
      <c r="B250" s="50" t="s">
        <v>382</v>
      </c>
      <c r="C250" s="56">
        <v>38354757</v>
      </c>
      <c r="D250" s="56">
        <v>41695468</v>
      </c>
      <c r="E250" s="54">
        <v>3676046.34</v>
      </c>
      <c r="F250" s="120">
        <v>53675</v>
      </c>
      <c r="G250" s="120">
        <v>323167.55</v>
      </c>
      <c r="H250" s="120">
        <v>1301473.5</v>
      </c>
      <c r="I250" s="54">
        <v>95550</v>
      </c>
      <c r="J250" s="54">
        <v>54653.75</v>
      </c>
      <c r="K250" s="54">
        <v>285634.23</v>
      </c>
      <c r="L250" s="54">
        <v>28280</v>
      </c>
      <c r="M250" s="54">
        <v>1114400.95</v>
      </c>
      <c r="N250" s="54">
        <v>230450</v>
      </c>
      <c r="O250" s="148">
        <v>645208.66</v>
      </c>
      <c r="P250" s="148">
        <v>1009256.25</v>
      </c>
      <c r="Q250" s="148">
        <f t="shared" si="3"/>
        <v>8817796.2300000004</v>
      </c>
      <c r="R250" s="289"/>
      <c r="S250" s="6"/>
    </row>
    <row r="251" spans="2:32" s="28" customFormat="1" x14ac:dyDescent="0.25">
      <c r="B251" s="51" t="s">
        <v>383</v>
      </c>
      <c r="C251" s="119">
        <v>26580597</v>
      </c>
      <c r="D251" s="119">
        <v>21623511.199999999</v>
      </c>
      <c r="E251" s="119">
        <v>0</v>
      </c>
      <c r="F251" s="119">
        <v>0</v>
      </c>
      <c r="G251" s="119">
        <v>1278018.9099999999</v>
      </c>
      <c r="H251" s="119">
        <v>83711.38</v>
      </c>
      <c r="I251" s="119">
        <v>0</v>
      </c>
      <c r="J251" s="119">
        <v>1418.4</v>
      </c>
      <c r="K251" s="119">
        <v>0</v>
      </c>
      <c r="L251" s="119">
        <v>24000</v>
      </c>
      <c r="M251" s="119"/>
      <c r="N251" s="119">
        <v>0</v>
      </c>
      <c r="O251" s="119">
        <v>1688963.72</v>
      </c>
      <c r="P251" s="119">
        <v>51990</v>
      </c>
      <c r="Q251" s="147">
        <f t="shared" si="3"/>
        <v>3128102.41</v>
      </c>
      <c r="R251" s="289"/>
      <c r="S251" s="6"/>
      <c r="T251" s="3"/>
      <c r="U251" s="3"/>
      <c r="V251" s="3"/>
      <c r="W251" s="3"/>
      <c r="X251"/>
      <c r="Y251"/>
      <c r="Z251"/>
      <c r="AA251"/>
      <c r="AB251"/>
      <c r="AC251"/>
      <c r="AD251"/>
      <c r="AE251"/>
      <c r="AF251"/>
    </row>
    <row r="252" spans="2:32" x14ac:dyDescent="0.25">
      <c r="B252" s="50" t="s">
        <v>384</v>
      </c>
      <c r="C252" s="56">
        <v>26580597</v>
      </c>
      <c r="D252" s="56">
        <v>21623511.199999999</v>
      </c>
      <c r="E252" s="54">
        <v>0</v>
      </c>
      <c r="F252" s="120">
        <v>0</v>
      </c>
      <c r="G252" s="120">
        <v>1278018.9099999999</v>
      </c>
      <c r="H252" s="120">
        <v>83711.38</v>
      </c>
      <c r="I252" s="54">
        <v>0</v>
      </c>
      <c r="J252" s="54">
        <v>1418.4</v>
      </c>
      <c r="K252" s="54">
        <v>0</v>
      </c>
      <c r="L252" s="54">
        <v>24000</v>
      </c>
      <c r="M252" s="54"/>
      <c r="N252" s="54">
        <v>0</v>
      </c>
      <c r="O252" s="148">
        <v>1688963.72</v>
      </c>
      <c r="P252" s="148">
        <v>51990</v>
      </c>
      <c r="Q252" s="148">
        <f t="shared" si="3"/>
        <v>3128102.41</v>
      </c>
      <c r="R252" s="289"/>
      <c r="S252" s="6"/>
    </row>
    <row r="253" spans="2:32" s="28" customFormat="1" x14ac:dyDescent="0.25">
      <c r="B253" s="51" t="s">
        <v>385</v>
      </c>
      <c r="C253" s="119">
        <v>128801992</v>
      </c>
      <c r="D253" s="119">
        <v>127847752.95999999</v>
      </c>
      <c r="E253" s="119">
        <v>0</v>
      </c>
      <c r="F253" s="119">
        <v>236000</v>
      </c>
      <c r="G253" s="119">
        <v>0</v>
      </c>
      <c r="H253" s="119">
        <v>0</v>
      </c>
      <c r="I253" s="119">
        <v>51203.4</v>
      </c>
      <c r="J253" s="119">
        <v>87328.85</v>
      </c>
      <c r="K253" s="119">
        <v>0</v>
      </c>
      <c r="L253" s="119"/>
      <c r="M253" s="119"/>
      <c r="N253" s="119"/>
      <c r="O253" s="119">
        <v>141515.1</v>
      </c>
      <c r="P253" s="119">
        <v>555552.65</v>
      </c>
      <c r="Q253" s="147">
        <f t="shared" si="3"/>
        <v>1071600</v>
      </c>
      <c r="R253" s="289"/>
      <c r="S253" s="6"/>
      <c r="T253" s="3"/>
      <c r="U253" s="3"/>
      <c r="V253" s="3"/>
      <c r="W253" s="3"/>
      <c r="X253"/>
      <c r="Y253"/>
      <c r="Z253"/>
      <c r="AA253"/>
      <c r="AB253"/>
      <c r="AC253"/>
      <c r="AD253"/>
      <c r="AE253"/>
      <c r="AF253"/>
    </row>
    <row r="254" spans="2:32" x14ac:dyDescent="0.25">
      <c r="B254" s="50" t="s">
        <v>386</v>
      </c>
      <c r="C254" s="56">
        <v>128801992</v>
      </c>
      <c r="D254" s="56">
        <v>127847752.95999999</v>
      </c>
      <c r="E254" s="54">
        <v>0</v>
      </c>
      <c r="F254" s="120">
        <v>236000</v>
      </c>
      <c r="G254" s="120">
        <v>0</v>
      </c>
      <c r="H254" s="120">
        <v>0</v>
      </c>
      <c r="I254" s="54">
        <v>51203.4</v>
      </c>
      <c r="J254" s="54">
        <v>87328.85</v>
      </c>
      <c r="K254" s="54">
        <v>0</v>
      </c>
      <c r="L254" s="54"/>
      <c r="M254" s="54"/>
      <c r="N254" s="54"/>
      <c r="O254" s="148">
        <v>141515.1</v>
      </c>
      <c r="P254" s="148">
        <v>555552.65</v>
      </c>
      <c r="Q254" s="148">
        <f t="shared" si="3"/>
        <v>1071600</v>
      </c>
      <c r="R254" s="289"/>
      <c r="S254" s="6"/>
    </row>
    <row r="255" spans="2:32" s="28" customFormat="1" x14ac:dyDescent="0.25">
      <c r="B255" s="52" t="s">
        <v>42</v>
      </c>
      <c r="C255" s="119">
        <v>2013188152</v>
      </c>
      <c r="D255" s="119">
        <v>2693455889.4499998</v>
      </c>
      <c r="E255" s="119">
        <v>109924247.06</v>
      </c>
      <c r="F255" s="119">
        <v>246450311.26999998</v>
      </c>
      <c r="G255" s="119">
        <v>258609943.65000001</v>
      </c>
      <c r="H255" s="119">
        <v>199222358.58000001</v>
      </c>
      <c r="I255" s="119">
        <v>272007230.74000001</v>
      </c>
      <c r="J255" s="119">
        <v>143159888.47000003</v>
      </c>
      <c r="K255" s="119">
        <v>175509470.06999999</v>
      </c>
      <c r="L255" s="119">
        <v>214175528.73000002</v>
      </c>
      <c r="M255" s="119">
        <v>202521124.27000001</v>
      </c>
      <c r="N255" s="119">
        <v>201015707.09</v>
      </c>
      <c r="O255" s="119">
        <v>168101618.75</v>
      </c>
      <c r="P255" s="119">
        <v>211560981.07000002</v>
      </c>
      <c r="Q255" s="147">
        <f t="shared" si="3"/>
        <v>2402258409.7500005</v>
      </c>
      <c r="R255" s="289"/>
      <c r="S255" s="6"/>
      <c r="T255" s="3"/>
      <c r="U255" s="3"/>
      <c r="V255" s="3"/>
      <c r="W255" s="3"/>
      <c r="X255"/>
      <c r="Y255"/>
      <c r="Z255"/>
      <c r="AA255"/>
      <c r="AB255"/>
      <c r="AC255"/>
      <c r="AD255"/>
      <c r="AE255"/>
      <c r="AF255"/>
    </row>
    <row r="256" spans="2:32" s="28" customFormat="1" x14ac:dyDescent="0.25">
      <c r="B256" s="51" t="s">
        <v>387</v>
      </c>
      <c r="C256" s="119">
        <v>2012225122</v>
      </c>
      <c r="D256" s="119">
        <v>2692532649.4499998</v>
      </c>
      <c r="E256" s="119">
        <v>109924247.06</v>
      </c>
      <c r="F256" s="119">
        <v>246450311.26999998</v>
      </c>
      <c r="G256" s="119">
        <v>258594523.65000001</v>
      </c>
      <c r="H256" s="119">
        <v>199222358.58000001</v>
      </c>
      <c r="I256" s="119">
        <v>272007230.74000001</v>
      </c>
      <c r="J256" s="119">
        <v>143100795.23000002</v>
      </c>
      <c r="K256" s="119">
        <v>175504470.06999999</v>
      </c>
      <c r="L256" s="119">
        <v>214175528.73000002</v>
      </c>
      <c r="M256" s="119">
        <v>202468699.27000001</v>
      </c>
      <c r="N256" s="119">
        <v>201015707.09</v>
      </c>
      <c r="O256" s="119">
        <v>168101618.75</v>
      </c>
      <c r="P256" s="119">
        <v>211513654.77000001</v>
      </c>
      <c r="Q256" s="147">
        <f t="shared" si="3"/>
        <v>2402079145.21</v>
      </c>
      <c r="R256" s="289"/>
      <c r="S256" s="6"/>
      <c r="T256" s="3"/>
      <c r="U256" s="3"/>
      <c r="V256" s="3"/>
      <c r="W256" s="3"/>
      <c r="X256"/>
      <c r="Y256"/>
      <c r="Z256"/>
      <c r="AA256"/>
      <c r="AB256"/>
      <c r="AC256"/>
      <c r="AD256"/>
      <c r="AE256"/>
      <c r="AF256"/>
    </row>
    <row r="257" spans="2:32" x14ac:dyDescent="0.25">
      <c r="B257" s="50" t="s">
        <v>388</v>
      </c>
      <c r="C257" s="56">
        <v>2012225122</v>
      </c>
      <c r="D257" s="56">
        <v>2692532649.4499998</v>
      </c>
      <c r="E257" s="54">
        <v>109924247.06</v>
      </c>
      <c r="F257" s="120">
        <v>246450311.26999998</v>
      </c>
      <c r="G257" s="120">
        <v>258594523.65000001</v>
      </c>
      <c r="H257" s="120">
        <v>199222358.58000001</v>
      </c>
      <c r="I257" s="54">
        <v>272007230.74000001</v>
      </c>
      <c r="J257" s="54">
        <v>143100795.23000002</v>
      </c>
      <c r="K257" s="54">
        <v>175504470.06999999</v>
      </c>
      <c r="L257" s="54">
        <v>214175528.73000002</v>
      </c>
      <c r="M257" s="54">
        <v>202468699.27000001</v>
      </c>
      <c r="N257" s="54">
        <v>201015707.09</v>
      </c>
      <c r="O257" s="148">
        <v>168101618.75</v>
      </c>
      <c r="P257" s="148">
        <v>211513654.77000001</v>
      </c>
      <c r="Q257" s="148">
        <f t="shared" si="3"/>
        <v>2402079145.21</v>
      </c>
      <c r="R257" s="289"/>
      <c r="S257" s="6"/>
    </row>
    <row r="258" spans="2:32" s="28" customFormat="1" x14ac:dyDescent="0.25">
      <c r="B258" s="51" t="s">
        <v>389</v>
      </c>
      <c r="C258" s="119">
        <v>963030</v>
      </c>
      <c r="D258" s="119">
        <v>923240</v>
      </c>
      <c r="E258" s="119">
        <v>0</v>
      </c>
      <c r="F258" s="119">
        <v>0</v>
      </c>
      <c r="G258" s="119">
        <v>15420</v>
      </c>
      <c r="H258" s="119">
        <v>0</v>
      </c>
      <c r="I258" s="119"/>
      <c r="J258" s="119">
        <v>59093.24</v>
      </c>
      <c r="K258" s="119">
        <v>5000</v>
      </c>
      <c r="L258" s="119">
        <v>0</v>
      </c>
      <c r="M258" s="119">
        <v>52425</v>
      </c>
      <c r="N258" s="119">
        <v>0</v>
      </c>
      <c r="O258" s="119">
        <v>0</v>
      </c>
      <c r="P258" s="119">
        <v>47326.3</v>
      </c>
      <c r="Q258" s="147">
        <f t="shared" si="3"/>
        <v>179264.53999999998</v>
      </c>
      <c r="R258" s="289"/>
      <c r="S258" s="6"/>
      <c r="T258" s="3"/>
      <c r="U258" s="3"/>
      <c r="V258" s="3"/>
      <c r="W258" s="3"/>
      <c r="X258"/>
      <c r="Y258"/>
      <c r="Z258"/>
      <c r="AA258"/>
      <c r="AB258"/>
      <c r="AC258"/>
      <c r="AD258"/>
      <c r="AE258"/>
      <c r="AF258"/>
    </row>
    <row r="259" spans="2:32" x14ac:dyDescent="0.25">
      <c r="B259" s="50" t="s">
        <v>390</v>
      </c>
      <c r="C259" s="56">
        <v>963030</v>
      </c>
      <c r="D259" s="56">
        <v>923240</v>
      </c>
      <c r="E259" s="54">
        <v>0</v>
      </c>
      <c r="F259" s="120">
        <v>0</v>
      </c>
      <c r="G259" s="120">
        <v>15420</v>
      </c>
      <c r="H259" s="120">
        <v>0</v>
      </c>
      <c r="I259" s="54"/>
      <c r="J259" s="54">
        <v>59093.24</v>
      </c>
      <c r="K259" s="54">
        <v>5000</v>
      </c>
      <c r="L259" s="54">
        <v>0</v>
      </c>
      <c r="M259" s="54">
        <v>52425</v>
      </c>
      <c r="N259" s="54">
        <v>0</v>
      </c>
      <c r="O259" s="148">
        <v>0</v>
      </c>
      <c r="P259" s="148">
        <v>47326.3</v>
      </c>
      <c r="Q259" s="148">
        <f t="shared" si="3"/>
        <v>179264.53999999998</v>
      </c>
      <c r="R259" s="289"/>
      <c r="S259" s="6"/>
    </row>
    <row r="260" spans="2:32" s="28" customFormat="1" x14ac:dyDescent="0.25">
      <c r="B260" s="52" t="s">
        <v>391</v>
      </c>
      <c r="C260" s="119">
        <v>156209360</v>
      </c>
      <c r="D260" s="119">
        <v>174935993.25</v>
      </c>
      <c r="E260" s="119">
        <v>52267.600000000006</v>
      </c>
      <c r="F260" s="119">
        <v>636850.72</v>
      </c>
      <c r="G260" s="119">
        <v>4149216.96</v>
      </c>
      <c r="H260" s="119">
        <v>5585144.9800000004</v>
      </c>
      <c r="I260" s="119">
        <v>15166056.92</v>
      </c>
      <c r="J260" s="119">
        <v>11422248.4</v>
      </c>
      <c r="K260" s="119">
        <v>7849777.4900000012</v>
      </c>
      <c r="L260" s="119">
        <v>5021571.79</v>
      </c>
      <c r="M260" s="119">
        <v>11389182.289999999</v>
      </c>
      <c r="N260" s="119">
        <v>11173133.219999999</v>
      </c>
      <c r="O260" s="119">
        <v>11026582.449999999</v>
      </c>
      <c r="P260" s="119">
        <v>24161422.329999998</v>
      </c>
      <c r="Q260" s="153">
        <f t="shared" si="3"/>
        <v>107633455.15000001</v>
      </c>
      <c r="R260" s="289"/>
      <c r="S260" s="6"/>
      <c r="T260" s="3"/>
      <c r="U260" s="3"/>
      <c r="V260" s="3"/>
      <c r="W260" s="3"/>
      <c r="X260"/>
      <c r="Y260"/>
      <c r="Z260"/>
      <c r="AA260"/>
      <c r="AB260"/>
      <c r="AC260"/>
      <c r="AD260"/>
      <c r="AE260"/>
      <c r="AF260"/>
    </row>
    <row r="261" spans="2:32" s="28" customFormat="1" x14ac:dyDescent="0.25">
      <c r="B261" s="51" t="s">
        <v>392</v>
      </c>
      <c r="C261" s="119">
        <v>2033222</v>
      </c>
      <c r="D261" s="119">
        <v>1586653</v>
      </c>
      <c r="E261" s="119">
        <v>0</v>
      </c>
      <c r="F261" s="119"/>
      <c r="G261" s="119">
        <v>0</v>
      </c>
      <c r="H261" s="119"/>
      <c r="I261" s="119">
        <v>0</v>
      </c>
      <c r="J261" s="119"/>
      <c r="K261" s="119">
        <v>0</v>
      </c>
      <c r="L261" s="119">
        <v>0</v>
      </c>
      <c r="M261" s="119">
        <v>29187.81</v>
      </c>
      <c r="N261" s="119">
        <v>169230</v>
      </c>
      <c r="O261" s="119">
        <v>6487.6</v>
      </c>
      <c r="P261" s="153">
        <v>137344.4</v>
      </c>
      <c r="Q261" s="153">
        <f t="shared" si="3"/>
        <v>342249.81</v>
      </c>
      <c r="R261" s="289"/>
      <c r="S261" s="6"/>
      <c r="T261" s="3"/>
      <c r="U261" s="3"/>
      <c r="V261" s="3"/>
      <c r="W261" s="3"/>
      <c r="X261"/>
      <c r="Y261"/>
      <c r="Z261"/>
      <c r="AA261"/>
      <c r="AB261"/>
      <c r="AC261"/>
      <c r="AD261"/>
      <c r="AE261"/>
      <c r="AF261"/>
    </row>
    <row r="262" spans="2:32" x14ac:dyDescent="0.25">
      <c r="B262" s="50" t="s">
        <v>393</v>
      </c>
      <c r="C262" s="121">
        <v>2033222</v>
      </c>
      <c r="D262" s="121">
        <v>1586653</v>
      </c>
      <c r="E262" s="120">
        <v>0</v>
      </c>
      <c r="F262" s="120"/>
      <c r="G262" s="120">
        <v>0</v>
      </c>
      <c r="H262" s="120"/>
      <c r="I262" s="120">
        <v>0</v>
      </c>
      <c r="J262" s="120"/>
      <c r="K262" s="120">
        <v>0</v>
      </c>
      <c r="L262" s="120">
        <v>0</v>
      </c>
      <c r="M262" s="120">
        <v>29187.81</v>
      </c>
      <c r="N262" s="120">
        <v>169230</v>
      </c>
      <c r="O262" s="152">
        <v>6487.6</v>
      </c>
      <c r="P262" s="152">
        <v>137344.4</v>
      </c>
      <c r="Q262" s="152">
        <f t="shared" si="3"/>
        <v>342249.81</v>
      </c>
      <c r="R262" s="289"/>
      <c r="S262" s="6"/>
    </row>
    <row r="263" spans="2:32" s="28" customFormat="1" x14ac:dyDescent="0.25">
      <c r="B263" s="51" t="s">
        <v>394</v>
      </c>
      <c r="C263" s="119">
        <v>799595</v>
      </c>
      <c r="D263" s="119">
        <v>647491.39</v>
      </c>
      <c r="E263" s="119">
        <v>0</v>
      </c>
      <c r="F263" s="119">
        <v>0</v>
      </c>
      <c r="G263" s="119"/>
      <c r="H263" s="119">
        <v>0</v>
      </c>
      <c r="I263" s="119"/>
      <c r="J263" s="119">
        <v>0</v>
      </c>
      <c r="K263" s="119">
        <v>4071</v>
      </c>
      <c r="L263" s="119"/>
      <c r="M263" s="119"/>
      <c r="N263" s="119">
        <v>0</v>
      </c>
      <c r="O263" s="119">
        <v>0</v>
      </c>
      <c r="P263" s="119">
        <v>0</v>
      </c>
      <c r="Q263" s="147">
        <f t="shared" si="3"/>
        <v>4071</v>
      </c>
      <c r="R263" s="289"/>
      <c r="S263" s="6"/>
      <c r="T263" s="3"/>
      <c r="U263" s="3"/>
      <c r="V263" s="3"/>
      <c r="W263" s="3"/>
      <c r="X263"/>
      <c r="Y263"/>
      <c r="Z263"/>
      <c r="AA263"/>
      <c r="AB263"/>
      <c r="AC263"/>
      <c r="AD263"/>
      <c r="AE263"/>
      <c r="AF263"/>
    </row>
    <row r="264" spans="2:32" x14ac:dyDescent="0.25">
      <c r="B264" s="50" t="s">
        <v>395</v>
      </c>
      <c r="C264" s="56">
        <v>799595</v>
      </c>
      <c r="D264" s="56">
        <v>647491.39</v>
      </c>
      <c r="E264" s="54">
        <v>0</v>
      </c>
      <c r="F264" s="120">
        <v>0</v>
      </c>
      <c r="G264" s="120"/>
      <c r="H264" s="120">
        <v>0</v>
      </c>
      <c r="I264" s="54"/>
      <c r="J264" s="54">
        <v>0</v>
      </c>
      <c r="K264" s="54">
        <v>4071</v>
      </c>
      <c r="L264" s="54"/>
      <c r="M264" s="54"/>
      <c r="N264" s="54">
        <v>0</v>
      </c>
      <c r="O264" s="148">
        <v>0</v>
      </c>
      <c r="P264" s="148">
        <v>0</v>
      </c>
      <c r="Q264" s="148">
        <f t="shared" si="3"/>
        <v>4071</v>
      </c>
      <c r="R264" s="289"/>
      <c r="S264" s="6"/>
    </row>
    <row r="265" spans="2:32" s="28" customFormat="1" x14ac:dyDescent="0.25">
      <c r="B265" s="51" t="s">
        <v>396</v>
      </c>
      <c r="C265" s="119">
        <v>67423412</v>
      </c>
      <c r="D265" s="119">
        <v>85595651.689999998</v>
      </c>
      <c r="E265" s="119">
        <v>49317.600000000006</v>
      </c>
      <c r="F265" s="119">
        <v>512887</v>
      </c>
      <c r="G265" s="119">
        <v>3411014.29</v>
      </c>
      <c r="H265" s="119">
        <v>1521063.46</v>
      </c>
      <c r="I265" s="119">
        <v>4732549.09</v>
      </c>
      <c r="J265" s="119">
        <v>4478434.17</v>
      </c>
      <c r="K265" s="119">
        <v>1084825.1100000001</v>
      </c>
      <c r="L265" s="119">
        <v>1574212.36</v>
      </c>
      <c r="M265" s="119">
        <v>3532232.03</v>
      </c>
      <c r="N265" s="119">
        <v>3962430.17</v>
      </c>
      <c r="O265" s="119">
        <v>6344476</v>
      </c>
      <c r="P265" s="119">
        <v>15224239.07</v>
      </c>
      <c r="Q265" s="147">
        <f t="shared" si="3"/>
        <v>46427680.350000001</v>
      </c>
      <c r="R265" s="289"/>
      <c r="S265" s="6"/>
      <c r="T265" s="3"/>
      <c r="U265" s="3"/>
      <c r="V265" s="3"/>
      <c r="W265" s="3"/>
      <c r="X265"/>
      <c r="Y265"/>
      <c r="Z265"/>
      <c r="AA265"/>
      <c r="AB265"/>
      <c r="AC265"/>
      <c r="AD265"/>
      <c r="AE265"/>
      <c r="AF265"/>
    </row>
    <row r="266" spans="2:32" x14ac:dyDescent="0.25">
      <c r="B266" s="50" t="s">
        <v>397</v>
      </c>
      <c r="C266" s="56">
        <v>67423412</v>
      </c>
      <c r="D266" s="56">
        <v>85595651.689999998</v>
      </c>
      <c r="E266" s="54">
        <v>49317.600000000006</v>
      </c>
      <c r="F266" s="120">
        <v>512887</v>
      </c>
      <c r="G266" s="120">
        <v>3411014.29</v>
      </c>
      <c r="H266" s="120">
        <v>1521063.46</v>
      </c>
      <c r="I266" s="54">
        <v>4732549.09</v>
      </c>
      <c r="J266" s="54">
        <v>4478434.17</v>
      </c>
      <c r="K266" s="54">
        <v>1084825.1100000001</v>
      </c>
      <c r="L266" s="54">
        <v>1574212.36</v>
      </c>
      <c r="M266" s="54">
        <v>3532232.03</v>
      </c>
      <c r="N266" s="54">
        <v>3962430.17</v>
      </c>
      <c r="O266" s="148">
        <v>6344476</v>
      </c>
      <c r="P266" s="148">
        <v>15224239.07</v>
      </c>
      <c r="Q266" s="148">
        <f t="shared" si="3"/>
        <v>46427680.350000001</v>
      </c>
      <c r="R266" s="289"/>
      <c r="S266" s="6"/>
    </row>
    <row r="267" spans="2:32" s="28" customFormat="1" x14ac:dyDescent="0.25">
      <c r="B267" s="51" t="s">
        <v>398</v>
      </c>
      <c r="C267" s="119">
        <v>4844892</v>
      </c>
      <c r="D267" s="119">
        <v>3339487.71</v>
      </c>
      <c r="E267" s="119">
        <v>0</v>
      </c>
      <c r="F267" s="119">
        <v>0</v>
      </c>
      <c r="G267" s="119">
        <v>0</v>
      </c>
      <c r="H267" s="119">
        <v>13349.69</v>
      </c>
      <c r="I267" s="119">
        <v>15757.42</v>
      </c>
      <c r="J267" s="119">
        <v>0</v>
      </c>
      <c r="K267" s="119">
        <v>100000</v>
      </c>
      <c r="L267" s="119">
        <v>20768</v>
      </c>
      <c r="M267" s="119">
        <v>2220</v>
      </c>
      <c r="N267" s="119">
        <v>18232.03</v>
      </c>
      <c r="O267" s="119">
        <v>105600.01</v>
      </c>
      <c r="P267" s="119">
        <v>20266.559999999998</v>
      </c>
      <c r="Q267" s="147">
        <f t="shared" si="3"/>
        <v>296193.70999999996</v>
      </c>
      <c r="R267" s="289"/>
      <c r="S267" s="6"/>
      <c r="T267" s="3"/>
      <c r="U267" s="3"/>
      <c r="V267" s="3"/>
      <c r="W267" s="3"/>
      <c r="X267"/>
      <c r="Y267"/>
      <c r="Z267"/>
      <c r="AA267"/>
      <c r="AB267"/>
      <c r="AC267"/>
      <c r="AD267"/>
      <c r="AE267"/>
      <c r="AF267"/>
    </row>
    <row r="268" spans="2:32" x14ac:dyDescent="0.25">
      <c r="B268" s="50" t="s">
        <v>399</v>
      </c>
      <c r="C268" s="56">
        <v>4844892</v>
      </c>
      <c r="D268" s="56">
        <v>3339487.71</v>
      </c>
      <c r="E268" s="54">
        <v>0</v>
      </c>
      <c r="F268" s="120">
        <v>0</v>
      </c>
      <c r="G268" s="120">
        <v>0</v>
      </c>
      <c r="H268" s="120">
        <v>13349.69</v>
      </c>
      <c r="I268" s="54">
        <v>15757.42</v>
      </c>
      <c r="J268" s="54">
        <v>0</v>
      </c>
      <c r="K268" s="54">
        <v>100000</v>
      </c>
      <c r="L268" s="54">
        <v>20768</v>
      </c>
      <c r="M268" s="54">
        <v>2220</v>
      </c>
      <c r="N268" s="54">
        <v>18232.03</v>
      </c>
      <c r="O268" s="148">
        <v>105600.01</v>
      </c>
      <c r="P268" s="148">
        <v>20266.559999999998</v>
      </c>
      <c r="Q268" s="148">
        <f t="shared" ref="Q268:Q331" si="4">SUM(E268:P268)</f>
        <v>296193.70999999996</v>
      </c>
      <c r="R268" s="289"/>
      <c r="S268" s="6"/>
    </row>
    <row r="269" spans="2:32" s="28" customFormat="1" x14ac:dyDescent="0.25">
      <c r="B269" s="51" t="s">
        <v>400</v>
      </c>
      <c r="C269" s="119">
        <v>81108239</v>
      </c>
      <c r="D269" s="119">
        <v>83766709.459999993</v>
      </c>
      <c r="E269" s="119">
        <v>2950</v>
      </c>
      <c r="F269" s="119">
        <v>123963.72</v>
      </c>
      <c r="G269" s="119">
        <v>738202.67</v>
      </c>
      <c r="H269" s="119">
        <v>4050731.83</v>
      </c>
      <c r="I269" s="119">
        <v>10417750.41</v>
      </c>
      <c r="J269" s="119">
        <v>6943814.2300000004</v>
      </c>
      <c r="K269" s="119">
        <v>6660881.3800000008</v>
      </c>
      <c r="L269" s="119">
        <v>3426591.43</v>
      </c>
      <c r="M269" s="119">
        <v>7825542.4500000002</v>
      </c>
      <c r="N269" s="119">
        <v>7023241.0199999996</v>
      </c>
      <c r="O269" s="119">
        <v>4570018.84</v>
      </c>
      <c r="P269" s="119">
        <v>8779572.2999999989</v>
      </c>
      <c r="Q269" s="153">
        <f t="shared" si="4"/>
        <v>60563260.280000001</v>
      </c>
      <c r="R269" s="289"/>
      <c r="S269" s="6"/>
      <c r="T269" s="3"/>
      <c r="U269" s="3"/>
      <c r="V269" s="3"/>
      <c r="W269" s="3"/>
      <c r="X269"/>
      <c r="Y269"/>
      <c r="Z269"/>
      <c r="AA269"/>
      <c r="AB269"/>
      <c r="AC269"/>
      <c r="AD269"/>
      <c r="AE269"/>
      <c r="AF269"/>
    </row>
    <row r="270" spans="2:32" x14ac:dyDescent="0.25">
      <c r="B270" s="50" t="s">
        <v>401</v>
      </c>
      <c r="C270" s="121">
        <v>81108239</v>
      </c>
      <c r="D270" s="121">
        <v>83766709.459999993</v>
      </c>
      <c r="E270" s="120">
        <v>2950</v>
      </c>
      <c r="F270" s="120">
        <v>123963.72</v>
      </c>
      <c r="G270" s="120">
        <v>738202.67</v>
      </c>
      <c r="H270" s="120">
        <v>4050731.83</v>
      </c>
      <c r="I270" s="120">
        <v>10417750.41</v>
      </c>
      <c r="J270" s="120">
        <v>6943814.2300000004</v>
      </c>
      <c r="K270" s="120">
        <v>6660881.3800000008</v>
      </c>
      <c r="L270" s="120">
        <v>3426591.43</v>
      </c>
      <c r="M270" s="120">
        <v>7825542.4500000002</v>
      </c>
      <c r="N270" s="120">
        <v>7023241.0199999996</v>
      </c>
      <c r="O270" s="152">
        <v>4570018.84</v>
      </c>
      <c r="P270" s="152">
        <v>8779572.2999999989</v>
      </c>
      <c r="Q270" s="152">
        <f t="shared" si="4"/>
        <v>60563260.280000001</v>
      </c>
      <c r="R270" s="289"/>
      <c r="S270" s="6"/>
    </row>
    <row r="271" spans="2:32" s="112" customFormat="1" x14ac:dyDescent="0.25">
      <c r="B271" s="52" t="s">
        <v>44</v>
      </c>
      <c r="C271" s="119">
        <v>119581810</v>
      </c>
      <c r="D271" s="119">
        <v>165736323.38</v>
      </c>
      <c r="E271" s="119">
        <v>89681.7</v>
      </c>
      <c r="F271" s="119">
        <v>686702.79</v>
      </c>
      <c r="G271" s="119">
        <v>12536564.959999997</v>
      </c>
      <c r="H271" s="119">
        <v>2149955.4499999997</v>
      </c>
      <c r="I271" s="119">
        <v>4233453.2399999993</v>
      </c>
      <c r="J271" s="119">
        <v>5655796.3999999994</v>
      </c>
      <c r="K271" s="119">
        <v>7411962.9199999999</v>
      </c>
      <c r="L271" s="119">
        <v>6209706.3300000001</v>
      </c>
      <c r="M271" s="119">
        <v>2602742.37</v>
      </c>
      <c r="N271" s="119">
        <v>6668097.3999999994</v>
      </c>
      <c r="O271" s="119">
        <v>6799809.5</v>
      </c>
      <c r="P271" s="119">
        <v>16000752.629999999</v>
      </c>
      <c r="Q271" s="151">
        <f t="shared" si="4"/>
        <v>71045225.689999983</v>
      </c>
      <c r="R271" s="289"/>
      <c r="S271" s="6"/>
      <c r="T271" s="3"/>
      <c r="U271" s="3"/>
      <c r="V271" s="3"/>
      <c r="W271" s="3"/>
      <c r="X271"/>
      <c r="Y271"/>
      <c r="Z271"/>
      <c r="AA271"/>
      <c r="AB271"/>
      <c r="AC271"/>
      <c r="AD271"/>
      <c r="AE271"/>
      <c r="AF271"/>
    </row>
    <row r="272" spans="2:32" s="112" customFormat="1" x14ac:dyDescent="0.25">
      <c r="B272" s="115" t="s">
        <v>402</v>
      </c>
      <c r="C272" s="119">
        <v>25137275</v>
      </c>
      <c r="D272" s="119">
        <v>19214787.300000001</v>
      </c>
      <c r="E272" s="119">
        <v>0</v>
      </c>
      <c r="F272" s="119">
        <v>18661.7</v>
      </c>
      <c r="G272" s="119">
        <v>234362.75</v>
      </c>
      <c r="H272" s="119">
        <v>462433.9</v>
      </c>
      <c r="I272" s="119">
        <v>81746.539999999994</v>
      </c>
      <c r="J272" s="119">
        <v>64323.7</v>
      </c>
      <c r="K272" s="119">
        <v>2033724.19</v>
      </c>
      <c r="L272" s="119">
        <v>66329.84</v>
      </c>
      <c r="M272" s="119">
        <v>125123.53000000001</v>
      </c>
      <c r="N272" s="119">
        <v>1339248.6000000001</v>
      </c>
      <c r="O272" s="119">
        <v>1331541.3299999998</v>
      </c>
      <c r="P272" s="119">
        <v>2923093.04</v>
      </c>
      <c r="Q272" s="151">
        <f t="shared" si="4"/>
        <v>8680589.120000001</v>
      </c>
      <c r="R272" s="289"/>
      <c r="S272" s="6"/>
      <c r="T272" s="3"/>
      <c r="U272" s="3"/>
      <c r="V272" s="3"/>
      <c r="W272" s="3"/>
      <c r="X272"/>
      <c r="Y272"/>
      <c r="Z272"/>
      <c r="AA272"/>
      <c r="AB272"/>
      <c r="AC272"/>
      <c r="AD272"/>
      <c r="AE272"/>
      <c r="AF272"/>
    </row>
    <row r="273" spans="2:32" x14ac:dyDescent="0.25">
      <c r="B273" s="50" t="s">
        <v>403</v>
      </c>
      <c r="C273" s="56">
        <v>13877195</v>
      </c>
      <c r="D273" s="56">
        <v>11662413.210000001</v>
      </c>
      <c r="E273" s="54">
        <v>0</v>
      </c>
      <c r="F273" s="120">
        <v>18661.7</v>
      </c>
      <c r="G273" s="120">
        <v>226102.75</v>
      </c>
      <c r="H273" s="120">
        <v>261335.94</v>
      </c>
      <c r="I273" s="54">
        <v>74695</v>
      </c>
      <c r="J273" s="54">
        <v>64323.7</v>
      </c>
      <c r="K273" s="54">
        <v>2021452.19</v>
      </c>
      <c r="L273" s="54">
        <v>65459.840000000004</v>
      </c>
      <c r="M273" s="54">
        <v>125123.53000000001</v>
      </c>
      <c r="N273" s="54">
        <v>1305385.8</v>
      </c>
      <c r="O273" s="148">
        <v>1147556.6399999999</v>
      </c>
      <c r="P273" s="148">
        <v>699189.66</v>
      </c>
      <c r="Q273" s="148">
        <f t="shared" si="4"/>
        <v>6009286.7499999991</v>
      </c>
      <c r="R273" s="289"/>
      <c r="S273" s="6"/>
    </row>
    <row r="274" spans="2:32" x14ac:dyDescent="0.25">
      <c r="B274" s="50" t="s">
        <v>404</v>
      </c>
      <c r="C274" s="56">
        <v>1751400</v>
      </c>
      <c r="D274" s="56">
        <v>1516400</v>
      </c>
      <c r="E274" s="54">
        <v>0</v>
      </c>
      <c r="F274" s="120">
        <v>0</v>
      </c>
      <c r="G274" s="120">
        <v>0</v>
      </c>
      <c r="H274" s="120"/>
      <c r="I274" s="54">
        <v>0</v>
      </c>
      <c r="J274" s="54"/>
      <c r="K274" s="54"/>
      <c r="L274" s="54"/>
      <c r="M274" s="54"/>
      <c r="N274" s="54"/>
      <c r="O274" s="148">
        <v>1000</v>
      </c>
      <c r="P274" s="148">
        <v>0</v>
      </c>
      <c r="Q274" s="148">
        <f t="shared" si="4"/>
        <v>1000</v>
      </c>
      <c r="R274" s="289"/>
      <c r="S274" s="6"/>
    </row>
    <row r="275" spans="2:32" x14ac:dyDescent="0.25">
      <c r="B275" s="50" t="s">
        <v>405</v>
      </c>
      <c r="C275" s="56">
        <v>1458816</v>
      </c>
      <c r="D275" s="56">
        <v>1278816</v>
      </c>
      <c r="E275" s="54">
        <v>0</v>
      </c>
      <c r="F275" s="120"/>
      <c r="G275" s="120"/>
      <c r="H275" s="120"/>
      <c r="I275" s="54"/>
      <c r="J275" s="54"/>
      <c r="K275" s="54"/>
      <c r="L275" s="54"/>
      <c r="M275" s="54"/>
      <c r="N275" s="54"/>
      <c r="O275" s="148">
        <v>0</v>
      </c>
      <c r="P275" s="148">
        <v>49378.39</v>
      </c>
      <c r="Q275" s="148">
        <f t="shared" si="4"/>
        <v>49378.39</v>
      </c>
      <c r="R275" s="289"/>
      <c r="S275" s="6"/>
    </row>
    <row r="276" spans="2:32" x14ac:dyDescent="0.25">
      <c r="B276" s="50" t="s">
        <v>406</v>
      </c>
      <c r="C276" s="56">
        <v>2686582</v>
      </c>
      <c r="D276" s="56">
        <v>712421.04</v>
      </c>
      <c r="E276" s="54">
        <v>0</v>
      </c>
      <c r="F276" s="120">
        <v>0</v>
      </c>
      <c r="G276" s="120">
        <v>8260</v>
      </c>
      <c r="H276" s="120">
        <v>26925.24</v>
      </c>
      <c r="I276" s="54">
        <v>60.04</v>
      </c>
      <c r="J276" s="54">
        <v>0</v>
      </c>
      <c r="K276" s="54">
        <v>0</v>
      </c>
      <c r="L276" s="54">
        <v>280</v>
      </c>
      <c r="M276" s="54">
        <v>0</v>
      </c>
      <c r="N276" s="54">
        <v>1412.8</v>
      </c>
      <c r="O276" s="148">
        <v>62984</v>
      </c>
      <c r="P276" s="148">
        <v>200010</v>
      </c>
      <c r="Q276" s="148">
        <f t="shared" si="4"/>
        <v>299932.08</v>
      </c>
      <c r="R276" s="289"/>
      <c r="S276" s="6"/>
    </row>
    <row r="277" spans="2:32" x14ac:dyDescent="0.25">
      <c r="B277" s="50" t="s">
        <v>407</v>
      </c>
      <c r="C277" s="56">
        <v>5363282</v>
      </c>
      <c r="D277" s="56">
        <v>4044737.05</v>
      </c>
      <c r="E277" s="54">
        <v>0</v>
      </c>
      <c r="F277" s="120">
        <v>0</v>
      </c>
      <c r="G277" s="120">
        <v>0</v>
      </c>
      <c r="H277" s="120">
        <v>174172.72</v>
      </c>
      <c r="I277" s="54">
        <v>6991.5</v>
      </c>
      <c r="J277" s="54">
        <v>0</v>
      </c>
      <c r="K277" s="54">
        <v>12272</v>
      </c>
      <c r="L277" s="54">
        <v>590</v>
      </c>
      <c r="M277" s="54">
        <v>0</v>
      </c>
      <c r="N277" s="54">
        <v>32450</v>
      </c>
      <c r="O277" s="148">
        <v>120000.69</v>
      </c>
      <c r="P277" s="148">
        <v>1974514.99</v>
      </c>
      <c r="Q277" s="148">
        <f t="shared" si="4"/>
        <v>2320991.9</v>
      </c>
      <c r="R277" s="289"/>
      <c r="S277" s="6"/>
    </row>
    <row r="278" spans="2:32" s="28" customFormat="1" x14ac:dyDescent="0.25">
      <c r="B278" s="51" t="s">
        <v>408</v>
      </c>
      <c r="C278" s="119">
        <v>16661869</v>
      </c>
      <c r="D278" s="119">
        <v>16788896.890000001</v>
      </c>
      <c r="E278" s="119">
        <v>85668</v>
      </c>
      <c r="F278" s="119">
        <v>116525</v>
      </c>
      <c r="G278" s="119">
        <v>162930.26999999999</v>
      </c>
      <c r="H278" s="119">
        <v>246106.09</v>
      </c>
      <c r="I278" s="119">
        <v>0</v>
      </c>
      <c r="J278" s="119">
        <v>239041.86000000002</v>
      </c>
      <c r="K278" s="119">
        <v>1020162.05</v>
      </c>
      <c r="L278" s="119">
        <v>519432.39</v>
      </c>
      <c r="M278" s="119">
        <v>42480</v>
      </c>
      <c r="N278" s="119">
        <v>342772.55000000005</v>
      </c>
      <c r="O278" s="119">
        <v>111691.33</v>
      </c>
      <c r="P278" s="147">
        <v>519681.56999999995</v>
      </c>
      <c r="Q278" s="147">
        <f t="shared" si="4"/>
        <v>3406491.11</v>
      </c>
      <c r="R278" s="289"/>
      <c r="S278" s="6"/>
      <c r="T278" s="3"/>
      <c r="U278" s="3"/>
      <c r="V278" s="3"/>
      <c r="W278" s="3"/>
      <c r="X278"/>
      <c r="Y278"/>
      <c r="Z278"/>
      <c r="AA278"/>
      <c r="AB278"/>
      <c r="AC278"/>
      <c r="AD278"/>
      <c r="AE278"/>
      <c r="AF278"/>
    </row>
    <row r="279" spans="2:32" x14ac:dyDescent="0.25">
      <c r="B279" s="50" t="s">
        <v>409</v>
      </c>
      <c r="C279" s="56">
        <v>6957737</v>
      </c>
      <c r="D279" s="56">
        <v>8208121.79</v>
      </c>
      <c r="E279" s="54">
        <v>38940</v>
      </c>
      <c r="F279" s="120">
        <v>0</v>
      </c>
      <c r="G279" s="120">
        <v>0</v>
      </c>
      <c r="H279" s="120">
        <v>40756</v>
      </c>
      <c r="I279" s="54">
        <v>0</v>
      </c>
      <c r="J279" s="54">
        <v>37760</v>
      </c>
      <c r="K279" s="54">
        <v>910242.91</v>
      </c>
      <c r="L279" s="54">
        <v>2005</v>
      </c>
      <c r="M279" s="54">
        <v>0</v>
      </c>
      <c r="N279" s="54">
        <v>81590.63</v>
      </c>
      <c r="O279" s="148">
        <v>61991.33</v>
      </c>
      <c r="P279" s="148">
        <v>151548.19</v>
      </c>
      <c r="Q279" s="148">
        <f t="shared" si="4"/>
        <v>1324834.06</v>
      </c>
      <c r="R279" s="289"/>
      <c r="S279" s="6"/>
    </row>
    <row r="280" spans="2:32" x14ac:dyDescent="0.25">
      <c r="B280" s="50" t="s">
        <v>410</v>
      </c>
      <c r="C280" s="56">
        <v>8203980</v>
      </c>
      <c r="D280" s="56">
        <v>7024668.0999999996</v>
      </c>
      <c r="E280" s="54">
        <v>46728</v>
      </c>
      <c r="F280" s="120">
        <v>116525</v>
      </c>
      <c r="G280" s="120">
        <v>162930.26999999999</v>
      </c>
      <c r="H280" s="120">
        <v>0</v>
      </c>
      <c r="I280" s="54">
        <v>0</v>
      </c>
      <c r="J280" s="54">
        <v>196986.90000000002</v>
      </c>
      <c r="K280" s="54">
        <v>109919.14</v>
      </c>
      <c r="L280" s="54">
        <v>517027.39</v>
      </c>
      <c r="M280" s="54">
        <v>42480</v>
      </c>
      <c r="N280" s="54">
        <v>216561.91</v>
      </c>
      <c r="O280" s="148">
        <v>19700</v>
      </c>
      <c r="P280" s="148">
        <v>362898.37999999995</v>
      </c>
      <c r="Q280" s="148">
        <f t="shared" si="4"/>
        <v>1791756.99</v>
      </c>
      <c r="R280" s="289"/>
      <c r="S280" s="6"/>
    </row>
    <row r="281" spans="2:32" x14ac:dyDescent="0.25">
      <c r="B281" s="50" t="s">
        <v>411</v>
      </c>
      <c r="C281" s="56">
        <v>1500152</v>
      </c>
      <c r="D281" s="56">
        <v>1556107</v>
      </c>
      <c r="E281" s="54">
        <v>0</v>
      </c>
      <c r="F281" s="120">
        <v>0</v>
      </c>
      <c r="G281" s="120"/>
      <c r="H281" s="120">
        <v>205350.09</v>
      </c>
      <c r="I281" s="54"/>
      <c r="J281" s="54">
        <v>4294.96</v>
      </c>
      <c r="K281" s="54"/>
      <c r="L281" s="54">
        <v>400</v>
      </c>
      <c r="M281" s="54"/>
      <c r="N281" s="54">
        <v>44620.01</v>
      </c>
      <c r="O281" s="148">
        <v>30000</v>
      </c>
      <c r="P281" s="148">
        <v>5235</v>
      </c>
      <c r="Q281" s="148">
        <f t="shared" si="4"/>
        <v>289900.06</v>
      </c>
      <c r="R281" s="289"/>
      <c r="S281" s="6"/>
    </row>
    <row r="282" spans="2:32" s="28" customFormat="1" x14ac:dyDescent="0.25">
      <c r="B282" s="51" t="s">
        <v>412</v>
      </c>
      <c r="C282" s="119">
        <v>72040867</v>
      </c>
      <c r="D282" s="119">
        <v>123604201.13000001</v>
      </c>
      <c r="E282" s="119">
        <v>4013.7000000000003</v>
      </c>
      <c r="F282" s="119">
        <v>534028.49</v>
      </c>
      <c r="G282" s="119">
        <v>11943696.969999999</v>
      </c>
      <c r="H282" s="119">
        <v>1381510.73</v>
      </c>
      <c r="I282" s="119">
        <v>4035762.4999999995</v>
      </c>
      <c r="J282" s="119">
        <v>4997310.58</v>
      </c>
      <c r="K282" s="119">
        <v>4227300.37</v>
      </c>
      <c r="L282" s="119">
        <v>5597928.8600000003</v>
      </c>
      <c r="M282" s="119">
        <v>2301078.66</v>
      </c>
      <c r="N282" s="119">
        <v>4200700.2300000004</v>
      </c>
      <c r="O282" s="119">
        <v>4254437.3599999994</v>
      </c>
      <c r="P282" s="147">
        <v>12527999.869999999</v>
      </c>
      <c r="Q282" s="147">
        <f t="shared" si="4"/>
        <v>56005768.32</v>
      </c>
      <c r="R282" s="289"/>
      <c r="S282" s="6"/>
      <c r="T282" s="3"/>
      <c r="U282" s="3"/>
      <c r="V282" s="3"/>
      <c r="W282" s="3"/>
      <c r="X282"/>
      <c r="Y282"/>
      <c r="Z282"/>
      <c r="AA282"/>
      <c r="AB282"/>
      <c r="AC282"/>
      <c r="AD282"/>
      <c r="AE282"/>
      <c r="AF282"/>
    </row>
    <row r="283" spans="2:32" x14ac:dyDescent="0.25">
      <c r="B283" s="50" t="s">
        <v>416</v>
      </c>
      <c r="C283" s="56">
        <v>37495627</v>
      </c>
      <c r="D283" s="56">
        <v>64040117.890000001</v>
      </c>
      <c r="E283" s="54">
        <v>2326.3000000000002</v>
      </c>
      <c r="F283" s="120">
        <v>297305.27</v>
      </c>
      <c r="G283" s="120">
        <v>10387874.879999999</v>
      </c>
      <c r="H283" s="120">
        <v>458704.11</v>
      </c>
      <c r="I283" s="54">
        <v>2470784.6199999996</v>
      </c>
      <c r="J283" s="54">
        <v>2682409.86</v>
      </c>
      <c r="K283" s="54">
        <v>1461192.12</v>
      </c>
      <c r="L283" s="54">
        <v>1021778.36</v>
      </c>
      <c r="M283" s="54">
        <v>908915.23</v>
      </c>
      <c r="N283" s="54">
        <v>2206587</v>
      </c>
      <c r="O283" s="148">
        <v>1902099.81</v>
      </c>
      <c r="P283" s="148">
        <v>8804105.6600000001</v>
      </c>
      <c r="Q283" s="148">
        <f t="shared" si="4"/>
        <v>32604083.219999995</v>
      </c>
      <c r="R283" s="289"/>
      <c r="S283" s="6"/>
    </row>
    <row r="284" spans="2:32" x14ac:dyDescent="0.25">
      <c r="B284" s="50" t="s">
        <v>417</v>
      </c>
      <c r="C284" s="56">
        <v>304800</v>
      </c>
      <c r="D284" s="56">
        <v>184000</v>
      </c>
      <c r="E284" s="54">
        <v>0</v>
      </c>
      <c r="F284" s="120"/>
      <c r="G284" s="120">
        <v>0</v>
      </c>
      <c r="H284" s="120">
        <v>0</v>
      </c>
      <c r="I284" s="54">
        <v>0</v>
      </c>
      <c r="J284" s="54">
        <v>25110.400000000001</v>
      </c>
      <c r="K284" s="54"/>
      <c r="L284" s="54">
        <v>0</v>
      </c>
      <c r="M284" s="54"/>
      <c r="N284" s="54">
        <v>0</v>
      </c>
      <c r="O284" s="148"/>
      <c r="P284" s="148">
        <v>2444.02</v>
      </c>
      <c r="Q284" s="148">
        <f t="shared" si="4"/>
        <v>27554.420000000002</v>
      </c>
      <c r="R284" s="289"/>
      <c r="S284" s="6"/>
    </row>
    <row r="285" spans="2:32" x14ac:dyDescent="0.25">
      <c r="B285" s="50" t="s">
        <v>418</v>
      </c>
      <c r="C285" s="56">
        <v>34240440</v>
      </c>
      <c r="D285" s="56">
        <v>59380083.24000001</v>
      </c>
      <c r="E285" s="54">
        <v>1687.4</v>
      </c>
      <c r="F285" s="120">
        <v>236723.22</v>
      </c>
      <c r="G285" s="120">
        <v>1555822.0899999999</v>
      </c>
      <c r="H285" s="120">
        <v>922806.62</v>
      </c>
      <c r="I285" s="54">
        <v>1564977.88</v>
      </c>
      <c r="J285" s="54">
        <v>2289790.3199999998</v>
      </c>
      <c r="K285" s="54">
        <v>2766108.25</v>
      </c>
      <c r="L285" s="54">
        <v>4576150.5</v>
      </c>
      <c r="M285" s="54">
        <v>1392163.4300000002</v>
      </c>
      <c r="N285" s="54">
        <v>1994113.23</v>
      </c>
      <c r="O285" s="148">
        <v>2352337.5499999998</v>
      </c>
      <c r="P285" s="148">
        <v>3721450.19</v>
      </c>
      <c r="Q285" s="148">
        <f t="shared" si="4"/>
        <v>23374130.68</v>
      </c>
      <c r="R285" s="289"/>
      <c r="S285" s="6"/>
    </row>
    <row r="286" spans="2:32" s="28" customFormat="1" x14ac:dyDescent="0.25">
      <c r="B286" s="51" t="s">
        <v>420</v>
      </c>
      <c r="C286" s="119">
        <v>5567399</v>
      </c>
      <c r="D286" s="56">
        <v>6001038.0600000005</v>
      </c>
      <c r="E286" s="119">
        <v>0</v>
      </c>
      <c r="F286" s="119">
        <v>17487.599999999999</v>
      </c>
      <c r="G286" s="119">
        <v>195574.97</v>
      </c>
      <c r="H286" s="119">
        <v>54600.909999999996</v>
      </c>
      <c r="I286" s="119">
        <v>115944.20000000001</v>
      </c>
      <c r="J286" s="119">
        <v>355120.26</v>
      </c>
      <c r="K286" s="119">
        <v>130776.31</v>
      </c>
      <c r="L286" s="119">
        <v>26015.239999999998</v>
      </c>
      <c r="M286" s="119">
        <v>109477.22</v>
      </c>
      <c r="N286" s="119">
        <v>785376.02</v>
      </c>
      <c r="O286" s="119">
        <v>1102139.48</v>
      </c>
      <c r="P286" s="119">
        <v>29978.15</v>
      </c>
      <c r="Q286" s="147">
        <f t="shared" si="4"/>
        <v>2922490.36</v>
      </c>
      <c r="R286" s="289"/>
      <c r="S286" s="6"/>
      <c r="T286" s="3"/>
      <c r="U286" s="3"/>
      <c r="V286" s="3"/>
      <c r="W286" s="3"/>
      <c r="X286"/>
      <c r="Y286"/>
      <c r="Z286"/>
      <c r="AA286"/>
      <c r="AB286"/>
      <c r="AC286"/>
      <c r="AD286"/>
      <c r="AE286"/>
      <c r="AF286"/>
    </row>
    <row r="287" spans="2:32" x14ac:dyDescent="0.25">
      <c r="B287" s="50" t="s">
        <v>421</v>
      </c>
      <c r="C287" s="56">
        <v>195700</v>
      </c>
      <c r="D287" s="56">
        <v>94700</v>
      </c>
      <c r="E287" s="54">
        <v>0</v>
      </c>
      <c r="F287" s="120"/>
      <c r="G287" s="120"/>
      <c r="H287" s="120"/>
      <c r="I287" s="54"/>
      <c r="J287" s="54">
        <v>0</v>
      </c>
      <c r="K287" s="54">
        <v>0</v>
      </c>
      <c r="L287" s="54">
        <v>0</v>
      </c>
      <c r="M287" s="54"/>
      <c r="N287" s="54"/>
      <c r="O287" s="148"/>
      <c r="P287" s="148">
        <v>0</v>
      </c>
      <c r="Q287" s="148">
        <f t="shared" si="4"/>
        <v>0</v>
      </c>
      <c r="R287" s="289"/>
      <c r="S287" s="6"/>
    </row>
    <row r="288" spans="2:32" x14ac:dyDescent="0.25">
      <c r="B288" s="50" t="s">
        <v>708</v>
      </c>
      <c r="C288" s="56">
        <v>25000</v>
      </c>
      <c r="D288" s="56">
        <v>25000</v>
      </c>
      <c r="E288" s="54">
        <v>0</v>
      </c>
      <c r="F288" s="120"/>
      <c r="G288" s="120"/>
      <c r="H288" s="120"/>
      <c r="I288" s="54"/>
      <c r="J288" s="54"/>
      <c r="K288" s="54"/>
      <c r="L288" s="54"/>
      <c r="M288" s="54"/>
      <c r="N288" s="54"/>
      <c r="O288" s="148"/>
      <c r="P288" s="148"/>
      <c r="Q288" s="148">
        <f t="shared" si="4"/>
        <v>0</v>
      </c>
      <c r="R288" s="289"/>
      <c r="S288" s="6"/>
    </row>
    <row r="289" spans="2:32" x14ac:dyDescent="0.25">
      <c r="B289" s="50" t="s">
        <v>422</v>
      </c>
      <c r="C289" s="56">
        <v>831077</v>
      </c>
      <c r="D289" s="56">
        <v>850295.9</v>
      </c>
      <c r="E289" s="54">
        <v>0</v>
      </c>
      <c r="F289" s="120"/>
      <c r="G289" s="120">
        <v>0</v>
      </c>
      <c r="H289" s="120"/>
      <c r="I289" s="54">
        <v>0</v>
      </c>
      <c r="J289" s="54">
        <v>0</v>
      </c>
      <c r="K289" s="54">
        <v>0</v>
      </c>
      <c r="L289" s="54">
        <v>0</v>
      </c>
      <c r="M289" s="54">
        <v>81.56</v>
      </c>
      <c r="N289" s="54">
        <v>0</v>
      </c>
      <c r="O289" s="148">
        <v>419.98</v>
      </c>
      <c r="P289" s="148">
        <v>0</v>
      </c>
      <c r="Q289" s="148">
        <f t="shared" si="4"/>
        <v>501.54</v>
      </c>
      <c r="R289" s="289"/>
      <c r="S289" s="6"/>
    </row>
    <row r="290" spans="2:32" x14ac:dyDescent="0.25">
      <c r="B290" s="50" t="s">
        <v>423</v>
      </c>
      <c r="C290" s="56">
        <v>3325667</v>
      </c>
      <c r="D290" s="56">
        <v>2724793.9000000004</v>
      </c>
      <c r="E290" s="54">
        <v>0</v>
      </c>
      <c r="F290" s="120">
        <v>0</v>
      </c>
      <c r="G290" s="120">
        <v>180573.04</v>
      </c>
      <c r="H290" s="120">
        <v>27601.51</v>
      </c>
      <c r="I290" s="54">
        <v>37993.4</v>
      </c>
      <c r="J290" s="54">
        <v>107226.6</v>
      </c>
      <c r="K290" s="54">
        <v>128366.3</v>
      </c>
      <c r="L290" s="54">
        <v>11092</v>
      </c>
      <c r="M290" s="54">
        <v>81860.009999999995</v>
      </c>
      <c r="N290" s="54">
        <v>370692.31</v>
      </c>
      <c r="O290" s="148">
        <v>457332.5</v>
      </c>
      <c r="P290" s="148">
        <v>14740.01</v>
      </c>
      <c r="Q290" s="148">
        <f t="shared" si="4"/>
        <v>1417477.68</v>
      </c>
      <c r="R290" s="289"/>
      <c r="S290" s="6"/>
    </row>
    <row r="291" spans="2:32" x14ac:dyDescent="0.25">
      <c r="B291" s="50" t="s">
        <v>424</v>
      </c>
      <c r="C291" s="56">
        <v>27150</v>
      </c>
      <c r="D291" s="119">
        <v>27150</v>
      </c>
      <c r="E291" s="54">
        <v>0</v>
      </c>
      <c r="F291" s="120"/>
      <c r="G291" s="120"/>
      <c r="H291" s="120"/>
      <c r="I291" s="54"/>
      <c r="J291" s="54"/>
      <c r="K291" s="54"/>
      <c r="L291" s="54"/>
      <c r="M291" s="54"/>
      <c r="N291" s="54"/>
      <c r="O291" s="148"/>
      <c r="P291" s="148"/>
      <c r="Q291" s="148">
        <f t="shared" si="4"/>
        <v>0</v>
      </c>
      <c r="R291" s="289"/>
      <c r="S291" s="6"/>
    </row>
    <row r="292" spans="2:32" x14ac:dyDescent="0.25">
      <c r="B292" s="50" t="s">
        <v>425</v>
      </c>
      <c r="C292" s="56">
        <v>552105</v>
      </c>
      <c r="D292" s="56">
        <v>1026615.25</v>
      </c>
      <c r="E292" s="54">
        <v>0</v>
      </c>
      <c r="F292" s="120">
        <v>17487.599999999999</v>
      </c>
      <c r="G292" s="120">
        <v>15001.93</v>
      </c>
      <c r="H292" s="120">
        <v>15029.4</v>
      </c>
      <c r="I292" s="54">
        <v>77950.8</v>
      </c>
      <c r="J292" s="54">
        <v>247893.66</v>
      </c>
      <c r="K292" s="54">
        <v>2410.0100000000002</v>
      </c>
      <c r="L292" s="54">
        <v>14923.24</v>
      </c>
      <c r="M292" s="54">
        <v>27535.65</v>
      </c>
      <c r="N292" s="54">
        <v>10889.34</v>
      </c>
      <c r="O292" s="148">
        <v>3087</v>
      </c>
      <c r="P292" s="148">
        <v>8268.14</v>
      </c>
      <c r="Q292" s="148">
        <f t="shared" si="4"/>
        <v>440476.77000000008</v>
      </c>
      <c r="R292" s="289"/>
      <c r="S292" s="6"/>
    </row>
    <row r="293" spans="2:32" x14ac:dyDescent="0.25">
      <c r="B293" s="50" t="s">
        <v>426</v>
      </c>
      <c r="C293" s="56">
        <v>610700</v>
      </c>
      <c r="D293" s="56">
        <v>1252483.01</v>
      </c>
      <c r="E293" s="54">
        <v>0</v>
      </c>
      <c r="F293" s="120">
        <v>0</v>
      </c>
      <c r="G293" s="120"/>
      <c r="H293" s="120">
        <v>11970</v>
      </c>
      <c r="I293" s="54"/>
      <c r="J293" s="54">
        <v>0</v>
      </c>
      <c r="K293" s="54">
        <v>0</v>
      </c>
      <c r="L293" s="54">
        <v>0</v>
      </c>
      <c r="M293" s="54">
        <v>0</v>
      </c>
      <c r="N293" s="54">
        <v>403794.37</v>
      </c>
      <c r="O293" s="148">
        <v>641300</v>
      </c>
      <c r="P293" s="148">
        <v>6970</v>
      </c>
      <c r="Q293" s="148">
        <f t="shared" si="4"/>
        <v>1064034.3700000001</v>
      </c>
      <c r="R293" s="289"/>
      <c r="S293" s="6"/>
    </row>
    <row r="294" spans="2:32" s="28" customFormat="1" x14ac:dyDescent="0.25">
      <c r="B294" s="51" t="s">
        <v>427</v>
      </c>
      <c r="C294" s="119">
        <v>174400</v>
      </c>
      <c r="D294" s="56">
        <v>127400</v>
      </c>
      <c r="E294" s="119">
        <v>0</v>
      </c>
      <c r="F294" s="119">
        <v>0</v>
      </c>
      <c r="G294" s="119">
        <v>0</v>
      </c>
      <c r="H294" s="119">
        <v>5303.82</v>
      </c>
      <c r="I294" s="68">
        <v>0</v>
      </c>
      <c r="J294" s="119"/>
      <c r="K294" s="119">
        <v>0</v>
      </c>
      <c r="L294" s="119">
        <v>0</v>
      </c>
      <c r="M294" s="119">
        <v>24582.959999999999</v>
      </c>
      <c r="N294" s="119">
        <v>0</v>
      </c>
      <c r="O294" s="68"/>
      <c r="P294" s="147"/>
      <c r="Q294" s="147">
        <f t="shared" si="4"/>
        <v>29886.78</v>
      </c>
      <c r="R294" s="289"/>
      <c r="S294" s="6"/>
      <c r="T294" s="3"/>
      <c r="U294" s="3"/>
      <c r="V294" s="3"/>
      <c r="W294" s="3"/>
      <c r="X294"/>
      <c r="Y294"/>
      <c r="Z294"/>
      <c r="AA294"/>
      <c r="AB294"/>
      <c r="AC294"/>
      <c r="AD294"/>
      <c r="AE294"/>
      <c r="AF294"/>
    </row>
    <row r="295" spans="2:32" x14ac:dyDescent="0.25">
      <c r="B295" s="50" t="s">
        <v>428</v>
      </c>
      <c r="C295" s="56">
        <v>174400</v>
      </c>
      <c r="D295" s="56">
        <v>127400</v>
      </c>
      <c r="E295" s="54">
        <v>0</v>
      </c>
      <c r="F295" s="120">
        <v>0</v>
      </c>
      <c r="G295" s="120">
        <v>0</v>
      </c>
      <c r="H295" s="120">
        <v>5303.82</v>
      </c>
      <c r="I295" s="54">
        <v>0</v>
      </c>
      <c r="J295" s="54"/>
      <c r="K295" s="54">
        <v>0</v>
      </c>
      <c r="L295" s="54">
        <v>0</v>
      </c>
      <c r="M295" s="54">
        <v>24582.959999999999</v>
      </c>
      <c r="N295" s="54">
        <v>0</v>
      </c>
      <c r="O295" s="148"/>
      <c r="P295" s="148"/>
      <c r="Q295" s="148">
        <f t="shared" si="4"/>
        <v>29886.78</v>
      </c>
      <c r="R295" s="289"/>
      <c r="S295" s="6"/>
    </row>
    <row r="296" spans="2:32" s="28" customFormat="1" x14ac:dyDescent="0.25">
      <c r="B296" s="52" t="s">
        <v>45</v>
      </c>
      <c r="C296" s="119">
        <v>2503909937</v>
      </c>
      <c r="D296" s="119">
        <v>3164272537.210001</v>
      </c>
      <c r="E296" s="119">
        <v>29819021.490000002</v>
      </c>
      <c r="F296" s="119">
        <v>117447079.77</v>
      </c>
      <c r="G296" s="119">
        <v>163802935.82999998</v>
      </c>
      <c r="H296" s="119">
        <v>202423119.45999998</v>
      </c>
      <c r="I296" s="119">
        <v>214200739.69000003</v>
      </c>
      <c r="J296" s="119">
        <v>228767939.28999999</v>
      </c>
      <c r="K296" s="119">
        <v>189168407.17999998</v>
      </c>
      <c r="L296" s="119">
        <v>186981427.06999999</v>
      </c>
      <c r="M296" s="119">
        <v>173822352.41000003</v>
      </c>
      <c r="N296" s="119">
        <v>234026983.87</v>
      </c>
      <c r="O296" s="119">
        <v>183072685.78000003</v>
      </c>
      <c r="P296" s="119">
        <v>251135277.78</v>
      </c>
      <c r="Q296" s="147">
        <f t="shared" si="4"/>
        <v>2174667969.6199999</v>
      </c>
      <c r="R296" s="289"/>
      <c r="S296" s="6"/>
      <c r="T296" s="3"/>
      <c r="U296" s="3"/>
      <c r="V296" s="3"/>
      <c r="W296" s="3"/>
      <c r="X296"/>
      <c r="Y296"/>
      <c r="Z296"/>
      <c r="AA296"/>
      <c r="AB296"/>
      <c r="AC296"/>
      <c r="AD296"/>
      <c r="AE296"/>
      <c r="AF296"/>
    </row>
    <row r="297" spans="2:32" s="28" customFormat="1" x14ac:dyDescent="0.25">
      <c r="B297" s="51" t="s">
        <v>429</v>
      </c>
      <c r="C297" s="119">
        <v>1481458595</v>
      </c>
      <c r="D297" s="119">
        <v>1810822690.4200001</v>
      </c>
      <c r="E297" s="119">
        <v>13741083.800000003</v>
      </c>
      <c r="F297" s="119">
        <v>65241491.109999999</v>
      </c>
      <c r="G297" s="119">
        <v>105995996.85000001</v>
      </c>
      <c r="H297" s="119">
        <v>94001738.890000001</v>
      </c>
      <c r="I297" s="119">
        <v>92575298.670000002</v>
      </c>
      <c r="J297" s="119">
        <v>96877483.859999999</v>
      </c>
      <c r="K297" s="119">
        <v>85037046.939999983</v>
      </c>
      <c r="L297" s="119">
        <v>103553159.38000001</v>
      </c>
      <c r="M297" s="119">
        <v>91071360.909999996</v>
      </c>
      <c r="N297" s="119">
        <v>117734712.84</v>
      </c>
      <c r="O297" s="119">
        <v>107317734.05000001</v>
      </c>
      <c r="P297" s="119">
        <v>128054246.89</v>
      </c>
      <c r="Q297" s="147">
        <f t="shared" si="4"/>
        <v>1101201354.1900001</v>
      </c>
      <c r="R297" s="289"/>
      <c r="S297" s="6"/>
      <c r="T297" s="3"/>
      <c r="U297" s="3"/>
      <c r="V297" s="3"/>
      <c r="W297" s="3"/>
      <c r="X297"/>
      <c r="Y297"/>
      <c r="Z297"/>
      <c r="AA297"/>
      <c r="AB297"/>
      <c r="AC297"/>
      <c r="AD297"/>
      <c r="AE297"/>
      <c r="AF297"/>
    </row>
    <row r="298" spans="2:32" x14ac:dyDescent="0.25">
      <c r="B298" s="50" t="s">
        <v>430</v>
      </c>
      <c r="C298" s="56">
        <v>752756570</v>
      </c>
      <c r="D298" s="56">
        <v>864237716.93000007</v>
      </c>
      <c r="E298" s="54">
        <v>8779606.5899999999</v>
      </c>
      <c r="F298" s="120">
        <v>36169991.82</v>
      </c>
      <c r="G298" s="120">
        <v>27066202.18</v>
      </c>
      <c r="H298" s="120">
        <v>34993558.890000001</v>
      </c>
      <c r="I298" s="54">
        <v>42327781.920000002</v>
      </c>
      <c r="J298" s="54">
        <v>40250763.43</v>
      </c>
      <c r="K298" s="54">
        <v>41048458.660000004</v>
      </c>
      <c r="L298" s="54">
        <v>44687280.359999999</v>
      </c>
      <c r="M298" s="54">
        <v>49402186.32</v>
      </c>
      <c r="N298" s="54">
        <v>47495861.810000002</v>
      </c>
      <c r="O298" s="148">
        <v>43863555.75</v>
      </c>
      <c r="P298" s="148">
        <v>58155698.079999998</v>
      </c>
      <c r="Q298" s="148">
        <f t="shared" si="4"/>
        <v>474240945.81</v>
      </c>
      <c r="R298" s="289"/>
      <c r="S298" s="6"/>
    </row>
    <row r="299" spans="2:32" x14ac:dyDescent="0.25">
      <c r="B299" s="50" t="s">
        <v>431</v>
      </c>
      <c r="C299" s="56">
        <v>604725999</v>
      </c>
      <c r="D299" s="56">
        <v>811349599.11000001</v>
      </c>
      <c r="E299" s="54">
        <v>4727288.8500000006</v>
      </c>
      <c r="F299" s="120">
        <v>26622385.09</v>
      </c>
      <c r="G299" s="120">
        <v>60047679.700000003</v>
      </c>
      <c r="H299" s="120">
        <v>50439332.310000002</v>
      </c>
      <c r="I299" s="54">
        <v>42779769.229999997</v>
      </c>
      <c r="J299" s="54">
        <v>48867311.240000002</v>
      </c>
      <c r="K299" s="54">
        <v>35842115</v>
      </c>
      <c r="L299" s="54">
        <v>54394309.980000004</v>
      </c>
      <c r="M299" s="54">
        <v>36166097.130000003</v>
      </c>
      <c r="N299" s="54">
        <v>63144890.18</v>
      </c>
      <c r="O299" s="148">
        <v>56324773.040000007</v>
      </c>
      <c r="P299" s="148">
        <v>61847664.32</v>
      </c>
      <c r="Q299" s="148">
        <f t="shared" si="4"/>
        <v>541203616.07000005</v>
      </c>
      <c r="R299" s="289"/>
      <c r="S299" s="6"/>
    </row>
    <row r="300" spans="2:32" x14ac:dyDescent="0.25">
      <c r="B300" s="50" t="s">
        <v>432</v>
      </c>
      <c r="C300" s="56">
        <v>12113817</v>
      </c>
      <c r="D300" s="56">
        <v>7426074</v>
      </c>
      <c r="E300" s="54">
        <v>0</v>
      </c>
      <c r="F300" s="120"/>
      <c r="G300" s="120"/>
      <c r="H300" s="120">
        <v>3619704.86</v>
      </c>
      <c r="I300" s="54">
        <v>0</v>
      </c>
      <c r="J300" s="54"/>
      <c r="K300" s="54">
        <v>299009.3</v>
      </c>
      <c r="L300" s="54">
        <v>146129</v>
      </c>
      <c r="M300" s="54"/>
      <c r="N300" s="54">
        <v>0</v>
      </c>
      <c r="O300" s="148"/>
      <c r="P300" s="148">
        <v>14678.87</v>
      </c>
      <c r="Q300" s="148">
        <f t="shared" si="4"/>
        <v>4079522.03</v>
      </c>
      <c r="R300" s="289"/>
      <c r="S300" s="6"/>
    </row>
    <row r="301" spans="2:32" x14ac:dyDescent="0.25">
      <c r="B301" s="50" t="s">
        <v>433</v>
      </c>
      <c r="C301" s="56">
        <v>74650364</v>
      </c>
      <c r="D301" s="56">
        <v>75961610.480000004</v>
      </c>
      <c r="E301" s="54">
        <v>170380</v>
      </c>
      <c r="F301" s="120">
        <v>1890413.2</v>
      </c>
      <c r="G301" s="120">
        <v>1074744.48</v>
      </c>
      <c r="H301" s="120">
        <v>3692391.92</v>
      </c>
      <c r="I301" s="54">
        <v>6982985.5</v>
      </c>
      <c r="J301" s="54">
        <v>4228087.79</v>
      </c>
      <c r="K301" s="54">
        <v>7562865.9900000002</v>
      </c>
      <c r="L301" s="54">
        <v>4262846.95</v>
      </c>
      <c r="M301" s="54">
        <v>4475389.75</v>
      </c>
      <c r="N301" s="54">
        <v>6192335.1100000003</v>
      </c>
      <c r="O301" s="148">
        <v>6546681.54</v>
      </c>
      <c r="P301" s="148">
        <v>6410681.5199999996</v>
      </c>
      <c r="Q301" s="148">
        <f t="shared" si="4"/>
        <v>53489803.75</v>
      </c>
      <c r="R301" s="289"/>
      <c r="S301" s="6"/>
    </row>
    <row r="302" spans="2:32" x14ac:dyDescent="0.25">
      <c r="B302" s="50" t="s">
        <v>434</v>
      </c>
      <c r="C302" s="56">
        <v>21387998</v>
      </c>
      <c r="D302" s="56">
        <v>37350212.890000001</v>
      </c>
      <c r="E302" s="54">
        <v>53636.97</v>
      </c>
      <c r="F302" s="120">
        <v>439827.8</v>
      </c>
      <c r="G302" s="120">
        <v>17562723.949999999</v>
      </c>
      <c r="H302" s="120">
        <v>1168563</v>
      </c>
      <c r="I302" s="54">
        <v>458151.21000000008</v>
      </c>
      <c r="J302" s="54">
        <v>2571827.3199999998</v>
      </c>
      <c r="K302" s="54">
        <v>272311.19</v>
      </c>
      <c r="L302" s="54">
        <v>55846.11</v>
      </c>
      <c r="M302" s="54">
        <v>921996.19</v>
      </c>
      <c r="N302" s="54">
        <v>759444.14</v>
      </c>
      <c r="O302" s="148">
        <v>340208.09</v>
      </c>
      <c r="P302" s="148">
        <v>1581254.1</v>
      </c>
      <c r="Q302" s="148">
        <f t="shared" si="4"/>
        <v>26185790.070000004</v>
      </c>
      <c r="R302" s="289"/>
      <c r="S302" s="6"/>
    </row>
    <row r="303" spans="2:32" x14ac:dyDescent="0.25">
      <c r="B303" s="50" t="s">
        <v>435</v>
      </c>
      <c r="C303" s="56">
        <v>15105597</v>
      </c>
      <c r="D303" s="56">
        <v>13715227</v>
      </c>
      <c r="E303" s="54">
        <v>10171.39</v>
      </c>
      <c r="F303" s="120">
        <v>118873.2</v>
      </c>
      <c r="G303" s="120">
        <v>244646.54</v>
      </c>
      <c r="H303" s="120">
        <v>88187.91</v>
      </c>
      <c r="I303" s="54">
        <v>26610.81</v>
      </c>
      <c r="J303" s="54">
        <v>959494.08</v>
      </c>
      <c r="K303" s="54">
        <v>9454.7999999999993</v>
      </c>
      <c r="L303" s="54">
        <v>6746.98</v>
      </c>
      <c r="M303" s="54">
        <v>73028.91</v>
      </c>
      <c r="N303" s="54">
        <v>142181.6</v>
      </c>
      <c r="O303" s="148">
        <v>242515.63</v>
      </c>
      <c r="P303" s="148">
        <v>39550</v>
      </c>
      <c r="Q303" s="148">
        <f t="shared" si="4"/>
        <v>1961461.85</v>
      </c>
      <c r="R303" s="289"/>
      <c r="S303" s="6"/>
    </row>
    <row r="304" spans="2:32" x14ac:dyDescent="0.25">
      <c r="B304" s="50" t="s">
        <v>436</v>
      </c>
      <c r="C304" s="56">
        <v>10000</v>
      </c>
      <c r="D304" s="56">
        <v>10000</v>
      </c>
      <c r="E304" s="54">
        <v>0</v>
      </c>
      <c r="F304" s="120"/>
      <c r="G304" s="120"/>
      <c r="H304" s="120"/>
      <c r="I304" s="54"/>
      <c r="J304" s="54"/>
      <c r="K304" s="54"/>
      <c r="L304" s="54"/>
      <c r="M304" s="54"/>
      <c r="N304" s="54"/>
      <c r="O304" s="148"/>
      <c r="P304" s="148"/>
      <c r="Q304" s="148">
        <f t="shared" si="4"/>
        <v>0</v>
      </c>
      <c r="R304" s="289"/>
      <c r="S304" s="6"/>
    </row>
    <row r="305" spans="2:32" x14ac:dyDescent="0.25">
      <c r="B305" s="50" t="s">
        <v>437</v>
      </c>
      <c r="C305" s="56">
        <v>708250</v>
      </c>
      <c r="D305" s="56">
        <v>772250.01</v>
      </c>
      <c r="E305" s="54">
        <v>0</v>
      </c>
      <c r="F305" s="120">
        <v>0</v>
      </c>
      <c r="G305" s="120"/>
      <c r="H305" s="120"/>
      <c r="I305" s="54"/>
      <c r="J305" s="54">
        <v>0</v>
      </c>
      <c r="K305" s="54">
        <v>2832</v>
      </c>
      <c r="L305" s="54"/>
      <c r="M305" s="54">
        <v>32662.61</v>
      </c>
      <c r="N305" s="54">
        <v>0</v>
      </c>
      <c r="O305" s="148">
        <v>0</v>
      </c>
      <c r="P305" s="148">
        <v>4720</v>
      </c>
      <c r="Q305" s="148">
        <f t="shared" si="4"/>
        <v>40214.61</v>
      </c>
      <c r="R305" s="289"/>
      <c r="S305" s="6"/>
    </row>
    <row r="306" spans="2:32" s="28" customFormat="1" x14ac:dyDescent="0.25">
      <c r="B306" s="51" t="s">
        <v>438</v>
      </c>
      <c r="C306" s="119">
        <v>1022451342</v>
      </c>
      <c r="D306" s="119">
        <v>1353449846.79</v>
      </c>
      <c r="E306" s="119">
        <v>16077937.689999998</v>
      </c>
      <c r="F306" s="119">
        <v>52205588.659999996</v>
      </c>
      <c r="G306" s="119">
        <v>57806938.980000004</v>
      </c>
      <c r="H306" s="119">
        <v>108421380.57000001</v>
      </c>
      <c r="I306" s="119">
        <v>121625441.02</v>
      </c>
      <c r="J306" s="119">
        <v>131890455.42999999</v>
      </c>
      <c r="K306" s="119">
        <v>104131360.24000001</v>
      </c>
      <c r="L306" s="119">
        <v>83428267.690000013</v>
      </c>
      <c r="M306" s="119">
        <v>82750991.499999985</v>
      </c>
      <c r="N306" s="119">
        <v>116292271.03</v>
      </c>
      <c r="O306" s="119">
        <v>75754951.730000004</v>
      </c>
      <c r="P306" s="119">
        <v>123081030.89</v>
      </c>
      <c r="Q306" s="147">
        <f t="shared" si="4"/>
        <v>1073466615.4300001</v>
      </c>
      <c r="R306" s="289"/>
      <c r="S306" s="6"/>
      <c r="T306" s="3"/>
      <c r="U306" s="3"/>
      <c r="V306" s="3"/>
      <c r="W306" s="3"/>
      <c r="X306"/>
      <c r="Y306"/>
      <c r="Z306"/>
      <c r="AA306"/>
      <c r="AB306"/>
      <c r="AC306"/>
      <c r="AD306"/>
      <c r="AE306"/>
      <c r="AF306"/>
    </row>
    <row r="307" spans="2:32" x14ac:dyDescent="0.25">
      <c r="B307" s="50" t="s">
        <v>439</v>
      </c>
      <c r="C307" s="56">
        <v>560906</v>
      </c>
      <c r="D307" s="56">
        <v>805271</v>
      </c>
      <c r="E307" s="54">
        <v>0</v>
      </c>
      <c r="F307" s="120">
        <v>0</v>
      </c>
      <c r="G307" s="120">
        <v>40625</v>
      </c>
      <c r="H307" s="120">
        <v>2124</v>
      </c>
      <c r="I307" s="54">
        <v>176770.52</v>
      </c>
      <c r="J307" s="54">
        <v>149.74</v>
      </c>
      <c r="K307" s="54">
        <v>29999.94</v>
      </c>
      <c r="L307" s="54">
        <v>8496</v>
      </c>
      <c r="M307" s="54">
        <v>0</v>
      </c>
      <c r="N307" s="54">
        <v>0</v>
      </c>
      <c r="O307" s="148">
        <v>826</v>
      </c>
      <c r="P307" s="148">
        <v>0</v>
      </c>
      <c r="Q307" s="148">
        <f t="shared" si="4"/>
        <v>258991.19999999998</v>
      </c>
      <c r="R307" s="289"/>
      <c r="S307" s="6"/>
    </row>
    <row r="308" spans="2:32" x14ac:dyDescent="0.25">
      <c r="B308" s="50" t="s">
        <v>440</v>
      </c>
      <c r="C308" s="56">
        <v>2830262</v>
      </c>
      <c r="D308" s="56">
        <v>2766696</v>
      </c>
      <c r="E308" s="54">
        <v>0</v>
      </c>
      <c r="F308" s="120">
        <v>0</v>
      </c>
      <c r="G308" s="120"/>
      <c r="H308" s="120"/>
      <c r="I308" s="54"/>
      <c r="J308" s="54"/>
      <c r="K308" s="54">
        <v>100000</v>
      </c>
      <c r="L308" s="54"/>
      <c r="M308" s="54"/>
      <c r="N308" s="54">
        <v>1792084.72</v>
      </c>
      <c r="O308" s="148">
        <v>499402.54</v>
      </c>
      <c r="P308" s="148">
        <v>27309.15</v>
      </c>
      <c r="Q308" s="148">
        <f t="shared" si="4"/>
        <v>2418796.4099999997</v>
      </c>
      <c r="R308" s="289"/>
      <c r="S308" s="6"/>
    </row>
    <row r="309" spans="2:32" x14ac:dyDescent="0.25">
      <c r="B309" s="50" t="s">
        <v>441</v>
      </c>
      <c r="C309" s="56">
        <v>801412396</v>
      </c>
      <c r="D309" s="56">
        <v>1022826114.1800001</v>
      </c>
      <c r="E309" s="54">
        <v>15401199.539999999</v>
      </c>
      <c r="F309" s="120">
        <v>47884750.629999995</v>
      </c>
      <c r="G309" s="120">
        <v>51865339.409999996</v>
      </c>
      <c r="H309" s="120">
        <v>96647272.629999995</v>
      </c>
      <c r="I309" s="54">
        <v>111802672.62</v>
      </c>
      <c r="J309" s="54">
        <v>122986222.81</v>
      </c>
      <c r="K309" s="54">
        <v>96434156.540000007</v>
      </c>
      <c r="L309" s="54">
        <v>74629039.969999999</v>
      </c>
      <c r="M309" s="54">
        <v>72523924.209999993</v>
      </c>
      <c r="N309" s="54">
        <v>91842457.25</v>
      </c>
      <c r="O309" s="148">
        <v>62447684.979999997</v>
      </c>
      <c r="P309" s="148">
        <v>61833431.579999998</v>
      </c>
      <c r="Q309" s="148">
        <f t="shared" si="4"/>
        <v>906298152.17000008</v>
      </c>
      <c r="R309" s="289"/>
      <c r="S309" s="6"/>
    </row>
    <row r="310" spans="2:32" x14ac:dyDescent="0.25">
      <c r="B310" s="50" t="s">
        <v>442</v>
      </c>
      <c r="C310" s="56">
        <v>12087065</v>
      </c>
      <c r="D310" s="56">
        <v>88039395.300000012</v>
      </c>
      <c r="E310" s="54">
        <v>0</v>
      </c>
      <c r="F310" s="120">
        <v>0</v>
      </c>
      <c r="G310" s="120">
        <v>704303.2</v>
      </c>
      <c r="H310" s="120">
        <v>0</v>
      </c>
      <c r="I310" s="54">
        <v>3450</v>
      </c>
      <c r="J310" s="54">
        <v>1745978.85</v>
      </c>
      <c r="K310" s="54">
        <v>2488310</v>
      </c>
      <c r="L310" s="54">
        <v>249645</v>
      </c>
      <c r="M310" s="54">
        <v>196253</v>
      </c>
      <c r="N310" s="54">
        <v>246290</v>
      </c>
      <c r="O310" s="148">
        <v>615411.24</v>
      </c>
      <c r="P310" s="148">
        <v>7738934.29</v>
      </c>
      <c r="Q310" s="148">
        <f t="shared" si="4"/>
        <v>13988575.58</v>
      </c>
      <c r="R310" s="289"/>
      <c r="S310" s="6"/>
    </row>
    <row r="311" spans="2:32" x14ac:dyDescent="0.25">
      <c r="B311" s="50" t="s">
        <v>443</v>
      </c>
      <c r="C311" s="56">
        <v>26488335</v>
      </c>
      <c r="D311" s="56">
        <v>54665824.340000004</v>
      </c>
      <c r="E311" s="54">
        <v>3982.5</v>
      </c>
      <c r="F311" s="120">
        <v>0</v>
      </c>
      <c r="G311" s="120">
        <v>387465.21</v>
      </c>
      <c r="H311" s="120">
        <v>385327.08</v>
      </c>
      <c r="I311" s="54">
        <v>22872.5</v>
      </c>
      <c r="J311" s="54">
        <v>871729.4</v>
      </c>
      <c r="K311" s="54">
        <v>24780</v>
      </c>
      <c r="L311" s="54">
        <v>93158.04</v>
      </c>
      <c r="M311" s="54">
        <v>1867765</v>
      </c>
      <c r="N311" s="54">
        <v>9013424.7699999996</v>
      </c>
      <c r="O311" s="148">
        <v>620726.19999999995</v>
      </c>
      <c r="P311" s="148">
        <v>40871122</v>
      </c>
      <c r="Q311" s="148">
        <f t="shared" si="4"/>
        <v>54162352.700000003</v>
      </c>
      <c r="R311" s="289"/>
      <c r="S311" s="6"/>
    </row>
    <row r="312" spans="2:32" x14ac:dyDescent="0.25">
      <c r="B312" s="50" t="s">
        <v>444</v>
      </c>
      <c r="C312" s="56">
        <v>70928183</v>
      </c>
      <c r="D312" s="56">
        <v>60992318.189999998</v>
      </c>
      <c r="E312" s="54">
        <v>441405.2</v>
      </c>
      <c r="F312" s="120">
        <v>630037.57999999996</v>
      </c>
      <c r="G312" s="120">
        <v>2191450.64</v>
      </c>
      <c r="H312" s="120">
        <v>5859254.5700000003</v>
      </c>
      <c r="I312" s="54">
        <v>2815129.19</v>
      </c>
      <c r="J312" s="54">
        <v>1428524.07</v>
      </c>
      <c r="K312" s="54">
        <v>1361340.23</v>
      </c>
      <c r="L312" s="54">
        <v>1458004.17</v>
      </c>
      <c r="M312" s="54">
        <v>2760000.7399999998</v>
      </c>
      <c r="N312" s="54">
        <v>2335329.14</v>
      </c>
      <c r="O312" s="148">
        <v>1254060</v>
      </c>
      <c r="P312" s="148">
        <v>3368070.0300000003</v>
      </c>
      <c r="Q312" s="148">
        <f t="shared" si="4"/>
        <v>25902605.560000002</v>
      </c>
      <c r="R312" s="289"/>
      <c r="S312" s="6"/>
    </row>
    <row r="313" spans="2:32" x14ac:dyDescent="0.25">
      <c r="B313" s="50" t="s">
        <v>445</v>
      </c>
      <c r="C313" s="56">
        <v>1365500</v>
      </c>
      <c r="D313" s="56">
        <v>3971949.11</v>
      </c>
      <c r="E313" s="54">
        <v>0</v>
      </c>
      <c r="F313" s="120">
        <v>147500</v>
      </c>
      <c r="G313" s="120">
        <v>267270</v>
      </c>
      <c r="H313" s="120">
        <v>48852</v>
      </c>
      <c r="I313" s="54">
        <v>260813.61</v>
      </c>
      <c r="J313" s="54">
        <v>127440</v>
      </c>
      <c r="K313" s="54">
        <v>351640</v>
      </c>
      <c r="L313" s="54">
        <v>808898</v>
      </c>
      <c r="M313" s="54">
        <v>116040</v>
      </c>
      <c r="N313" s="54">
        <v>522436.75</v>
      </c>
      <c r="O313" s="148">
        <v>476679.99</v>
      </c>
      <c r="P313" s="148">
        <v>453998</v>
      </c>
      <c r="Q313" s="148">
        <f t="shared" si="4"/>
        <v>3581568.3499999996</v>
      </c>
      <c r="R313" s="289"/>
      <c r="S313" s="6"/>
    </row>
    <row r="314" spans="2:32" s="28" customFormat="1" x14ac:dyDescent="0.25">
      <c r="B314" s="50" t="s">
        <v>446</v>
      </c>
      <c r="C314" s="56">
        <v>106778695</v>
      </c>
      <c r="D314" s="56">
        <v>119382278.67</v>
      </c>
      <c r="E314" s="54">
        <v>231350.45</v>
      </c>
      <c r="F314" s="120">
        <v>3543300.4499999997</v>
      </c>
      <c r="G314" s="120">
        <v>2350485.52</v>
      </c>
      <c r="H314" s="120">
        <v>5478550.29</v>
      </c>
      <c r="I314" s="54">
        <v>6543732.5800000001</v>
      </c>
      <c r="J314" s="54">
        <v>4730410.5599999996</v>
      </c>
      <c r="K314" s="54">
        <v>3341133.53</v>
      </c>
      <c r="L314" s="54">
        <v>6181026.5099999998</v>
      </c>
      <c r="M314" s="54">
        <v>5287008.55</v>
      </c>
      <c r="N314" s="54">
        <v>10540248.4</v>
      </c>
      <c r="O314" s="156">
        <v>9840160.7799999993</v>
      </c>
      <c r="P314" s="147">
        <v>8788165.8399999999</v>
      </c>
      <c r="Q314" s="148">
        <f t="shared" si="4"/>
        <v>66855573.459999993</v>
      </c>
      <c r="R314" s="289"/>
      <c r="S314" s="6"/>
      <c r="T314" s="3"/>
      <c r="U314" s="3"/>
      <c r="V314" s="3"/>
      <c r="W314" s="3"/>
      <c r="X314"/>
      <c r="Y314"/>
      <c r="Z314"/>
      <c r="AA314"/>
      <c r="AB314"/>
      <c r="AC314"/>
      <c r="AD314"/>
      <c r="AE314"/>
      <c r="AF314"/>
    </row>
    <row r="315" spans="2:32" s="28" customFormat="1" x14ac:dyDescent="0.25">
      <c r="B315" s="52" t="s">
        <v>46</v>
      </c>
      <c r="C315" s="119">
        <v>4662929928</v>
      </c>
      <c r="D315" s="119">
        <v>5997826638.6499987</v>
      </c>
      <c r="E315" s="119">
        <v>24221248.210000001</v>
      </c>
      <c r="F315" s="119">
        <v>127440531.57999998</v>
      </c>
      <c r="G315" s="119">
        <v>269965673.66999996</v>
      </c>
      <c r="H315" s="119">
        <v>206479094.77000001</v>
      </c>
      <c r="I315" s="119">
        <v>245570438.00999999</v>
      </c>
      <c r="J315" s="119">
        <v>204827715.04999998</v>
      </c>
      <c r="K315" s="119">
        <v>186170663.89000002</v>
      </c>
      <c r="L315" s="119">
        <v>192362988.80999997</v>
      </c>
      <c r="M315" s="119">
        <v>164045034.43000001</v>
      </c>
      <c r="N315" s="119">
        <v>182831460.67999998</v>
      </c>
      <c r="O315" s="119">
        <v>201689088.72000003</v>
      </c>
      <c r="P315" s="119">
        <v>307351698.45999998</v>
      </c>
      <c r="Q315" s="147">
        <f t="shared" si="4"/>
        <v>2312955636.2800002</v>
      </c>
      <c r="R315" s="289"/>
      <c r="S315" s="6"/>
      <c r="T315" s="3"/>
      <c r="U315" s="3"/>
      <c r="V315" s="3"/>
      <c r="W315" s="3"/>
      <c r="X315"/>
      <c r="Y315"/>
      <c r="Z315"/>
      <c r="AA315"/>
      <c r="AB315"/>
      <c r="AC315"/>
      <c r="AD315"/>
      <c r="AE315"/>
      <c r="AF315"/>
    </row>
    <row r="316" spans="2:32" s="28" customFormat="1" x14ac:dyDescent="0.25">
      <c r="B316" s="52" t="s">
        <v>447</v>
      </c>
      <c r="C316" s="119">
        <v>1752251901</v>
      </c>
      <c r="D316" s="119">
        <v>2604511700.2400002</v>
      </c>
      <c r="E316" s="119">
        <v>416701.04</v>
      </c>
      <c r="F316" s="119">
        <v>5656771.5800000001</v>
      </c>
      <c r="G316" s="119">
        <v>13617834.169999998</v>
      </c>
      <c r="H316" s="119">
        <v>14590056.59</v>
      </c>
      <c r="I316" s="119">
        <v>16822746.759999998</v>
      </c>
      <c r="J316" s="119">
        <v>20715097.100000001</v>
      </c>
      <c r="K316" s="119">
        <v>22729318.910000004</v>
      </c>
      <c r="L316" s="119">
        <v>16778016.239999998</v>
      </c>
      <c r="M316" s="119">
        <v>21814656.02</v>
      </c>
      <c r="N316" s="119">
        <v>15742328.469999999</v>
      </c>
      <c r="O316" s="119">
        <v>13503407.370000001</v>
      </c>
      <c r="P316" s="119">
        <v>28947004</v>
      </c>
      <c r="Q316" s="153">
        <f t="shared" si="4"/>
        <v>191333938.25</v>
      </c>
      <c r="R316" s="289"/>
      <c r="S316" s="6"/>
      <c r="T316" s="3"/>
      <c r="U316" s="3"/>
      <c r="V316" s="3"/>
      <c r="W316" s="3"/>
      <c r="X316"/>
      <c r="Y316"/>
      <c r="Z316"/>
      <c r="AA316"/>
      <c r="AB316"/>
      <c r="AC316"/>
      <c r="AD316"/>
      <c r="AE316"/>
      <c r="AF316"/>
    </row>
    <row r="317" spans="2:32" x14ac:dyDescent="0.25">
      <c r="B317" s="27" t="s">
        <v>448</v>
      </c>
      <c r="C317" s="121">
        <v>1732916517</v>
      </c>
      <c r="D317" s="121">
        <v>2590057762.1500001</v>
      </c>
      <c r="E317" s="120">
        <v>416701.04</v>
      </c>
      <c r="F317" s="120">
        <v>5648167.5800000001</v>
      </c>
      <c r="G317" s="120">
        <v>13263318.379999999</v>
      </c>
      <c r="H317" s="120">
        <v>14468138.99</v>
      </c>
      <c r="I317" s="120">
        <v>16725006.26</v>
      </c>
      <c r="J317" s="120">
        <v>19044852.880000003</v>
      </c>
      <c r="K317" s="120">
        <v>22259090.970000003</v>
      </c>
      <c r="L317" s="120">
        <v>16743572.039999999</v>
      </c>
      <c r="M317" s="120">
        <v>21491684.399999999</v>
      </c>
      <c r="N317" s="120">
        <v>15627646.069999998</v>
      </c>
      <c r="O317" s="152">
        <v>13432295.560000001</v>
      </c>
      <c r="P317" s="152">
        <v>26060929.440000001</v>
      </c>
      <c r="Q317" s="152">
        <f t="shared" si="4"/>
        <v>185181403.60999998</v>
      </c>
      <c r="R317" s="289"/>
      <c r="S317" s="6"/>
    </row>
    <row r="318" spans="2:32" x14ac:dyDescent="0.25">
      <c r="B318" s="27" t="s">
        <v>679</v>
      </c>
      <c r="C318" s="56">
        <v>19335384</v>
      </c>
      <c r="D318" s="56">
        <v>14453938.09</v>
      </c>
      <c r="E318" s="54">
        <v>0</v>
      </c>
      <c r="F318" s="120">
        <v>8604</v>
      </c>
      <c r="G318" s="120">
        <v>354515.79</v>
      </c>
      <c r="H318" s="120">
        <v>121917.6</v>
      </c>
      <c r="I318" s="54">
        <v>97740.5</v>
      </c>
      <c r="J318" s="54">
        <v>1670244.22</v>
      </c>
      <c r="K318" s="54">
        <v>470227.94</v>
      </c>
      <c r="L318" s="54">
        <v>34444.199999999997</v>
      </c>
      <c r="M318" s="54">
        <v>322971.62</v>
      </c>
      <c r="N318" s="54">
        <v>114682.4</v>
      </c>
      <c r="O318" s="148">
        <v>71111.81</v>
      </c>
      <c r="P318" s="148">
        <v>2886074.56</v>
      </c>
      <c r="Q318" s="148">
        <f t="shared" si="4"/>
        <v>6152534.6400000006</v>
      </c>
      <c r="R318" s="289"/>
      <c r="S318" s="6"/>
    </row>
    <row r="319" spans="2:32" s="28" customFormat="1" x14ac:dyDescent="0.25">
      <c r="B319" s="52" t="s">
        <v>449</v>
      </c>
      <c r="C319" s="119">
        <v>373791986</v>
      </c>
      <c r="D319" s="119">
        <v>419854381.79000002</v>
      </c>
      <c r="E319" s="119">
        <v>2948587.4699999997</v>
      </c>
      <c r="F319" s="119">
        <v>6045985.7999999998</v>
      </c>
      <c r="G319" s="119">
        <v>12752116.369999999</v>
      </c>
      <c r="H319" s="119">
        <v>15439603.09</v>
      </c>
      <c r="I319" s="119">
        <v>18815626.129999999</v>
      </c>
      <c r="J319" s="119">
        <v>25909473.960000001</v>
      </c>
      <c r="K319" s="119">
        <v>18859661.859999999</v>
      </c>
      <c r="L319" s="119">
        <v>20551111.59</v>
      </c>
      <c r="M319" s="119">
        <v>31207211.149999999</v>
      </c>
      <c r="N319" s="119">
        <v>13500394.859999999</v>
      </c>
      <c r="O319" s="119">
        <v>18005926.829999998</v>
      </c>
      <c r="P319" s="119">
        <v>32397615.700000003</v>
      </c>
      <c r="Q319" s="147">
        <f t="shared" si="4"/>
        <v>216433314.80999994</v>
      </c>
      <c r="R319" s="289"/>
      <c r="S319" s="6"/>
      <c r="T319" s="3"/>
      <c r="U319" s="3"/>
      <c r="V319" s="3"/>
      <c r="W319" s="3"/>
      <c r="X319"/>
      <c r="Y319"/>
      <c r="Z319"/>
      <c r="AA319"/>
      <c r="AB319"/>
      <c r="AC319"/>
      <c r="AD319"/>
      <c r="AE319"/>
      <c r="AF319"/>
    </row>
    <row r="320" spans="2:32" x14ac:dyDescent="0.25">
      <c r="B320" s="27" t="s">
        <v>450</v>
      </c>
      <c r="C320" s="56">
        <v>365777117</v>
      </c>
      <c r="D320" s="56">
        <v>411418451.97000003</v>
      </c>
      <c r="E320" s="54">
        <v>2948310.17</v>
      </c>
      <c r="F320" s="120">
        <v>5970193.9299999997</v>
      </c>
      <c r="G320" s="120">
        <v>12736130.569999998</v>
      </c>
      <c r="H320" s="120">
        <v>15349215.959999999</v>
      </c>
      <c r="I320" s="54">
        <v>18751215.829999998</v>
      </c>
      <c r="J320" s="54">
        <v>25760677.460000001</v>
      </c>
      <c r="K320" s="54">
        <v>18846612.59</v>
      </c>
      <c r="L320" s="54">
        <v>20211144.550000001</v>
      </c>
      <c r="M320" s="54">
        <v>30944222.359999999</v>
      </c>
      <c r="N320" s="54">
        <v>13500394.859999999</v>
      </c>
      <c r="O320" s="148">
        <v>17242075.77</v>
      </c>
      <c r="P320" s="148">
        <v>30372573.940000001</v>
      </c>
      <c r="Q320" s="148">
        <f t="shared" si="4"/>
        <v>212632767.98999998</v>
      </c>
      <c r="R320" s="289"/>
      <c r="S320" s="6"/>
    </row>
    <row r="321" spans="2:32" x14ac:dyDescent="0.25">
      <c r="B321" s="27" t="s">
        <v>451</v>
      </c>
      <c r="C321" s="56">
        <v>8014869</v>
      </c>
      <c r="D321" s="56">
        <v>8435929.8200000003</v>
      </c>
      <c r="E321" s="54">
        <v>277.3</v>
      </c>
      <c r="F321" s="120">
        <v>75791.87</v>
      </c>
      <c r="G321" s="120">
        <v>15985.8</v>
      </c>
      <c r="H321" s="120">
        <v>90387.13</v>
      </c>
      <c r="I321" s="54">
        <v>64410.3</v>
      </c>
      <c r="J321" s="54">
        <v>148796.5</v>
      </c>
      <c r="K321" s="54">
        <v>13049.27</v>
      </c>
      <c r="L321" s="54">
        <v>339967.04</v>
      </c>
      <c r="M321" s="54">
        <v>262988.78999999998</v>
      </c>
      <c r="N321" s="54">
        <v>0</v>
      </c>
      <c r="O321" s="148">
        <v>763851.06</v>
      </c>
      <c r="P321" s="148">
        <v>2025041.76</v>
      </c>
      <c r="Q321" s="148">
        <f t="shared" si="4"/>
        <v>3800546.8200000003</v>
      </c>
      <c r="R321" s="289"/>
      <c r="S321" s="6"/>
    </row>
    <row r="322" spans="2:32" s="28" customFormat="1" x14ac:dyDescent="0.25">
      <c r="B322" s="52" t="s">
        <v>452</v>
      </c>
      <c r="C322" s="119">
        <v>994613044</v>
      </c>
      <c r="D322" s="119">
        <v>1533203229.72</v>
      </c>
      <c r="E322" s="119">
        <v>16141919.050000001</v>
      </c>
      <c r="F322" s="119">
        <v>83448985.75</v>
      </c>
      <c r="G322" s="119">
        <v>119588520.63</v>
      </c>
      <c r="H322" s="119">
        <v>111959918.24000001</v>
      </c>
      <c r="I322" s="119">
        <v>176969001.54999998</v>
      </c>
      <c r="J322" s="119">
        <v>131973715.3</v>
      </c>
      <c r="K322" s="119">
        <v>117486042.72</v>
      </c>
      <c r="L322" s="119">
        <v>122301758.42999999</v>
      </c>
      <c r="M322" s="119">
        <v>84715805.350000009</v>
      </c>
      <c r="N322" s="119">
        <v>121917510.47</v>
      </c>
      <c r="O322" s="119">
        <v>102707118.33</v>
      </c>
      <c r="P322" s="119">
        <v>159726203.69</v>
      </c>
      <c r="Q322" s="153">
        <f t="shared" si="4"/>
        <v>1348936499.51</v>
      </c>
      <c r="R322" s="289"/>
      <c r="S322" s="6"/>
      <c r="T322" s="3"/>
      <c r="U322" s="3"/>
      <c r="V322" s="3"/>
      <c r="W322" s="3"/>
      <c r="X322"/>
      <c r="Y322"/>
      <c r="Z322"/>
      <c r="AA322"/>
      <c r="AB322"/>
      <c r="AC322"/>
      <c r="AD322"/>
      <c r="AE322"/>
      <c r="AF322"/>
    </row>
    <row r="323" spans="2:32" x14ac:dyDescent="0.25">
      <c r="B323" s="27" t="s">
        <v>453</v>
      </c>
      <c r="C323" s="121">
        <v>994613044</v>
      </c>
      <c r="D323" s="121">
        <v>1533203229.72</v>
      </c>
      <c r="E323" s="120">
        <v>16141919.050000001</v>
      </c>
      <c r="F323" s="120">
        <v>83448985.75</v>
      </c>
      <c r="G323" s="120">
        <v>119588520.63</v>
      </c>
      <c r="H323" s="120">
        <v>111959918.24000001</v>
      </c>
      <c r="I323" s="120">
        <v>176969001.54999998</v>
      </c>
      <c r="J323" s="120">
        <v>131973715.3</v>
      </c>
      <c r="K323" s="120">
        <v>117486042.72</v>
      </c>
      <c r="L323" s="120">
        <v>122301758.42999999</v>
      </c>
      <c r="M323" s="120">
        <v>84715805.350000009</v>
      </c>
      <c r="N323" s="120">
        <v>121917510.47</v>
      </c>
      <c r="O323" s="152">
        <v>102707118.33</v>
      </c>
      <c r="P323" s="152">
        <v>159726203.69</v>
      </c>
      <c r="Q323" s="152">
        <f t="shared" si="4"/>
        <v>1348936499.51</v>
      </c>
      <c r="R323" s="289"/>
      <c r="S323" s="6"/>
    </row>
    <row r="324" spans="2:32" s="28" customFormat="1" x14ac:dyDescent="0.25">
      <c r="B324" s="52" t="s">
        <v>454</v>
      </c>
      <c r="C324" s="119">
        <v>24380559</v>
      </c>
      <c r="D324" s="119">
        <v>45804141.280000001</v>
      </c>
      <c r="E324" s="119">
        <v>131428.4</v>
      </c>
      <c r="F324" s="119">
        <v>4991548.87</v>
      </c>
      <c r="G324" s="119">
        <v>1891783.39</v>
      </c>
      <c r="H324" s="119">
        <v>3356264.88</v>
      </c>
      <c r="I324" s="119">
        <v>535872.12</v>
      </c>
      <c r="J324" s="119">
        <v>549921.67000000004</v>
      </c>
      <c r="K324" s="119">
        <v>100273.11</v>
      </c>
      <c r="L324" s="119">
        <v>153624.20000000001</v>
      </c>
      <c r="M324" s="119">
        <v>5310</v>
      </c>
      <c r="N324" s="119">
        <v>829366.2799999998</v>
      </c>
      <c r="O324" s="119">
        <v>3807844.8</v>
      </c>
      <c r="P324" s="119">
        <v>15435851.08</v>
      </c>
      <c r="Q324" s="147">
        <f t="shared" si="4"/>
        <v>31789088.799999997</v>
      </c>
      <c r="R324" s="289"/>
      <c r="S324" s="6"/>
      <c r="T324" s="3"/>
      <c r="U324" s="3"/>
      <c r="V324" s="3"/>
      <c r="W324" s="3"/>
      <c r="X324"/>
      <c r="Y324"/>
      <c r="Z324"/>
      <c r="AA324"/>
      <c r="AB324"/>
      <c r="AC324"/>
      <c r="AD324"/>
      <c r="AE324"/>
      <c r="AF324"/>
    </row>
    <row r="325" spans="2:32" x14ac:dyDescent="0.25">
      <c r="B325" s="27" t="s">
        <v>455</v>
      </c>
      <c r="C325" s="56">
        <v>24380559</v>
      </c>
      <c r="D325" s="56">
        <v>45804141.280000001</v>
      </c>
      <c r="E325" s="54">
        <v>131428.4</v>
      </c>
      <c r="F325" s="120">
        <v>4991548.87</v>
      </c>
      <c r="G325" s="120">
        <v>1891783.39</v>
      </c>
      <c r="H325" s="120">
        <v>3356264.88</v>
      </c>
      <c r="I325" s="54">
        <v>535872.12</v>
      </c>
      <c r="J325" s="54">
        <v>549921.67000000004</v>
      </c>
      <c r="K325" s="54">
        <v>100273.11</v>
      </c>
      <c r="L325" s="54">
        <v>153624.20000000001</v>
      </c>
      <c r="M325" s="54">
        <v>5310</v>
      </c>
      <c r="N325" s="54">
        <v>829366.2799999998</v>
      </c>
      <c r="O325" s="148">
        <v>3807844.8</v>
      </c>
      <c r="P325" s="148">
        <v>15435851.08</v>
      </c>
      <c r="Q325" s="148">
        <f t="shared" si="4"/>
        <v>31789088.799999997</v>
      </c>
      <c r="R325" s="289"/>
      <c r="S325" s="6"/>
    </row>
    <row r="326" spans="2:32" s="28" customFormat="1" x14ac:dyDescent="0.25">
      <c r="B326" s="52" t="s">
        <v>456</v>
      </c>
      <c r="C326" s="119">
        <v>61783336</v>
      </c>
      <c r="D326" s="119">
        <v>67493939.239999995</v>
      </c>
      <c r="E326" s="119">
        <v>1721201.96</v>
      </c>
      <c r="F326" s="119">
        <v>1756326.69</v>
      </c>
      <c r="G326" s="119">
        <v>3872672.2199999997</v>
      </c>
      <c r="H326" s="119">
        <v>5349444.0999999996</v>
      </c>
      <c r="I326" s="119">
        <v>2520037.9899999998</v>
      </c>
      <c r="J326" s="119">
        <v>3012815.1700000004</v>
      </c>
      <c r="K326" s="119">
        <v>2330896.9499999997</v>
      </c>
      <c r="L326" s="119">
        <v>4226590.88</v>
      </c>
      <c r="M326" s="119">
        <v>2784242.85</v>
      </c>
      <c r="N326" s="119">
        <v>3426819.29</v>
      </c>
      <c r="O326" s="119">
        <v>2336391.7000000002</v>
      </c>
      <c r="P326" s="119">
        <v>5466462.1600000001</v>
      </c>
      <c r="Q326" s="147">
        <f t="shared" si="4"/>
        <v>38803901.959999993</v>
      </c>
      <c r="R326" s="289"/>
      <c r="S326" s="6"/>
      <c r="T326" s="3"/>
      <c r="U326" s="3"/>
      <c r="V326" s="3"/>
      <c r="W326" s="3"/>
      <c r="X326"/>
      <c r="Y326"/>
      <c r="Z326"/>
      <c r="AA326"/>
      <c r="AB326"/>
      <c r="AC326"/>
      <c r="AD326"/>
      <c r="AE326"/>
      <c r="AF326"/>
    </row>
    <row r="327" spans="2:32" x14ac:dyDescent="0.25">
      <c r="B327" s="27" t="s">
        <v>457</v>
      </c>
      <c r="C327" s="56">
        <v>61783336</v>
      </c>
      <c r="D327" s="56">
        <v>67493939.239999995</v>
      </c>
      <c r="E327" s="54">
        <v>1721201.96</v>
      </c>
      <c r="F327" s="120">
        <v>1756326.69</v>
      </c>
      <c r="G327" s="120">
        <v>3872672.2199999997</v>
      </c>
      <c r="H327" s="120">
        <v>5349444.0999999996</v>
      </c>
      <c r="I327" s="54">
        <v>2520037.9899999998</v>
      </c>
      <c r="J327" s="54">
        <v>3012815.1700000004</v>
      </c>
      <c r="K327" s="54">
        <v>2330896.9499999997</v>
      </c>
      <c r="L327" s="54">
        <v>4226590.88</v>
      </c>
      <c r="M327" s="54">
        <v>2784242.85</v>
      </c>
      <c r="N327" s="54">
        <v>3426819.29</v>
      </c>
      <c r="O327" s="148">
        <v>2336391.7000000002</v>
      </c>
      <c r="P327" s="148">
        <v>5466462.1600000001</v>
      </c>
      <c r="Q327" s="148">
        <f t="shared" si="4"/>
        <v>38803901.959999993</v>
      </c>
      <c r="R327" s="289"/>
      <c r="S327" s="6"/>
    </row>
    <row r="328" spans="2:32" s="28" customFormat="1" x14ac:dyDescent="0.25">
      <c r="B328" s="52" t="s">
        <v>458</v>
      </c>
      <c r="C328" s="119">
        <v>151007770</v>
      </c>
      <c r="D328" s="119">
        <v>422415381.20999998</v>
      </c>
      <c r="E328" s="119">
        <v>891830.9800000001</v>
      </c>
      <c r="F328" s="119">
        <v>4107805.48</v>
      </c>
      <c r="G328" s="119">
        <v>20221976.73</v>
      </c>
      <c r="H328" s="119">
        <v>8003916.6100000003</v>
      </c>
      <c r="I328" s="119">
        <v>12609096.59</v>
      </c>
      <c r="J328" s="119">
        <v>11147686.550000001</v>
      </c>
      <c r="K328" s="119">
        <v>10470740.029999999</v>
      </c>
      <c r="L328" s="119">
        <v>4397966.4399999995</v>
      </c>
      <c r="M328" s="119">
        <v>10166661.6</v>
      </c>
      <c r="N328" s="119">
        <v>13017504.690000001</v>
      </c>
      <c r="O328" s="119">
        <v>11927946.709999999</v>
      </c>
      <c r="P328" s="119">
        <v>17371557.280000001</v>
      </c>
      <c r="Q328" s="147">
        <f t="shared" si="4"/>
        <v>124334689.68999998</v>
      </c>
      <c r="R328" s="289"/>
      <c r="S328" s="6"/>
      <c r="T328" s="3"/>
      <c r="U328" s="3"/>
      <c r="V328" s="3"/>
      <c r="W328" s="3"/>
      <c r="X328"/>
      <c r="Y328"/>
      <c r="Z328"/>
      <c r="AA328"/>
      <c r="AB328"/>
      <c r="AC328"/>
      <c r="AD328"/>
      <c r="AE328"/>
      <c r="AF328"/>
    </row>
    <row r="329" spans="2:32" x14ac:dyDescent="0.25">
      <c r="B329" s="27" t="s">
        <v>459</v>
      </c>
      <c r="C329" s="56">
        <v>151007770</v>
      </c>
      <c r="D329" s="56">
        <v>422415381.20999998</v>
      </c>
      <c r="E329" s="54">
        <v>891830.9800000001</v>
      </c>
      <c r="F329" s="120">
        <v>4107805.48</v>
      </c>
      <c r="G329" s="120">
        <v>20221976.73</v>
      </c>
      <c r="H329" s="120">
        <v>8003916.6100000003</v>
      </c>
      <c r="I329" s="54">
        <v>12609096.59</v>
      </c>
      <c r="J329" s="54">
        <v>11147686.550000001</v>
      </c>
      <c r="K329" s="54">
        <v>10470740.029999999</v>
      </c>
      <c r="L329" s="54">
        <v>4397966.4399999995</v>
      </c>
      <c r="M329" s="54">
        <v>10166661.6</v>
      </c>
      <c r="N329" s="54">
        <v>13017504.690000001</v>
      </c>
      <c r="O329" s="148">
        <v>11927946.709999999</v>
      </c>
      <c r="P329" s="148">
        <v>17371557.280000001</v>
      </c>
      <c r="Q329" s="148">
        <f t="shared" si="4"/>
        <v>124334689.68999998</v>
      </c>
      <c r="R329" s="289"/>
      <c r="S329" s="6"/>
    </row>
    <row r="330" spans="2:32" s="28" customFormat="1" x14ac:dyDescent="0.25">
      <c r="B330" s="52" t="s">
        <v>460</v>
      </c>
      <c r="C330" s="119">
        <v>300790100</v>
      </c>
      <c r="D330" s="119">
        <v>1919323.9399999976</v>
      </c>
      <c r="E330" s="119">
        <v>0</v>
      </c>
      <c r="F330" s="119">
        <v>0</v>
      </c>
      <c r="G330" s="119">
        <v>97922.880000000005</v>
      </c>
      <c r="H330" s="119">
        <v>100418</v>
      </c>
      <c r="I330" s="119">
        <v>0</v>
      </c>
      <c r="J330" s="119">
        <v>66080</v>
      </c>
      <c r="K330" s="119">
        <v>0</v>
      </c>
      <c r="L330" s="119">
        <v>0</v>
      </c>
      <c r="M330" s="119">
        <v>6637.5</v>
      </c>
      <c r="N330" s="119">
        <v>0</v>
      </c>
      <c r="O330" s="119">
        <v>28762.5</v>
      </c>
      <c r="P330" s="119">
        <v>512147.76</v>
      </c>
      <c r="Q330" s="147">
        <f t="shared" si="4"/>
        <v>811968.64</v>
      </c>
      <c r="R330" s="289"/>
      <c r="S330" s="6"/>
      <c r="T330" s="3"/>
      <c r="U330" s="3"/>
      <c r="V330" s="3"/>
      <c r="W330" s="3"/>
      <c r="X330"/>
      <c r="Y330"/>
      <c r="Z330"/>
      <c r="AA330"/>
      <c r="AB330"/>
      <c r="AC330"/>
      <c r="AD330"/>
      <c r="AE330"/>
      <c r="AF330"/>
    </row>
    <row r="331" spans="2:32" x14ac:dyDescent="0.25">
      <c r="B331" s="27" t="s">
        <v>461</v>
      </c>
      <c r="C331" s="56">
        <v>300790100</v>
      </c>
      <c r="D331" s="56">
        <v>1919323.9399999976</v>
      </c>
      <c r="E331" s="54">
        <v>0</v>
      </c>
      <c r="F331" s="120">
        <v>0</v>
      </c>
      <c r="G331" s="120">
        <v>97922.880000000005</v>
      </c>
      <c r="H331" s="120">
        <v>100418</v>
      </c>
      <c r="I331" s="54">
        <v>0</v>
      </c>
      <c r="J331" s="54">
        <v>66080</v>
      </c>
      <c r="K331" s="54">
        <v>0</v>
      </c>
      <c r="L331" s="54">
        <v>0</v>
      </c>
      <c r="M331" s="54">
        <v>6637.5</v>
      </c>
      <c r="N331" s="54">
        <v>0</v>
      </c>
      <c r="O331" s="148">
        <v>28762.5</v>
      </c>
      <c r="P331" s="148">
        <v>512147.76</v>
      </c>
      <c r="Q331" s="148">
        <f t="shared" si="4"/>
        <v>811968.64</v>
      </c>
      <c r="R331" s="289"/>
      <c r="S331" s="6"/>
    </row>
    <row r="332" spans="2:32" s="28" customFormat="1" x14ac:dyDescent="0.25">
      <c r="B332" s="52" t="s">
        <v>462</v>
      </c>
      <c r="C332" s="119">
        <v>249728118</v>
      </c>
      <c r="D332" s="119">
        <v>287922362.41000003</v>
      </c>
      <c r="E332" s="119">
        <v>1345267.3399999999</v>
      </c>
      <c r="F332" s="119">
        <v>2124263.4299999997</v>
      </c>
      <c r="G332" s="119">
        <v>73642592.810000002</v>
      </c>
      <c r="H332" s="119">
        <v>5261775.6400000006</v>
      </c>
      <c r="I332" s="119">
        <v>7820609.7300000004</v>
      </c>
      <c r="J332" s="119">
        <v>7131110.6900000004</v>
      </c>
      <c r="K332" s="119">
        <v>8819620.3599999994</v>
      </c>
      <c r="L332" s="119">
        <v>8258008.7199999997</v>
      </c>
      <c r="M332" s="119">
        <v>5864984.8399999999</v>
      </c>
      <c r="N332" s="119">
        <v>8492815.4600000009</v>
      </c>
      <c r="O332" s="119">
        <v>36761687.719999991</v>
      </c>
      <c r="P332" s="119">
        <v>20761929.539999999</v>
      </c>
      <c r="Q332" s="147">
        <f t="shared" ref="Q332:Q401" si="5">SUM(E332:P332)</f>
        <v>186284666.28</v>
      </c>
      <c r="R332" s="289"/>
      <c r="S332" s="6"/>
      <c r="T332" s="3"/>
      <c r="U332" s="3"/>
      <c r="V332" s="3"/>
      <c r="W332" s="3"/>
      <c r="X332"/>
      <c r="Y332"/>
      <c r="Z332"/>
      <c r="AA332"/>
      <c r="AB332"/>
      <c r="AC332"/>
      <c r="AD332"/>
      <c r="AE332"/>
      <c r="AF332"/>
    </row>
    <row r="333" spans="2:32" x14ac:dyDescent="0.25">
      <c r="B333" s="27" t="s">
        <v>463</v>
      </c>
      <c r="C333" s="56">
        <v>69230354</v>
      </c>
      <c r="D333" s="56">
        <v>204117568.93000001</v>
      </c>
      <c r="E333" s="54">
        <v>369703.51999999996</v>
      </c>
      <c r="F333" s="120">
        <v>747743.69</v>
      </c>
      <c r="G333" s="120">
        <v>71007169.939999998</v>
      </c>
      <c r="H333" s="120">
        <v>2318171.13</v>
      </c>
      <c r="I333" s="54">
        <v>3575300.96</v>
      </c>
      <c r="J333" s="54">
        <v>3417362.3800000004</v>
      </c>
      <c r="K333" s="54">
        <v>4414943.8</v>
      </c>
      <c r="L333" s="54">
        <v>5119690.17</v>
      </c>
      <c r="M333" s="54">
        <v>2721349.8600000003</v>
      </c>
      <c r="N333" s="54">
        <v>3853427.89</v>
      </c>
      <c r="O333" s="148">
        <v>34092883.489999995</v>
      </c>
      <c r="P333" s="148">
        <v>14327222.76</v>
      </c>
      <c r="Q333" s="148">
        <f t="shared" si="5"/>
        <v>145964969.58999997</v>
      </c>
      <c r="R333" s="289"/>
      <c r="S333" s="6"/>
    </row>
    <row r="334" spans="2:32" x14ac:dyDescent="0.25">
      <c r="B334" s="27" t="s">
        <v>464</v>
      </c>
      <c r="C334" s="56">
        <v>180497764</v>
      </c>
      <c r="D334" s="56">
        <v>83804793.480000004</v>
      </c>
      <c r="E334" s="54">
        <v>975563.82</v>
      </c>
      <c r="F334" s="120">
        <v>1376519.74</v>
      </c>
      <c r="G334" s="120">
        <v>2635422.8699999996</v>
      </c>
      <c r="H334" s="120">
        <v>2943604.5100000002</v>
      </c>
      <c r="I334" s="54">
        <v>4245308.7700000005</v>
      </c>
      <c r="J334" s="54">
        <v>3713748.31</v>
      </c>
      <c r="K334" s="54">
        <v>4404676.5599999996</v>
      </c>
      <c r="L334" s="54">
        <v>3138318.55</v>
      </c>
      <c r="M334" s="54">
        <v>3143634.98</v>
      </c>
      <c r="N334" s="54">
        <v>4639387.57</v>
      </c>
      <c r="O334" s="148">
        <v>2668804.23</v>
      </c>
      <c r="P334" s="148">
        <v>6434706.7800000003</v>
      </c>
      <c r="Q334" s="148">
        <f t="shared" si="5"/>
        <v>40319696.690000005</v>
      </c>
      <c r="R334" s="289"/>
      <c r="S334" s="6"/>
    </row>
    <row r="335" spans="2:32" s="28" customFormat="1" x14ac:dyDescent="0.25">
      <c r="B335" s="52" t="s">
        <v>465</v>
      </c>
      <c r="C335" s="119">
        <v>754583114</v>
      </c>
      <c r="D335" s="119">
        <v>614702178.82000005</v>
      </c>
      <c r="E335" s="119">
        <v>624311.97</v>
      </c>
      <c r="F335" s="119">
        <v>19308843.98</v>
      </c>
      <c r="G335" s="119">
        <v>24280254.469999999</v>
      </c>
      <c r="H335" s="119">
        <v>42417697.619999997</v>
      </c>
      <c r="I335" s="119">
        <v>9477447.1400000006</v>
      </c>
      <c r="J335" s="119">
        <v>4321814.6100000003</v>
      </c>
      <c r="K335" s="119">
        <v>5374109.9500000002</v>
      </c>
      <c r="L335" s="119">
        <v>15695912.309999999</v>
      </c>
      <c r="M335" s="119">
        <v>7479525.1199999992</v>
      </c>
      <c r="N335" s="119">
        <v>5904721.1600000001</v>
      </c>
      <c r="O335" s="119">
        <v>12610002.76</v>
      </c>
      <c r="P335" s="119">
        <v>26732927.25</v>
      </c>
      <c r="Q335" s="147">
        <f t="shared" si="5"/>
        <v>174227568.34</v>
      </c>
      <c r="R335" s="289"/>
      <c r="S335" s="6"/>
      <c r="T335" s="3"/>
      <c r="U335" s="3"/>
      <c r="V335" s="3"/>
      <c r="W335" s="3"/>
      <c r="X335"/>
      <c r="Y335"/>
      <c r="Z335"/>
      <c r="AA335"/>
      <c r="AB335"/>
      <c r="AC335"/>
      <c r="AD335"/>
      <c r="AE335"/>
      <c r="AF335"/>
    </row>
    <row r="336" spans="2:32" x14ac:dyDescent="0.25">
      <c r="B336" s="27" t="s">
        <v>466</v>
      </c>
      <c r="C336" s="56">
        <v>614569191</v>
      </c>
      <c r="D336" s="56">
        <v>314421518.46999997</v>
      </c>
      <c r="E336" s="54">
        <v>86020.640000000014</v>
      </c>
      <c r="F336" s="120">
        <v>260062.99</v>
      </c>
      <c r="G336" s="120">
        <v>390582.63</v>
      </c>
      <c r="H336" s="120">
        <v>268588.84999999998</v>
      </c>
      <c r="I336" s="54">
        <v>642364.52999999991</v>
      </c>
      <c r="J336" s="54">
        <v>178770.74</v>
      </c>
      <c r="K336" s="54">
        <v>2667771.91</v>
      </c>
      <c r="L336" s="54">
        <v>2109698.0299999998</v>
      </c>
      <c r="M336" s="54">
        <v>1858286.92</v>
      </c>
      <c r="N336" s="54">
        <v>2792654.79</v>
      </c>
      <c r="O336" s="148">
        <v>2058392.8599999999</v>
      </c>
      <c r="P336" s="148">
        <v>3876786.93</v>
      </c>
      <c r="Q336" s="148">
        <f t="shared" si="5"/>
        <v>17189981.82</v>
      </c>
      <c r="R336" s="289"/>
      <c r="S336" s="6"/>
    </row>
    <row r="337" spans="2:32" x14ac:dyDescent="0.25">
      <c r="B337" s="27" t="s">
        <v>467</v>
      </c>
      <c r="C337" s="56">
        <v>3510000</v>
      </c>
      <c r="D337" s="56">
        <v>54905000.030000001</v>
      </c>
      <c r="E337" s="54">
        <v>0</v>
      </c>
      <c r="F337" s="120">
        <v>0</v>
      </c>
      <c r="G337" s="120">
        <v>16000000</v>
      </c>
      <c r="H337" s="120">
        <v>0</v>
      </c>
      <c r="I337" s="54">
        <v>3785000</v>
      </c>
      <c r="J337" s="54">
        <v>425000</v>
      </c>
      <c r="K337" s="54">
        <v>0</v>
      </c>
      <c r="L337" s="54">
        <v>8090000</v>
      </c>
      <c r="M337" s="54">
        <v>1800000</v>
      </c>
      <c r="N337" s="54">
        <v>100000</v>
      </c>
      <c r="O337" s="148">
        <v>900000</v>
      </c>
      <c r="P337" s="148">
        <v>3918000</v>
      </c>
      <c r="Q337" s="148">
        <f t="shared" si="5"/>
        <v>35018000</v>
      </c>
      <c r="R337" s="289"/>
      <c r="S337" s="6"/>
    </row>
    <row r="338" spans="2:32" x14ac:dyDescent="0.25">
      <c r="B338" s="27" t="s">
        <v>469</v>
      </c>
      <c r="C338" s="56">
        <v>87151455</v>
      </c>
      <c r="D338" s="56">
        <v>155573358.87</v>
      </c>
      <c r="E338" s="54">
        <v>109629.74</v>
      </c>
      <c r="F338" s="120">
        <v>1745297.05</v>
      </c>
      <c r="G338" s="120">
        <v>4615546.62</v>
      </c>
      <c r="H338" s="120">
        <v>36811337.549999997</v>
      </c>
      <c r="I338" s="54">
        <v>1031675.5700000001</v>
      </c>
      <c r="J338" s="54">
        <v>1059947.73</v>
      </c>
      <c r="K338" s="54">
        <v>947792.34</v>
      </c>
      <c r="L338" s="54">
        <v>877336.57</v>
      </c>
      <c r="M338" s="54">
        <v>1525973.0499999998</v>
      </c>
      <c r="N338" s="54">
        <v>837792.35</v>
      </c>
      <c r="O338" s="148">
        <v>5545640.4100000001</v>
      </c>
      <c r="P338" s="148">
        <v>4494619.84</v>
      </c>
      <c r="Q338" s="148">
        <f t="shared" si="5"/>
        <v>59602588.819999993</v>
      </c>
      <c r="R338" s="289"/>
      <c r="S338" s="6"/>
    </row>
    <row r="339" spans="2:32" x14ac:dyDescent="0.25">
      <c r="B339" s="27" t="s">
        <v>470</v>
      </c>
      <c r="C339" s="121">
        <v>49352468</v>
      </c>
      <c r="D339" s="56">
        <v>89802301.450000003</v>
      </c>
      <c r="E339" s="120">
        <v>428661.59</v>
      </c>
      <c r="F339" s="120">
        <v>17303483.940000001</v>
      </c>
      <c r="G339" s="120">
        <v>3274125.22</v>
      </c>
      <c r="H339" s="120">
        <v>5337771.22</v>
      </c>
      <c r="I339" s="120">
        <v>4018407.04</v>
      </c>
      <c r="J339" s="120">
        <v>2658096.14</v>
      </c>
      <c r="K339" s="120">
        <v>1758545.7</v>
      </c>
      <c r="L339" s="120">
        <v>4618877.71</v>
      </c>
      <c r="M339" s="120">
        <v>2295265.15</v>
      </c>
      <c r="N339" s="120">
        <v>2174274.02</v>
      </c>
      <c r="O339" s="152">
        <v>4105969.49</v>
      </c>
      <c r="P339" s="152">
        <v>14443520.479999999</v>
      </c>
      <c r="Q339" s="152">
        <f t="shared" si="5"/>
        <v>62416997.700000003</v>
      </c>
      <c r="R339" s="289"/>
      <c r="S339" s="6"/>
    </row>
    <row r="340" spans="2:32" s="28" customFormat="1" x14ac:dyDescent="0.25">
      <c r="B340" s="26" t="s">
        <v>47</v>
      </c>
      <c r="C340" s="118">
        <v>3954304109</v>
      </c>
      <c r="D340" s="118">
        <v>5904696548.3099995</v>
      </c>
      <c r="E340" s="145">
        <v>46647649.100000001</v>
      </c>
      <c r="F340" s="145">
        <v>59382279.730000004</v>
      </c>
      <c r="G340" s="145">
        <v>393254636.41999996</v>
      </c>
      <c r="H340" s="145">
        <v>137415022.25</v>
      </c>
      <c r="I340" s="145">
        <v>91327701.900000006</v>
      </c>
      <c r="J340" s="145">
        <v>91698499.900000006</v>
      </c>
      <c r="K340" s="145">
        <v>113184524.49000001</v>
      </c>
      <c r="L340" s="145">
        <v>109296950.38000001</v>
      </c>
      <c r="M340" s="145">
        <v>89496050.950000003</v>
      </c>
      <c r="N340" s="145">
        <v>125605453.09999999</v>
      </c>
      <c r="O340" s="145">
        <v>872185730.30999994</v>
      </c>
      <c r="P340" s="145">
        <v>333215776.40000004</v>
      </c>
      <c r="Q340" s="145">
        <f t="shared" si="5"/>
        <v>2462710274.9299998</v>
      </c>
      <c r="R340" s="289"/>
      <c r="S340" s="6"/>
      <c r="T340" s="3"/>
      <c r="U340" s="3"/>
      <c r="V340" s="3"/>
      <c r="W340" s="3"/>
      <c r="X340"/>
      <c r="Y340"/>
      <c r="Z340"/>
      <c r="AA340"/>
      <c r="AB340"/>
      <c r="AC340"/>
      <c r="AD340"/>
      <c r="AE340"/>
      <c r="AF340"/>
    </row>
    <row r="341" spans="2:32" s="28" customFormat="1" x14ac:dyDescent="0.25">
      <c r="B341" s="28" t="s">
        <v>48</v>
      </c>
      <c r="C341" s="119">
        <v>3690000647</v>
      </c>
      <c r="D341" s="119">
        <v>4594594380.3299999</v>
      </c>
      <c r="E341" s="119">
        <v>33903716.560000002</v>
      </c>
      <c r="F341" s="119">
        <v>51752939.200000003</v>
      </c>
      <c r="G341" s="119">
        <v>336919302.51999998</v>
      </c>
      <c r="H341" s="119">
        <v>112554385</v>
      </c>
      <c r="I341" s="119">
        <v>69834454.140000001</v>
      </c>
      <c r="J341" s="119">
        <v>69543172.799999997</v>
      </c>
      <c r="K341" s="119">
        <v>92740288.090000004</v>
      </c>
      <c r="L341" s="119">
        <v>99611844.650000006</v>
      </c>
      <c r="M341" s="119">
        <v>78096368.850000009</v>
      </c>
      <c r="N341" s="119">
        <v>116850726.94</v>
      </c>
      <c r="O341" s="119">
        <v>111443367.56</v>
      </c>
      <c r="P341" s="119">
        <v>311605335</v>
      </c>
      <c r="Q341" s="147">
        <f t="shared" si="5"/>
        <v>1484855901.3099999</v>
      </c>
      <c r="R341" s="289"/>
      <c r="S341" s="6"/>
      <c r="T341" s="3"/>
      <c r="U341" s="3"/>
      <c r="V341" s="3"/>
      <c r="W341" s="3"/>
      <c r="X341"/>
      <c r="Y341"/>
      <c r="Z341"/>
      <c r="AA341"/>
      <c r="AB341"/>
      <c r="AC341"/>
      <c r="AD341"/>
      <c r="AE341"/>
      <c r="AF341"/>
    </row>
    <row r="342" spans="2:32" s="28" customFormat="1" x14ac:dyDescent="0.25">
      <c r="B342" s="51" t="s">
        <v>471</v>
      </c>
      <c r="C342" s="119">
        <v>2392571428</v>
      </c>
      <c r="D342" s="119">
        <v>2390802661.5100002</v>
      </c>
      <c r="E342" s="119">
        <v>0</v>
      </c>
      <c r="F342" s="119"/>
      <c r="G342" s="119"/>
      <c r="H342" s="119"/>
      <c r="I342" s="119">
        <v>0</v>
      </c>
      <c r="J342" s="119"/>
      <c r="K342" s="119"/>
      <c r="L342" s="119"/>
      <c r="M342" s="119"/>
      <c r="N342" s="119">
        <v>0</v>
      </c>
      <c r="O342" s="119">
        <v>0</v>
      </c>
      <c r="P342" s="119"/>
      <c r="Q342" s="147">
        <f t="shared" si="5"/>
        <v>0</v>
      </c>
      <c r="R342" s="289"/>
      <c r="S342" s="6"/>
      <c r="T342" s="3"/>
      <c r="U342" s="3"/>
      <c r="V342" s="3"/>
      <c r="W342" s="3"/>
      <c r="X342"/>
      <c r="Y342"/>
      <c r="Z342"/>
      <c r="AA342"/>
      <c r="AB342"/>
      <c r="AC342"/>
      <c r="AD342"/>
      <c r="AE342"/>
      <c r="AF342"/>
    </row>
    <row r="343" spans="2:32" x14ac:dyDescent="0.25">
      <c r="B343" s="50" t="s">
        <v>472</v>
      </c>
      <c r="C343" s="56">
        <v>40000000</v>
      </c>
      <c r="D343" s="56">
        <v>37214541.509999998</v>
      </c>
      <c r="E343" s="119">
        <v>0</v>
      </c>
      <c r="F343" s="119"/>
      <c r="G343" s="119"/>
      <c r="H343" s="119"/>
      <c r="I343" s="54"/>
      <c r="J343" s="54"/>
      <c r="K343" s="54"/>
      <c r="L343" s="54"/>
      <c r="M343" s="54"/>
      <c r="N343" s="54"/>
      <c r="O343" s="148">
        <v>0</v>
      </c>
      <c r="P343" s="148"/>
      <c r="Q343" s="148">
        <f t="shared" si="5"/>
        <v>0</v>
      </c>
      <c r="R343" s="289"/>
      <c r="S343" s="6"/>
    </row>
    <row r="344" spans="2:32" x14ac:dyDescent="0.25">
      <c r="B344" s="50" t="s">
        <v>473</v>
      </c>
      <c r="C344" s="56">
        <v>2352071428</v>
      </c>
      <c r="D344" s="56">
        <v>2352071428</v>
      </c>
      <c r="E344" s="54">
        <v>0</v>
      </c>
      <c r="F344" s="120"/>
      <c r="G344" s="120"/>
      <c r="H344" s="120"/>
      <c r="I344" s="54"/>
      <c r="J344" s="54"/>
      <c r="K344" s="54"/>
      <c r="L344" s="54"/>
      <c r="M344" s="54"/>
      <c r="N344" s="54"/>
      <c r="O344" s="148"/>
      <c r="P344" s="148"/>
      <c r="Q344" s="148">
        <f t="shared" si="5"/>
        <v>0</v>
      </c>
      <c r="R344" s="289"/>
      <c r="S344" s="6"/>
    </row>
    <row r="345" spans="2:32" x14ac:dyDescent="0.25">
      <c r="B345" s="50" t="s">
        <v>474</v>
      </c>
      <c r="C345" s="56">
        <v>500000</v>
      </c>
      <c r="D345" s="56">
        <v>1516692</v>
      </c>
      <c r="E345" s="119">
        <v>0</v>
      </c>
      <c r="F345" s="119"/>
      <c r="G345" s="119"/>
      <c r="H345" s="119"/>
      <c r="I345" s="54">
        <v>0</v>
      </c>
      <c r="J345" s="54"/>
      <c r="K345" s="54"/>
      <c r="L345" s="54"/>
      <c r="M345" s="54"/>
      <c r="N345" s="54">
        <v>0</v>
      </c>
      <c r="O345" s="148"/>
      <c r="P345" s="148"/>
      <c r="Q345" s="148">
        <f t="shared" si="5"/>
        <v>0</v>
      </c>
      <c r="R345" s="289"/>
      <c r="S345" s="6"/>
    </row>
    <row r="346" spans="2:32" s="28" customFormat="1" x14ac:dyDescent="0.25">
      <c r="B346" s="51" t="s">
        <v>475</v>
      </c>
      <c r="C346" s="119">
        <v>370820265</v>
      </c>
      <c r="D346" s="119">
        <v>349922890.89999998</v>
      </c>
      <c r="E346" s="119">
        <v>4089426.89</v>
      </c>
      <c r="F346" s="119">
        <v>10173034.48</v>
      </c>
      <c r="G346" s="119">
        <v>11742628.359999999</v>
      </c>
      <c r="H346" s="119">
        <v>9312526.629999999</v>
      </c>
      <c r="I346" s="119">
        <v>10521745.24</v>
      </c>
      <c r="J346" s="119">
        <v>11788538.98</v>
      </c>
      <c r="K346" s="119">
        <v>11826132.07</v>
      </c>
      <c r="L346" s="119">
        <v>12883949.66</v>
      </c>
      <c r="M346" s="119">
        <v>19314885.340000004</v>
      </c>
      <c r="N346" s="119">
        <v>17279100.23</v>
      </c>
      <c r="O346" s="119">
        <v>9625164.0399999991</v>
      </c>
      <c r="P346" s="119">
        <v>23780861.009999998</v>
      </c>
      <c r="Q346" s="147">
        <f t="shared" si="5"/>
        <v>152337992.93000001</v>
      </c>
      <c r="R346" s="289"/>
      <c r="S346" s="6"/>
      <c r="T346" s="3"/>
      <c r="U346" s="3"/>
      <c r="V346" s="3"/>
      <c r="W346" s="3"/>
      <c r="X346"/>
      <c r="Y346"/>
      <c r="Z346"/>
      <c r="AA346"/>
      <c r="AB346"/>
      <c r="AC346"/>
      <c r="AD346"/>
      <c r="AE346"/>
      <c r="AF346"/>
    </row>
    <row r="347" spans="2:32" x14ac:dyDescent="0.25">
      <c r="B347" s="50" t="s">
        <v>476</v>
      </c>
      <c r="C347" s="56">
        <v>40816915</v>
      </c>
      <c r="D347" s="56">
        <v>55490998.460000001</v>
      </c>
      <c r="E347" s="54">
        <v>3607464.39</v>
      </c>
      <c r="F347" s="120">
        <v>955500</v>
      </c>
      <c r="G347" s="120">
        <v>2091750</v>
      </c>
      <c r="H347" s="120">
        <v>2155155</v>
      </c>
      <c r="I347" s="54">
        <v>1114131.76</v>
      </c>
      <c r="J347" s="54">
        <v>3009350</v>
      </c>
      <c r="K347" s="54">
        <v>2905135</v>
      </c>
      <c r="L347" s="54">
        <v>2970908.91</v>
      </c>
      <c r="M347" s="54">
        <v>1880023.1400000001</v>
      </c>
      <c r="N347" s="54">
        <v>5205793.78</v>
      </c>
      <c r="O347" s="148">
        <v>3102472.63</v>
      </c>
      <c r="P347" s="148">
        <v>8498560.1400000006</v>
      </c>
      <c r="Q347" s="148">
        <f t="shared" si="5"/>
        <v>37496244.75</v>
      </c>
      <c r="R347" s="289"/>
      <c r="S347" s="6"/>
    </row>
    <row r="348" spans="2:32" x14ac:dyDescent="0.25">
      <c r="B348" s="50" t="s">
        <v>477</v>
      </c>
      <c r="C348" s="56">
        <v>256928340</v>
      </c>
      <c r="D348" s="56">
        <v>209582153.06</v>
      </c>
      <c r="E348" s="54">
        <v>481962.5</v>
      </c>
      <c r="F348" s="120">
        <v>1342020</v>
      </c>
      <c r="G348" s="120">
        <v>2089213.8</v>
      </c>
      <c r="H348" s="120">
        <v>845659.99</v>
      </c>
      <c r="I348" s="54">
        <v>2927976.77</v>
      </c>
      <c r="J348" s="54">
        <v>2689604.81</v>
      </c>
      <c r="K348" s="54">
        <v>2831412.9</v>
      </c>
      <c r="L348" s="54">
        <v>2187219.7599999998</v>
      </c>
      <c r="M348" s="54">
        <v>9004386.5800000001</v>
      </c>
      <c r="N348" s="54">
        <v>2321546.25</v>
      </c>
      <c r="O348" s="148">
        <v>1922691.41</v>
      </c>
      <c r="P348" s="148">
        <v>1748314.03</v>
      </c>
      <c r="Q348" s="148">
        <f t="shared" si="5"/>
        <v>30392008.800000001</v>
      </c>
      <c r="R348" s="289"/>
      <c r="S348" s="6"/>
    </row>
    <row r="349" spans="2:32" x14ac:dyDescent="0.25">
      <c r="B349" s="50" t="s">
        <v>740</v>
      </c>
      <c r="C349" s="56">
        <v>0</v>
      </c>
      <c r="D349" s="56">
        <v>5000000</v>
      </c>
      <c r="E349" s="54"/>
      <c r="F349" s="120"/>
      <c r="G349" s="120"/>
      <c r="H349" s="120"/>
      <c r="I349" s="54"/>
      <c r="J349" s="54"/>
      <c r="K349" s="54"/>
      <c r="L349" s="54"/>
      <c r="M349" s="54"/>
      <c r="N349" s="54">
        <v>0</v>
      </c>
      <c r="O349" s="148">
        <v>4600000</v>
      </c>
      <c r="P349" s="148"/>
      <c r="Q349" s="148">
        <f t="shared" si="5"/>
        <v>4600000</v>
      </c>
      <c r="R349" s="289"/>
      <c r="S349" s="6"/>
    </row>
    <row r="350" spans="2:32" x14ac:dyDescent="0.25">
      <c r="B350" s="50" t="s">
        <v>727</v>
      </c>
      <c r="C350" s="56">
        <v>73075010</v>
      </c>
      <c r="D350" s="56">
        <v>79849739.379999995</v>
      </c>
      <c r="E350" s="54">
        <v>0</v>
      </c>
      <c r="F350" s="120">
        <v>7875514.4800000004</v>
      </c>
      <c r="G350" s="120">
        <v>7561664.5599999996</v>
      </c>
      <c r="H350" s="120">
        <v>6311711.6399999997</v>
      </c>
      <c r="I350" s="54">
        <v>6479636.71</v>
      </c>
      <c r="J350" s="54">
        <v>6089584.1699999999</v>
      </c>
      <c r="K350" s="54">
        <v>6089584.1699999999</v>
      </c>
      <c r="L350" s="54">
        <v>7725820.9900000002</v>
      </c>
      <c r="M350" s="54">
        <v>8430475.620000001</v>
      </c>
      <c r="N350" s="54">
        <v>9751760.1999999993</v>
      </c>
      <c r="O350" s="148"/>
      <c r="P350" s="148">
        <v>13533986.84</v>
      </c>
      <c r="Q350" s="148">
        <f t="shared" si="5"/>
        <v>79849739.38000001</v>
      </c>
      <c r="R350" s="289"/>
      <c r="S350" s="6"/>
    </row>
    <row r="351" spans="2:32" s="28" customFormat="1" x14ac:dyDescent="0.25">
      <c r="B351" s="51" t="s">
        <v>478</v>
      </c>
      <c r="C351" s="119">
        <v>31509049</v>
      </c>
      <c r="D351" s="119">
        <v>29308247.469999999</v>
      </c>
      <c r="E351" s="119">
        <v>0</v>
      </c>
      <c r="F351" s="119"/>
      <c r="G351" s="119">
        <v>0</v>
      </c>
      <c r="H351" s="119"/>
      <c r="I351" s="119">
        <v>160000</v>
      </c>
      <c r="J351" s="119">
        <v>4400000</v>
      </c>
      <c r="K351" s="119">
        <v>0</v>
      </c>
      <c r="L351" s="119">
        <v>2380000</v>
      </c>
      <c r="M351" s="119">
        <v>750000</v>
      </c>
      <c r="N351" s="119">
        <v>4620000</v>
      </c>
      <c r="O351" s="119">
        <v>1500000</v>
      </c>
      <c r="P351" s="119">
        <v>1500000</v>
      </c>
      <c r="Q351" s="147">
        <f t="shared" si="5"/>
        <v>15310000</v>
      </c>
      <c r="R351" s="289"/>
      <c r="S351" s="6"/>
      <c r="T351" s="3"/>
      <c r="U351" s="3"/>
      <c r="V351" s="3"/>
      <c r="W351" s="3"/>
      <c r="X351"/>
      <c r="Y351"/>
      <c r="Z351"/>
      <c r="AA351"/>
      <c r="AB351"/>
      <c r="AC351"/>
      <c r="AD351"/>
      <c r="AE351"/>
      <c r="AF351"/>
    </row>
    <row r="352" spans="2:32" x14ac:dyDescent="0.25">
      <c r="B352" s="50" t="s">
        <v>479</v>
      </c>
      <c r="C352" s="56">
        <v>31509049</v>
      </c>
      <c r="D352" s="56">
        <v>29308247.469999999</v>
      </c>
      <c r="E352" s="54">
        <v>0</v>
      </c>
      <c r="F352" s="120"/>
      <c r="G352" s="120">
        <v>0</v>
      </c>
      <c r="H352" s="120"/>
      <c r="I352" s="54">
        <v>160000</v>
      </c>
      <c r="J352" s="54">
        <v>4400000</v>
      </c>
      <c r="K352" s="54">
        <v>0</v>
      </c>
      <c r="L352" s="54">
        <v>2380000</v>
      </c>
      <c r="M352" s="54">
        <v>750000</v>
      </c>
      <c r="N352" s="54">
        <v>4620000</v>
      </c>
      <c r="O352" s="148">
        <v>1500000</v>
      </c>
      <c r="P352" s="148">
        <v>1500000</v>
      </c>
      <c r="Q352" s="148">
        <f t="shared" si="5"/>
        <v>15310000</v>
      </c>
      <c r="R352" s="289"/>
      <c r="S352" s="6"/>
    </row>
    <row r="353" spans="2:32" s="28" customFormat="1" x14ac:dyDescent="0.25">
      <c r="B353" s="51" t="s">
        <v>480</v>
      </c>
      <c r="C353" s="119">
        <v>220652270</v>
      </c>
      <c r="D353" s="119">
        <v>227955578.90000001</v>
      </c>
      <c r="E353" s="119">
        <v>55350</v>
      </c>
      <c r="F353" s="119">
        <v>12000</v>
      </c>
      <c r="G353" s="119">
        <v>7702996.0499999998</v>
      </c>
      <c r="H353" s="119">
        <v>3323085.8499999996</v>
      </c>
      <c r="I353" s="119">
        <v>33440</v>
      </c>
      <c r="J353" s="119">
        <v>49911.25</v>
      </c>
      <c r="K353" s="119">
        <v>1637477.12</v>
      </c>
      <c r="L353" s="119">
        <v>4627467.5</v>
      </c>
      <c r="M353" s="119">
        <v>138180</v>
      </c>
      <c r="N353" s="119">
        <v>134120</v>
      </c>
      <c r="O353" s="119">
        <v>658156.25</v>
      </c>
      <c r="P353" s="119">
        <v>1021285</v>
      </c>
      <c r="Q353" s="147">
        <f t="shared" si="5"/>
        <v>19393469.02</v>
      </c>
      <c r="R353" s="289"/>
      <c r="S353" s="6"/>
      <c r="T353" s="3"/>
      <c r="U353" s="3"/>
      <c r="V353" s="3"/>
      <c r="W353" s="3"/>
      <c r="X353"/>
      <c r="Y353"/>
      <c r="Z353"/>
      <c r="AA353"/>
      <c r="AB353"/>
      <c r="AC353"/>
      <c r="AD353"/>
      <c r="AE353"/>
      <c r="AF353"/>
    </row>
    <row r="354" spans="2:32" x14ac:dyDescent="0.25">
      <c r="B354" s="50" t="s">
        <v>481</v>
      </c>
      <c r="C354" s="56">
        <v>175081226</v>
      </c>
      <c r="D354" s="56">
        <v>168373301</v>
      </c>
      <c r="E354" s="54">
        <v>55350</v>
      </c>
      <c r="F354" s="120">
        <v>12000</v>
      </c>
      <c r="G354" s="120">
        <v>675948.75</v>
      </c>
      <c r="H354" s="120">
        <v>657137.94999999995</v>
      </c>
      <c r="I354" s="54">
        <v>33440</v>
      </c>
      <c r="J354" s="54">
        <v>49911.25</v>
      </c>
      <c r="K354" s="54">
        <v>1637477.12</v>
      </c>
      <c r="L354" s="54">
        <v>314998.75</v>
      </c>
      <c r="M354" s="54">
        <v>138180</v>
      </c>
      <c r="N354" s="54">
        <v>134120</v>
      </c>
      <c r="O354" s="148">
        <v>658156.25</v>
      </c>
      <c r="P354" s="148">
        <v>771285</v>
      </c>
      <c r="Q354" s="148">
        <f t="shared" si="5"/>
        <v>5138005.07</v>
      </c>
      <c r="R354" s="289"/>
      <c r="S354" s="6"/>
    </row>
    <row r="355" spans="2:32" x14ac:dyDescent="0.25">
      <c r="B355" s="50" t="s">
        <v>482</v>
      </c>
      <c r="C355" s="56">
        <v>45571044</v>
      </c>
      <c r="D355" s="56">
        <v>59582277.899999999</v>
      </c>
      <c r="E355" s="54">
        <v>0</v>
      </c>
      <c r="F355" s="120">
        <v>0</v>
      </c>
      <c r="G355" s="120">
        <v>7027047.2999999998</v>
      </c>
      <c r="H355" s="120">
        <v>2665947.9</v>
      </c>
      <c r="I355" s="54"/>
      <c r="J355" s="54">
        <v>0</v>
      </c>
      <c r="K355" s="54">
        <v>0</v>
      </c>
      <c r="L355" s="54">
        <v>4312468.75</v>
      </c>
      <c r="M355" s="54">
        <v>0</v>
      </c>
      <c r="N355" s="54"/>
      <c r="O355" s="148"/>
      <c r="P355" s="148">
        <v>250000</v>
      </c>
      <c r="Q355" s="148">
        <f t="shared" si="5"/>
        <v>14255463.949999999</v>
      </c>
      <c r="R355" s="289"/>
      <c r="S355" s="6"/>
    </row>
    <row r="356" spans="2:32" s="28" customFormat="1" x14ac:dyDescent="0.25">
      <c r="B356" s="51" t="s">
        <v>483</v>
      </c>
      <c r="C356" s="119">
        <v>13996739</v>
      </c>
      <c r="D356" s="119">
        <v>16529399.199999999</v>
      </c>
      <c r="E356" s="119">
        <v>0</v>
      </c>
      <c r="F356" s="119">
        <v>190000</v>
      </c>
      <c r="G356" s="119">
        <v>885500</v>
      </c>
      <c r="H356" s="119">
        <v>451601.48</v>
      </c>
      <c r="I356" s="119">
        <v>187831.74</v>
      </c>
      <c r="J356" s="119">
        <v>673584.1</v>
      </c>
      <c r="K356" s="119">
        <v>149918.01</v>
      </c>
      <c r="L356" s="119">
        <v>1241984.6200000001</v>
      </c>
      <c r="M356" s="119">
        <v>497703.35</v>
      </c>
      <c r="N356" s="119">
        <v>25520.2</v>
      </c>
      <c r="O356" s="119">
        <v>311347.69</v>
      </c>
      <c r="P356" s="119">
        <v>300000</v>
      </c>
      <c r="Q356" s="147">
        <f t="shared" si="5"/>
        <v>4914991.1900000004</v>
      </c>
      <c r="R356" s="289"/>
      <c r="S356" s="6"/>
      <c r="T356" s="3"/>
      <c r="U356" s="3"/>
      <c r="V356" s="3"/>
      <c r="W356" s="3"/>
      <c r="X356"/>
      <c r="Y356"/>
      <c r="Z356"/>
      <c r="AA356"/>
      <c r="AB356"/>
      <c r="AC356"/>
      <c r="AD356"/>
      <c r="AE356"/>
      <c r="AF356"/>
    </row>
    <row r="357" spans="2:32" x14ac:dyDescent="0.25">
      <c r="B357" s="50" t="s">
        <v>484</v>
      </c>
      <c r="C357" s="56">
        <v>13996739</v>
      </c>
      <c r="D357" s="56">
        <v>16529399.199999999</v>
      </c>
      <c r="E357" s="54">
        <v>0</v>
      </c>
      <c r="F357" s="120">
        <v>190000</v>
      </c>
      <c r="G357" s="120">
        <v>885500</v>
      </c>
      <c r="H357" s="120">
        <v>451601.48</v>
      </c>
      <c r="I357" s="54">
        <v>187831.74</v>
      </c>
      <c r="J357" s="54">
        <v>673584.1</v>
      </c>
      <c r="K357" s="54">
        <v>149918.01</v>
      </c>
      <c r="L357" s="54">
        <v>1241984.6200000001</v>
      </c>
      <c r="M357" s="54">
        <v>497703.35</v>
      </c>
      <c r="N357" s="54">
        <v>25520.2</v>
      </c>
      <c r="O357" s="148">
        <v>311347.69</v>
      </c>
      <c r="P357" s="148">
        <v>300000</v>
      </c>
      <c r="Q357" s="148">
        <f t="shared" si="5"/>
        <v>4914991.1900000004</v>
      </c>
      <c r="R357" s="289"/>
      <c r="S357" s="6"/>
    </row>
    <row r="358" spans="2:32" s="28" customFormat="1" x14ac:dyDescent="0.25">
      <c r="B358" s="51" t="s">
        <v>485</v>
      </c>
      <c r="C358" s="119">
        <v>660450896</v>
      </c>
      <c r="D358" s="119">
        <v>1580075602.3500001</v>
      </c>
      <c r="E358" s="119">
        <v>29758939.670000002</v>
      </c>
      <c r="F358" s="119">
        <v>41377904.719999999</v>
      </c>
      <c r="G358" s="119">
        <v>316588178.11000001</v>
      </c>
      <c r="H358" s="119">
        <v>99467171.039999992</v>
      </c>
      <c r="I358" s="119">
        <v>58931437.159999996</v>
      </c>
      <c r="J358" s="119">
        <v>52631138.469999999</v>
      </c>
      <c r="K358" s="119">
        <v>79126760.890000001</v>
      </c>
      <c r="L358" s="119">
        <v>78478442.870000005</v>
      </c>
      <c r="M358" s="119">
        <v>57395600.159999996</v>
      </c>
      <c r="N358" s="119">
        <v>94791986.510000005</v>
      </c>
      <c r="O358" s="119">
        <v>99348699.579999998</v>
      </c>
      <c r="P358" s="119">
        <v>285003188.99000001</v>
      </c>
      <c r="Q358" s="147">
        <f t="shared" si="5"/>
        <v>1292899448.1700001</v>
      </c>
      <c r="R358" s="289"/>
      <c r="S358" s="6"/>
      <c r="T358" s="3"/>
      <c r="U358" s="3"/>
      <c r="V358" s="3"/>
      <c r="W358" s="3"/>
      <c r="X358"/>
      <c r="Y358"/>
      <c r="Z358"/>
      <c r="AA358"/>
      <c r="AB358"/>
      <c r="AC358"/>
      <c r="AD358"/>
      <c r="AE358"/>
      <c r="AF358"/>
    </row>
    <row r="359" spans="2:32" x14ac:dyDescent="0.25">
      <c r="B359" s="50" t="s">
        <v>486</v>
      </c>
      <c r="C359" s="56">
        <v>181315184</v>
      </c>
      <c r="D359" s="56">
        <v>189955684.00999999</v>
      </c>
      <c r="E359" s="54">
        <v>7260566.6699999999</v>
      </c>
      <c r="F359" s="120">
        <v>22044333.670000002</v>
      </c>
      <c r="G359" s="120">
        <v>8965066.6600000001</v>
      </c>
      <c r="H359" s="120">
        <v>14147316.67</v>
      </c>
      <c r="I359" s="54">
        <v>12920395.67</v>
      </c>
      <c r="J359" s="54">
        <v>20497316.670000002</v>
      </c>
      <c r="K359" s="54">
        <v>20613566.670000002</v>
      </c>
      <c r="L359" s="54">
        <v>12777180.67</v>
      </c>
      <c r="M359" s="54">
        <v>23394143.670000002</v>
      </c>
      <c r="N359" s="54">
        <v>21152831.670000002</v>
      </c>
      <c r="O359" s="148">
        <v>7825266.6600000001</v>
      </c>
      <c r="P359" s="148">
        <v>17018346.989999998</v>
      </c>
      <c r="Q359" s="148">
        <f t="shared" si="5"/>
        <v>188616332.34</v>
      </c>
      <c r="R359" s="289"/>
      <c r="S359" s="6"/>
    </row>
    <row r="360" spans="2:32" x14ac:dyDescent="0.25">
      <c r="B360" s="50" t="s">
        <v>487</v>
      </c>
      <c r="C360" s="56">
        <v>0</v>
      </c>
      <c r="D360" s="56">
        <v>38325638.219999999</v>
      </c>
      <c r="E360" s="54">
        <v>340000</v>
      </c>
      <c r="F360" s="120">
        <v>0</v>
      </c>
      <c r="G360" s="120">
        <v>148000</v>
      </c>
      <c r="H360" s="120">
        <v>4165935.57</v>
      </c>
      <c r="I360" s="54">
        <v>4978549.99</v>
      </c>
      <c r="J360" s="54">
        <v>11460000</v>
      </c>
      <c r="K360" s="54">
        <v>363910.22</v>
      </c>
      <c r="L360" s="54"/>
      <c r="M360" s="54">
        <v>2080000</v>
      </c>
      <c r="N360" s="54">
        <v>4743477.84</v>
      </c>
      <c r="O360" s="148">
        <v>3400000</v>
      </c>
      <c r="P360" s="148">
        <v>1844000</v>
      </c>
      <c r="Q360" s="148">
        <f t="shared" si="5"/>
        <v>33523873.620000001</v>
      </c>
      <c r="R360" s="289"/>
      <c r="S360" s="6"/>
    </row>
    <row r="361" spans="2:32" x14ac:dyDescent="0.25">
      <c r="B361" s="50" t="s">
        <v>488</v>
      </c>
      <c r="C361" s="56">
        <v>332944488</v>
      </c>
      <c r="D361" s="56">
        <v>1210663556.1300001</v>
      </c>
      <c r="E361" s="54">
        <v>22158373</v>
      </c>
      <c r="F361" s="120">
        <v>7946071.0499999998</v>
      </c>
      <c r="G361" s="120">
        <v>291328305.44999999</v>
      </c>
      <c r="H361" s="120">
        <v>66686993.799999997</v>
      </c>
      <c r="I361" s="54">
        <v>31754735.5</v>
      </c>
      <c r="J361" s="54">
        <v>9805696.8000000007</v>
      </c>
      <c r="K361" s="54">
        <v>33951603</v>
      </c>
      <c r="L361" s="54">
        <v>57945262.200000003</v>
      </c>
      <c r="M361" s="54">
        <v>11833100.5</v>
      </c>
      <c r="N361" s="54">
        <v>51900602</v>
      </c>
      <c r="O361" s="148">
        <v>83263932.920000002</v>
      </c>
      <c r="P361" s="148">
        <v>261053842</v>
      </c>
      <c r="Q361" s="148">
        <f t="shared" si="5"/>
        <v>929628518.21999991</v>
      </c>
      <c r="R361" s="289"/>
      <c r="S361" s="6"/>
    </row>
    <row r="362" spans="2:32" s="28" customFormat="1" x14ac:dyDescent="0.25">
      <c r="B362" s="50" t="s">
        <v>741</v>
      </c>
      <c r="C362" s="56">
        <v>146191224</v>
      </c>
      <c r="D362" s="56">
        <v>141130723.99000001</v>
      </c>
      <c r="E362" s="54">
        <v>0</v>
      </c>
      <c r="F362" s="120">
        <v>11387500</v>
      </c>
      <c r="G362" s="120">
        <v>16146806</v>
      </c>
      <c r="H362" s="120">
        <v>14466925</v>
      </c>
      <c r="I362" s="54">
        <v>9277756</v>
      </c>
      <c r="J362" s="54">
        <v>10868125</v>
      </c>
      <c r="K362" s="54">
        <v>24197681</v>
      </c>
      <c r="L362" s="54">
        <v>7756000</v>
      </c>
      <c r="M362" s="54">
        <v>20088355.989999998</v>
      </c>
      <c r="N362" s="54">
        <v>16995075</v>
      </c>
      <c r="O362" s="148">
        <v>4859500</v>
      </c>
      <c r="P362" s="148">
        <v>5087000</v>
      </c>
      <c r="Q362" s="148">
        <f t="shared" si="5"/>
        <v>141130723.99000001</v>
      </c>
      <c r="R362" s="289"/>
      <c r="S362" s="6"/>
      <c r="T362" s="3"/>
      <c r="U362" s="3"/>
      <c r="V362" s="3"/>
      <c r="W362" s="3"/>
      <c r="X362"/>
      <c r="Y362"/>
      <c r="Z362"/>
      <c r="AA362"/>
      <c r="AB362"/>
      <c r="AC362"/>
      <c r="AD362"/>
      <c r="AE362"/>
      <c r="AF362"/>
    </row>
    <row r="363" spans="2:32" s="28" customFormat="1" x14ac:dyDescent="0.25">
      <c r="B363" s="28" t="s">
        <v>49</v>
      </c>
      <c r="C363" s="119">
        <v>1092929</v>
      </c>
      <c r="D363" s="119">
        <v>7120929</v>
      </c>
      <c r="E363" s="119">
        <v>0</v>
      </c>
      <c r="F363" s="119"/>
      <c r="G363" s="119"/>
      <c r="H363" s="119"/>
      <c r="I363" s="68"/>
      <c r="J363" s="68">
        <v>6028000</v>
      </c>
      <c r="K363" s="68"/>
      <c r="L363" s="68">
        <v>0</v>
      </c>
      <c r="M363" s="68"/>
      <c r="N363" s="68"/>
      <c r="O363" s="68"/>
      <c r="P363" s="147"/>
      <c r="Q363" s="147">
        <f t="shared" si="5"/>
        <v>6028000</v>
      </c>
      <c r="R363" s="289"/>
      <c r="S363" s="6"/>
      <c r="T363" s="3"/>
      <c r="U363" s="3"/>
      <c r="V363" s="3"/>
      <c r="W363" s="3"/>
      <c r="X363"/>
      <c r="Y363"/>
      <c r="Z363"/>
      <c r="AA363"/>
      <c r="AB363"/>
      <c r="AC363"/>
      <c r="AD363"/>
      <c r="AE363"/>
      <c r="AF363"/>
    </row>
    <row r="364" spans="2:32" x14ac:dyDescent="0.25">
      <c r="B364" s="51" t="s">
        <v>489</v>
      </c>
      <c r="C364" s="119">
        <v>944929</v>
      </c>
      <c r="D364" s="119">
        <v>944929</v>
      </c>
      <c r="E364" s="119">
        <v>0</v>
      </c>
      <c r="F364" s="119"/>
      <c r="G364" s="119"/>
      <c r="H364" s="119"/>
      <c r="I364" s="119"/>
      <c r="J364" s="119"/>
      <c r="K364" s="119"/>
      <c r="L364" s="119"/>
      <c r="M364" s="119"/>
      <c r="N364" s="119"/>
      <c r="O364" s="119"/>
      <c r="P364" s="119"/>
      <c r="Q364" s="147">
        <f t="shared" si="5"/>
        <v>0</v>
      </c>
      <c r="R364" s="289"/>
      <c r="S364" s="6"/>
    </row>
    <row r="365" spans="2:32" x14ac:dyDescent="0.25">
      <c r="B365" s="50" t="s">
        <v>683</v>
      </c>
      <c r="C365" s="121">
        <v>444929</v>
      </c>
      <c r="D365" s="121">
        <v>444929</v>
      </c>
      <c r="E365" s="120">
        <v>0</v>
      </c>
      <c r="F365" s="120"/>
      <c r="G365" s="120"/>
      <c r="H365" s="120"/>
      <c r="I365" s="120"/>
      <c r="J365" s="120"/>
      <c r="K365" s="120"/>
      <c r="L365" s="120"/>
      <c r="M365" s="120"/>
      <c r="N365" s="120"/>
      <c r="O365" s="152"/>
      <c r="P365" s="152"/>
      <c r="Q365" s="148">
        <f t="shared" si="5"/>
        <v>0</v>
      </c>
      <c r="R365" s="289"/>
      <c r="S365" s="6"/>
    </row>
    <row r="366" spans="2:32" s="28" customFormat="1" x14ac:dyDescent="0.25">
      <c r="B366" s="50" t="s">
        <v>710</v>
      </c>
      <c r="C366" s="121">
        <v>500000</v>
      </c>
      <c r="D366" s="121">
        <v>500000</v>
      </c>
      <c r="E366" s="120">
        <v>0</v>
      </c>
      <c r="F366" s="120"/>
      <c r="G366" s="120"/>
      <c r="H366" s="120"/>
      <c r="I366" s="120"/>
      <c r="J366" s="120"/>
      <c r="K366" s="120"/>
      <c r="L366" s="120"/>
      <c r="M366" s="120"/>
      <c r="N366" s="120"/>
      <c r="O366" s="152"/>
      <c r="P366" s="152"/>
      <c r="Q366" s="148">
        <f t="shared" si="5"/>
        <v>0</v>
      </c>
      <c r="R366" s="289"/>
      <c r="S366" s="6"/>
      <c r="T366" s="3"/>
      <c r="U366" s="3"/>
      <c r="V366" s="3"/>
      <c r="W366" s="3"/>
      <c r="X366"/>
      <c r="Y366"/>
      <c r="Z366"/>
      <c r="AA366"/>
      <c r="AB366"/>
      <c r="AC366"/>
      <c r="AD366"/>
      <c r="AE366"/>
      <c r="AF366"/>
    </row>
    <row r="367" spans="2:32" s="28" customFormat="1" x14ac:dyDescent="0.25">
      <c r="B367" s="51" t="s">
        <v>491</v>
      </c>
      <c r="C367" s="121">
        <v>0</v>
      </c>
      <c r="D367" s="121">
        <v>6028000</v>
      </c>
      <c r="E367" s="120"/>
      <c r="F367" s="120"/>
      <c r="G367" s="120"/>
      <c r="H367" s="120"/>
      <c r="I367" s="120"/>
      <c r="J367" s="120">
        <v>6028000</v>
      </c>
      <c r="K367" s="120"/>
      <c r="L367" s="120">
        <v>0</v>
      </c>
      <c r="M367" s="120"/>
      <c r="N367" s="120"/>
      <c r="O367" s="152"/>
      <c r="P367" s="152"/>
      <c r="Q367" s="148">
        <f t="shared" si="5"/>
        <v>6028000</v>
      </c>
      <c r="R367" s="289"/>
      <c r="S367" s="6"/>
      <c r="T367" s="3"/>
      <c r="U367" s="3"/>
      <c r="V367" s="3"/>
      <c r="W367" s="3"/>
      <c r="X367"/>
      <c r="Y367"/>
      <c r="Z367"/>
      <c r="AA367"/>
      <c r="AB367"/>
      <c r="AC367"/>
      <c r="AD367"/>
      <c r="AE367"/>
      <c r="AF367"/>
    </row>
    <row r="368" spans="2:32" s="28" customFormat="1" x14ac:dyDescent="0.25">
      <c r="B368" s="50" t="s">
        <v>493</v>
      </c>
      <c r="C368" s="121">
        <v>0</v>
      </c>
      <c r="D368" s="121">
        <v>6028000</v>
      </c>
      <c r="E368" s="120"/>
      <c r="F368" s="120"/>
      <c r="G368" s="120"/>
      <c r="H368" s="120"/>
      <c r="I368" s="120"/>
      <c r="J368" s="120">
        <v>6028000</v>
      </c>
      <c r="K368" s="120"/>
      <c r="L368" s="120">
        <v>0</v>
      </c>
      <c r="M368" s="120"/>
      <c r="N368" s="120"/>
      <c r="O368" s="152"/>
      <c r="P368" s="152"/>
      <c r="Q368" s="148">
        <f t="shared" si="5"/>
        <v>6028000</v>
      </c>
      <c r="R368" s="289"/>
      <c r="S368" s="6"/>
      <c r="T368" s="3"/>
      <c r="U368" s="3"/>
      <c r="V368" s="3"/>
      <c r="W368" s="3"/>
      <c r="X368"/>
      <c r="Y368"/>
      <c r="Z368"/>
      <c r="AA368"/>
      <c r="AB368"/>
      <c r="AC368"/>
      <c r="AD368"/>
      <c r="AE368"/>
      <c r="AF368"/>
    </row>
    <row r="369" spans="2:32" s="28" customFormat="1" x14ac:dyDescent="0.25">
      <c r="B369" s="51" t="s">
        <v>684</v>
      </c>
      <c r="C369" s="119">
        <v>148000</v>
      </c>
      <c r="D369" s="119">
        <v>148000</v>
      </c>
      <c r="E369" s="119">
        <v>0</v>
      </c>
      <c r="F369" s="119"/>
      <c r="G369" s="119"/>
      <c r="H369" s="119"/>
      <c r="I369" s="119"/>
      <c r="J369" s="119"/>
      <c r="K369" s="119"/>
      <c r="L369" s="119"/>
      <c r="M369" s="119"/>
      <c r="N369" s="119"/>
      <c r="O369" s="119"/>
      <c r="P369" s="119"/>
      <c r="Q369" s="147">
        <f t="shared" si="5"/>
        <v>0</v>
      </c>
      <c r="R369" s="289"/>
      <c r="S369" s="6"/>
      <c r="T369" s="3"/>
      <c r="U369" s="3"/>
      <c r="V369" s="3"/>
      <c r="W369" s="3"/>
      <c r="X369"/>
      <c r="Y369"/>
      <c r="Z369"/>
      <c r="AA369"/>
      <c r="AB369"/>
      <c r="AC369"/>
      <c r="AD369"/>
      <c r="AE369"/>
      <c r="AF369"/>
    </row>
    <row r="370" spans="2:32" s="28" customFormat="1" x14ac:dyDescent="0.25">
      <c r="B370" s="50" t="s">
        <v>685</v>
      </c>
      <c r="C370" s="121">
        <v>148000</v>
      </c>
      <c r="D370" s="121">
        <v>148000</v>
      </c>
      <c r="E370" s="120">
        <v>0</v>
      </c>
      <c r="F370" s="120"/>
      <c r="G370" s="120"/>
      <c r="H370" s="120"/>
      <c r="I370" s="120"/>
      <c r="J370" s="120"/>
      <c r="K370" s="120"/>
      <c r="L370" s="120"/>
      <c r="M370" s="120"/>
      <c r="N370" s="120"/>
      <c r="O370" s="152"/>
      <c r="P370" s="152"/>
      <c r="Q370" s="148">
        <f t="shared" si="5"/>
        <v>0</v>
      </c>
      <c r="R370" s="289"/>
      <c r="S370" s="6"/>
      <c r="T370" s="3"/>
      <c r="U370" s="3"/>
      <c r="V370" s="3"/>
      <c r="W370" s="3"/>
      <c r="X370"/>
      <c r="Y370"/>
      <c r="Z370"/>
      <c r="AA370"/>
      <c r="AB370"/>
      <c r="AC370"/>
      <c r="AD370"/>
      <c r="AE370"/>
      <c r="AF370"/>
    </row>
    <row r="371" spans="2:32" s="28" customFormat="1" x14ac:dyDescent="0.25">
      <c r="B371" s="52" t="s">
        <v>50</v>
      </c>
      <c r="C371" s="134">
        <v>40000000</v>
      </c>
      <c r="D371" s="134">
        <v>46149321.039999999</v>
      </c>
      <c r="E371" s="119">
        <v>2950000</v>
      </c>
      <c r="F371" s="119">
        <v>1300000</v>
      </c>
      <c r="G371" s="119">
        <v>3635968.8</v>
      </c>
      <c r="H371" s="119">
        <v>5380000</v>
      </c>
      <c r="I371" s="119">
        <v>4050000</v>
      </c>
      <c r="J371" s="119">
        <v>3295000</v>
      </c>
      <c r="K371" s="119">
        <v>3240549.66</v>
      </c>
      <c r="L371" s="119">
        <v>5911559</v>
      </c>
      <c r="M371" s="119">
        <v>1725000</v>
      </c>
      <c r="N371" s="119">
        <v>350000</v>
      </c>
      <c r="O371" s="153">
        <v>2085000</v>
      </c>
      <c r="P371" s="153">
        <v>750000</v>
      </c>
      <c r="Q371" s="147">
        <f t="shared" si="5"/>
        <v>34673077.460000001</v>
      </c>
      <c r="R371" s="289"/>
      <c r="S371" s="6"/>
      <c r="T371" s="3"/>
      <c r="U371" s="3"/>
      <c r="V371" s="3"/>
      <c r="W371" s="3"/>
      <c r="X371"/>
      <c r="Y371"/>
      <c r="Z371"/>
      <c r="AA371"/>
      <c r="AB371"/>
      <c r="AC371"/>
      <c r="AD371"/>
      <c r="AE371"/>
      <c r="AF371"/>
    </row>
    <row r="372" spans="2:32" x14ac:dyDescent="0.25">
      <c r="B372" s="51" t="s">
        <v>494</v>
      </c>
      <c r="C372" s="119">
        <v>40000000</v>
      </c>
      <c r="D372" s="119">
        <v>46149321.039999999</v>
      </c>
      <c r="E372" s="119">
        <v>2950000</v>
      </c>
      <c r="F372" s="119">
        <v>1300000</v>
      </c>
      <c r="G372" s="119">
        <v>3635968.8</v>
      </c>
      <c r="H372" s="119">
        <v>5380000</v>
      </c>
      <c r="I372" s="119">
        <v>4050000</v>
      </c>
      <c r="J372" s="119">
        <v>3295000</v>
      </c>
      <c r="K372" s="119">
        <v>3240549.66</v>
      </c>
      <c r="L372" s="119">
        <v>5911559</v>
      </c>
      <c r="M372" s="119">
        <v>1725000</v>
      </c>
      <c r="N372" s="119">
        <v>350000</v>
      </c>
      <c r="O372" s="119">
        <v>2085000</v>
      </c>
      <c r="P372" s="119">
        <v>750000</v>
      </c>
      <c r="Q372" s="147">
        <f t="shared" si="5"/>
        <v>34673077.460000001</v>
      </c>
      <c r="R372" s="289"/>
      <c r="S372" s="6"/>
    </row>
    <row r="373" spans="2:32" s="28" customFormat="1" x14ac:dyDescent="0.25">
      <c r="B373" s="50" t="s">
        <v>495</v>
      </c>
      <c r="C373" s="121">
        <v>15000000</v>
      </c>
      <c r="D373" s="121">
        <v>16974321.039999999</v>
      </c>
      <c r="E373" s="120">
        <v>2400000</v>
      </c>
      <c r="F373" s="120">
        <v>700000</v>
      </c>
      <c r="G373" s="120">
        <v>3070000</v>
      </c>
      <c r="H373" s="120">
        <v>5380000</v>
      </c>
      <c r="I373" s="120">
        <v>900000</v>
      </c>
      <c r="J373" s="120">
        <v>1995000</v>
      </c>
      <c r="K373" s="120"/>
      <c r="L373" s="120">
        <v>1100000</v>
      </c>
      <c r="M373" s="120"/>
      <c r="N373" s="120"/>
      <c r="O373" s="152">
        <v>635000</v>
      </c>
      <c r="P373" s="152">
        <v>0</v>
      </c>
      <c r="Q373" s="148">
        <f t="shared" si="5"/>
        <v>16180000</v>
      </c>
      <c r="R373" s="289"/>
      <c r="S373" s="6"/>
      <c r="T373" s="3"/>
      <c r="U373" s="3"/>
      <c r="V373" s="3"/>
      <c r="W373" s="3"/>
      <c r="X373"/>
      <c r="Y373"/>
      <c r="Z373"/>
      <c r="AA373"/>
      <c r="AB373"/>
      <c r="AC373"/>
      <c r="AD373"/>
      <c r="AE373"/>
      <c r="AF373"/>
    </row>
    <row r="374" spans="2:32" s="28" customFormat="1" x14ac:dyDescent="0.25">
      <c r="B374" s="50" t="s">
        <v>496</v>
      </c>
      <c r="C374" s="121">
        <v>25000000</v>
      </c>
      <c r="D374" s="121">
        <v>29175000</v>
      </c>
      <c r="E374" s="120">
        <v>550000</v>
      </c>
      <c r="F374" s="120">
        <v>600000</v>
      </c>
      <c r="G374" s="120">
        <v>565968.80000000005</v>
      </c>
      <c r="H374" s="120">
        <v>0</v>
      </c>
      <c r="I374" s="120">
        <v>3150000</v>
      </c>
      <c r="J374" s="120">
        <v>1300000</v>
      </c>
      <c r="K374" s="120">
        <v>3240549.66</v>
      </c>
      <c r="L374" s="120">
        <v>4811559</v>
      </c>
      <c r="M374" s="120">
        <v>1725000</v>
      </c>
      <c r="N374" s="120">
        <v>350000</v>
      </c>
      <c r="O374" s="152">
        <v>1450000</v>
      </c>
      <c r="P374" s="152">
        <v>750000</v>
      </c>
      <c r="Q374" s="148">
        <f t="shared" si="5"/>
        <v>18493077.460000001</v>
      </c>
      <c r="R374" s="289"/>
      <c r="S374" s="6"/>
      <c r="T374" s="3"/>
      <c r="U374" s="3"/>
      <c r="V374" s="3"/>
      <c r="W374" s="3"/>
      <c r="X374"/>
      <c r="Y374"/>
      <c r="Z374"/>
      <c r="AA374"/>
      <c r="AB374"/>
      <c r="AC374"/>
      <c r="AD374"/>
      <c r="AE374"/>
      <c r="AF374"/>
    </row>
    <row r="375" spans="2:32" s="28" customFormat="1" x14ac:dyDescent="0.25">
      <c r="B375" s="52" t="s">
        <v>742</v>
      </c>
      <c r="C375" s="121">
        <v>0</v>
      </c>
      <c r="D375" s="121">
        <v>5000000</v>
      </c>
      <c r="E375" s="120"/>
      <c r="F375" s="120"/>
      <c r="G375" s="120"/>
      <c r="H375" s="120">
        <v>0</v>
      </c>
      <c r="I375" s="120">
        <v>5000000</v>
      </c>
      <c r="J375" s="120">
        <v>0</v>
      </c>
      <c r="K375" s="120"/>
      <c r="L375" s="120"/>
      <c r="M375" s="120"/>
      <c r="N375" s="120"/>
      <c r="O375" s="152"/>
      <c r="P375" s="152"/>
      <c r="Q375" s="148">
        <f t="shared" si="5"/>
        <v>5000000</v>
      </c>
      <c r="R375" s="289"/>
      <c r="S375" s="6"/>
      <c r="T375" s="3"/>
      <c r="U375" s="3"/>
      <c r="V375" s="3"/>
      <c r="W375" s="3"/>
      <c r="X375"/>
      <c r="Y375"/>
      <c r="Z375"/>
      <c r="AA375"/>
      <c r="AB375"/>
      <c r="AC375"/>
      <c r="AD375"/>
      <c r="AE375"/>
      <c r="AF375"/>
    </row>
    <row r="376" spans="2:32" s="28" customFormat="1" x14ac:dyDescent="0.25">
      <c r="B376" s="51" t="s">
        <v>743</v>
      </c>
      <c r="C376" s="121">
        <v>0</v>
      </c>
      <c r="D376" s="121">
        <v>5000000</v>
      </c>
      <c r="E376" s="120"/>
      <c r="F376" s="120"/>
      <c r="G376" s="120"/>
      <c r="H376" s="120">
        <v>0</v>
      </c>
      <c r="I376" s="120">
        <v>5000000</v>
      </c>
      <c r="J376" s="120">
        <v>0</v>
      </c>
      <c r="K376" s="120"/>
      <c r="L376" s="120"/>
      <c r="M376" s="120"/>
      <c r="N376" s="120"/>
      <c r="O376" s="152"/>
      <c r="P376" s="152"/>
      <c r="Q376" s="148">
        <f t="shared" si="5"/>
        <v>5000000</v>
      </c>
      <c r="R376" s="289"/>
      <c r="S376" s="6"/>
      <c r="T376" s="3"/>
      <c r="U376" s="3"/>
      <c r="V376" s="3"/>
      <c r="W376" s="3"/>
      <c r="X376"/>
      <c r="Y376"/>
      <c r="Z376"/>
      <c r="AA376"/>
      <c r="AB376"/>
      <c r="AC376"/>
      <c r="AD376"/>
      <c r="AE376"/>
      <c r="AF376"/>
    </row>
    <row r="377" spans="2:32" s="28" customFormat="1" x14ac:dyDescent="0.25">
      <c r="B377" s="50" t="s">
        <v>744</v>
      </c>
      <c r="C377" s="121">
        <v>0</v>
      </c>
      <c r="D377" s="121">
        <v>5000000</v>
      </c>
      <c r="E377" s="120"/>
      <c r="F377" s="120"/>
      <c r="G377" s="120"/>
      <c r="H377" s="120">
        <v>0</v>
      </c>
      <c r="I377" s="120">
        <v>5000000</v>
      </c>
      <c r="J377" s="120">
        <v>0</v>
      </c>
      <c r="K377" s="120"/>
      <c r="L377" s="120"/>
      <c r="M377" s="120"/>
      <c r="N377" s="120"/>
      <c r="O377" s="152"/>
      <c r="P377" s="152"/>
      <c r="Q377" s="148">
        <f t="shared" si="5"/>
        <v>5000000</v>
      </c>
      <c r="R377" s="289"/>
      <c r="S377" s="6"/>
      <c r="T377" s="3"/>
      <c r="U377" s="3"/>
      <c r="V377" s="3"/>
      <c r="W377" s="3"/>
      <c r="X377"/>
      <c r="Y377"/>
      <c r="Z377"/>
      <c r="AA377"/>
      <c r="AB377"/>
      <c r="AC377"/>
      <c r="AD377"/>
      <c r="AE377"/>
      <c r="AF377"/>
    </row>
    <row r="378" spans="2:32" s="28" customFormat="1" x14ac:dyDescent="0.25">
      <c r="B378" s="52" t="s">
        <v>53</v>
      </c>
      <c r="C378" s="119">
        <v>83130533</v>
      </c>
      <c r="D378" s="119">
        <v>103979501.94</v>
      </c>
      <c r="E378" s="119">
        <v>9793932.5399999991</v>
      </c>
      <c r="F378" s="119">
        <v>6329340.5300000003</v>
      </c>
      <c r="G378" s="119">
        <v>10699365.1</v>
      </c>
      <c r="H378" s="119">
        <v>12480637.25</v>
      </c>
      <c r="I378" s="119">
        <v>5443247.7599999998</v>
      </c>
      <c r="J378" s="119">
        <v>5832327.1000000006</v>
      </c>
      <c r="K378" s="119">
        <v>3071901.62</v>
      </c>
      <c r="L378" s="119">
        <v>3773546.73</v>
      </c>
      <c r="M378" s="119">
        <v>2662052.25</v>
      </c>
      <c r="N378" s="119">
        <v>8404726.1600000001</v>
      </c>
      <c r="O378" s="119">
        <v>5537362.75</v>
      </c>
      <c r="P378" s="119">
        <v>13860441.4</v>
      </c>
      <c r="Q378" s="147">
        <f t="shared" si="5"/>
        <v>87888881.189999998</v>
      </c>
      <c r="R378" s="289"/>
      <c r="S378" s="6"/>
      <c r="T378" s="3"/>
      <c r="U378" s="3"/>
      <c r="V378" s="3"/>
      <c r="W378" s="3"/>
      <c r="X378"/>
      <c r="Y378"/>
      <c r="Z378"/>
      <c r="AA378"/>
      <c r="AB378"/>
      <c r="AC378"/>
      <c r="AD378"/>
      <c r="AE378"/>
      <c r="AF378"/>
    </row>
    <row r="379" spans="2:32" x14ac:dyDescent="0.25">
      <c r="B379" s="51" t="s">
        <v>499</v>
      </c>
      <c r="C379" s="120">
        <v>76380033</v>
      </c>
      <c r="D379" s="120">
        <v>97153962.079999998</v>
      </c>
      <c r="E379" s="120">
        <v>9768060.0399999991</v>
      </c>
      <c r="F379" s="120">
        <v>5753835.54</v>
      </c>
      <c r="G379" s="120">
        <v>9680353.3200000003</v>
      </c>
      <c r="H379" s="120">
        <v>11082530.720000001</v>
      </c>
      <c r="I379" s="120">
        <v>5042763.25</v>
      </c>
      <c r="J379" s="120">
        <v>4379272.82</v>
      </c>
      <c r="K379" s="120">
        <v>2384171.08</v>
      </c>
      <c r="L379" s="120">
        <v>3443182.5</v>
      </c>
      <c r="M379" s="120">
        <v>2318101.5</v>
      </c>
      <c r="N379" s="120">
        <v>8404726.1600000001</v>
      </c>
      <c r="O379" s="120">
        <v>5525427.75</v>
      </c>
      <c r="P379" s="120">
        <v>12948101.23</v>
      </c>
      <c r="Q379" s="148">
        <f t="shared" si="5"/>
        <v>80730525.909999996</v>
      </c>
      <c r="R379" s="289"/>
      <c r="S379" s="6"/>
    </row>
    <row r="380" spans="2:32" x14ac:dyDescent="0.25">
      <c r="B380" s="50" t="s">
        <v>500</v>
      </c>
      <c r="C380" s="121">
        <v>76380033</v>
      </c>
      <c r="D380" s="121">
        <v>97153962.079999998</v>
      </c>
      <c r="E380" s="120">
        <v>9768060.0399999991</v>
      </c>
      <c r="F380" s="120">
        <v>5753835.54</v>
      </c>
      <c r="G380" s="120">
        <v>9680353.3200000003</v>
      </c>
      <c r="H380" s="120">
        <v>11082530.720000001</v>
      </c>
      <c r="I380" s="120">
        <v>5042763.25</v>
      </c>
      <c r="J380" s="120">
        <v>4379272.82</v>
      </c>
      <c r="K380" s="120">
        <v>2384171.08</v>
      </c>
      <c r="L380" s="120">
        <v>3443182.5</v>
      </c>
      <c r="M380" s="120">
        <v>2318101.5</v>
      </c>
      <c r="N380" s="120">
        <v>8404726.1600000001</v>
      </c>
      <c r="O380" s="152">
        <v>5525427.75</v>
      </c>
      <c r="P380" s="152">
        <v>12948101.23</v>
      </c>
      <c r="Q380" s="148">
        <f t="shared" si="5"/>
        <v>80730525.909999996</v>
      </c>
      <c r="R380" s="289"/>
      <c r="S380" s="6"/>
    </row>
    <row r="381" spans="2:32" s="28" customFormat="1" x14ac:dyDescent="0.25">
      <c r="B381" s="51" t="s">
        <v>501</v>
      </c>
      <c r="C381" s="120">
        <v>6750500</v>
      </c>
      <c r="D381" s="120">
        <v>6825539.8600000003</v>
      </c>
      <c r="E381" s="120">
        <v>25872.5</v>
      </c>
      <c r="F381" s="120">
        <v>575504.99</v>
      </c>
      <c r="G381" s="120">
        <v>1019011.78</v>
      </c>
      <c r="H381" s="120">
        <v>1398106.53</v>
      </c>
      <c r="I381" s="120">
        <v>400484.51</v>
      </c>
      <c r="J381" s="120">
        <v>1453054.28</v>
      </c>
      <c r="K381" s="120">
        <v>687730.54</v>
      </c>
      <c r="L381" s="120">
        <v>330364.23</v>
      </c>
      <c r="M381" s="120">
        <v>343950.75</v>
      </c>
      <c r="N381" s="120">
        <v>0</v>
      </c>
      <c r="O381" s="120">
        <v>11935</v>
      </c>
      <c r="P381" s="120">
        <v>912340.17</v>
      </c>
      <c r="Q381" s="148">
        <f t="shared" si="5"/>
        <v>7158355.2799999993</v>
      </c>
      <c r="R381" s="289"/>
      <c r="S381" s="6"/>
      <c r="T381" s="3"/>
      <c r="U381" s="3"/>
      <c r="V381" s="3"/>
      <c r="W381" s="3"/>
      <c r="X381"/>
      <c r="Y381"/>
      <c r="Z381"/>
      <c r="AA381"/>
      <c r="AB381"/>
      <c r="AC381"/>
      <c r="AD381"/>
      <c r="AE381"/>
      <c r="AF381"/>
    </row>
    <row r="382" spans="2:32" s="28" customFormat="1" x14ac:dyDescent="0.25">
      <c r="B382" s="50" t="s">
        <v>502</v>
      </c>
      <c r="C382" s="121">
        <v>6750500</v>
      </c>
      <c r="D382" s="121">
        <v>6825539.8600000003</v>
      </c>
      <c r="E382" s="120">
        <v>25872.5</v>
      </c>
      <c r="F382" s="120">
        <v>575504.99</v>
      </c>
      <c r="G382" s="120">
        <v>1019011.78</v>
      </c>
      <c r="H382" s="120">
        <v>1398106.53</v>
      </c>
      <c r="I382" s="120">
        <v>400484.51</v>
      </c>
      <c r="J382" s="120">
        <v>1453054.28</v>
      </c>
      <c r="K382" s="120">
        <v>687730.54</v>
      </c>
      <c r="L382" s="120">
        <v>330364.23</v>
      </c>
      <c r="M382" s="120">
        <v>343950.75</v>
      </c>
      <c r="N382" s="120">
        <v>0</v>
      </c>
      <c r="O382" s="152">
        <v>11935</v>
      </c>
      <c r="P382" s="152">
        <v>912340.17</v>
      </c>
      <c r="Q382" s="148">
        <f t="shared" si="5"/>
        <v>7158355.2799999993</v>
      </c>
      <c r="R382" s="289"/>
      <c r="S382" s="6"/>
      <c r="T382" s="3"/>
      <c r="U382" s="3"/>
      <c r="V382" s="3"/>
      <c r="W382" s="3"/>
      <c r="X382"/>
      <c r="Y382"/>
      <c r="Z382"/>
      <c r="AA382"/>
      <c r="AB382"/>
      <c r="AC382"/>
      <c r="AD382"/>
      <c r="AE382"/>
      <c r="AF382"/>
    </row>
    <row r="383" spans="2:32" x14ac:dyDescent="0.25">
      <c r="B383" s="52" t="s">
        <v>54</v>
      </c>
      <c r="C383" s="119">
        <v>140080000</v>
      </c>
      <c r="D383" s="119">
        <v>1147852416</v>
      </c>
      <c r="E383" s="119">
        <v>0</v>
      </c>
      <c r="F383" s="119"/>
      <c r="G383" s="119">
        <v>42000000</v>
      </c>
      <c r="H383" s="119">
        <v>7000000</v>
      </c>
      <c r="I383" s="119">
        <v>7000000</v>
      </c>
      <c r="J383" s="119">
        <v>7000000</v>
      </c>
      <c r="K383" s="119">
        <v>14131785.119999999</v>
      </c>
      <c r="L383" s="119">
        <v>0</v>
      </c>
      <c r="M383" s="119">
        <v>7012629.8499999996</v>
      </c>
      <c r="N383" s="119">
        <v>0</v>
      </c>
      <c r="O383" s="153">
        <v>753120000</v>
      </c>
      <c r="P383" s="153">
        <v>7000000</v>
      </c>
      <c r="Q383" s="147">
        <f t="shared" si="5"/>
        <v>844264414.97000003</v>
      </c>
      <c r="R383" s="289"/>
      <c r="S383" s="6"/>
    </row>
    <row r="384" spans="2:32" x14ac:dyDescent="0.25">
      <c r="B384" s="51" t="s">
        <v>503</v>
      </c>
      <c r="C384" s="120">
        <v>140080000</v>
      </c>
      <c r="D384" s="120">
        <v>1147852416</v>
      </c>
      <c r="E384" s="120">
        <v>0</v>
      </c>
      <c r="F384" s="120"/>
      <c r="G384" s="120">
        <v>42000000</v>
      </c>
      <c r="H384" s="120">
        <v>7000000</v>
      </c>
      <c r="I384" s="120">
        <v>7000000</v>
      </c>
      <c r="J384" s="120">
        <v>7000000</v>
      </c>
      <c r="K384" s="120">
        <v>14131785.119999999</v>
      </c>
      <c r="L384" s="120">
        <v>0</v>
      </c>
      <c r="M384" s="120">
        <v>7012629.8499999996</v>
      </c>
      <c r="N384" s="120">
        <v>0</v>
      </c>
      <c r="O384" s="152">
        <v>753120000</v>
      </c>
      <c r="P384" s="152">
        <v>7000000</v>
      </c>
      <c r="Q384" s="148">
        <f t="shared" si="5"/>
        <v>844264414.97000003</v>
      </c>
      <c r="R384" s="289"/>
      <c r="S384" s="6"/>
    </row>
    <row r="385" spans="2:32" x14ac:dyDescent="0.25">
      <c r="B385" s="50" t="s">
        <v>711</v>
      </c>
      <c r="C385" s="121">
        <v>140080000</v>
      </c>
      <c r="D385" s="121">
        <v>301852416</v>
      </c>
      <c r="E385" s="152">
        <v>0</v>
      </c>
      <c r="F385" s="152"/>
      <c r="G385" s="152">
        <v>0</v>
      </c>
      <c r="H385" s="152"/>
      <c r="I385" s="152">
        <v>0</v>
      </c>
      <c r="J385" s="152">
        <v>0</v>
      </c>
      <c r="K385" s="152">
        <v>131785.12</v>
      </c>
      <c r="L385" s="152">
        <v>0</v>
      </c>
      <c r="M385" s="152">
        <v>12629.85</v>
      </c>
      <c r="N385" s="152"/>
      <c r="O385" s="152"/>
      <c r="P385" s="152"/>
      <c r="Q385" s="148">
        <f t="shared" si="5"/>
        <v>144414.97</v>
      </c>
      <c r="R385" s="289"/>
      <c r="S385" s="6"/>
    </row>
    <row r="386" spans="2:32" x14ac:dyDescent="0.25">
      <c r="B386" s="50" t="s">
        <v>504</v>
      </c>
      <c r="C386" s="121">
        <v>0</v>
      </c>
      <c r="D386" s="121">
        <v>846000000</v>
      </c>
      <c r="E386" s="152"/>
      <c r="F386" s="152"/>
      <c r="G386" s="152">
        <v>42000000</v>
      </c>
      <c r="H386" s="152">
        <v>7000000</v>
      </c>
      <c r="I386" s="152">
        <v>7000000</v>
      </c>
      <c r="J386" s="152">
        <v>7000000</v>
      </c>
      <c r="K386" s="152">
        <v>14000000</v>
      </c>
      <c r="L386" s="152"/>
      <c r="M386" s="152">
        <v>7000000</v>
      </c>
      <c r="N386" s="152">
        <v>0</v>
      </c>
      <c r="O386" s="152">
        <v>753120000</v>
      </c>
      <c r="P386" s="152">
        <v>7000000</v>
      </c>
      <c r="Q386" s="148">
        <f t="shared" si="5"/>
        <v>844120000</v>
      </c>
      <c r="R386" s="289"/>
      <c r="S386" s="6"/>
    </row>
    <row r="387" spans="2:32" s="28" customFormat="1" x14ac:dyDescent="0.25">
      <c r="B387" s="26" t="s">
        <v>55</v>
      </c>
      <c r="C387" s="118">
        <v>2854615995</v>
      </c>
      <c r="D387" s="118">
        <v>4249597907.6999998</v>
      </c>
      <c r="E387" s="145">
        <v>44891592.43</v>
      </c>
      <c r="F387" s="145">
        <v>5678724.3399999999</v>
      </c>
      <c r="G387" s="145">
        <v>210296630.78</v>
      </c>
      <c r="H387" s="145">
        <v>130454712.88</v>
      </c>
      <c r="I387" s="145">
        <v>40119856.140000001</v>
      </c>
      <c r="J387" s="145">
        <v>173914628.68000001</v>
      </c>
      <c r="K387" s="145">
        <v>39708426.980000004</v>
      </c>
      <c r="L387" s="145">
        <v>81069948.5</v>
      </c>
      <c r="M387" s="145">
        <v>145774550.81999999</v>
      </c>
      <c r="N387" s="145">
        <v>0</v>
      </c>
      <c r="O387" s="145">
        <v>12562716.949999999</v>
      </c>
      <c r="P387" s="145">
        <v>67564117</v>
      </c>
      <c r="Q387" s="146">
        <f t="shared" si="5"/>
        <v>952035905.5</v>
      </c>
      <c r="R387" s="289"/>
      <c r="S387" s="6"/>
      <c r="T387" s="3"/>
      <c r="U387" s="3"/>
      <c r="V387" s="3"/>
      <c r="W387" s="3"/>
      <c r="X387"/>
      <c r="Y387"/>
      <c r="Z387"/>
      <c r="AA387"/>
      <c r="AB387"/>
      <c r="AC387"/>
      <c r="AD387"/>
      <c r="AE387"/>
      <c r="AF387"/>
    </row>
    <row r="388" spans="2:32" s="28" customFormat="1" x14ac:dyDescent="0.25">
      <c r="B388" s="52" t="s">
        <v>120</v>
      </c>
      <c r="C388" s="63">
        <v>5000000</v>
      </c>
      <c r="D388" s="63">
        <v>12000000</v>
      </c>
      <c r="E388" s="147">
        <v>0</v>
      </c>
      <c r="F388" s="154">
        <v>0</v>
      </c>
      <c r="G388" s="154">
        <v>0</v>
      </c>
      <c r="H388" s="154"/>
      <c r="I388" s="147">
        <v>0</v>
      </c>
      <c r="J388" s="147"/>
      <c r="K388" s="147"/>
      <c r="L388" s="147"/>
      <c r="M388" s="147"/>
      <c r="N388" s="147"/>
      <c r="O388" s="147"/>
      <c r="P388" s="147"/>
      <c r="Q388" s="148">
        <f t="shared" si="5"/>
        <v>0</v>
      </c>
      <c r="R388" s="289"/>
      <c r="S388" s="6"/>
      <c r="T388" s="3"/>
      <c r="U388" s="3"/>
      <c r="V388" s="3"/>
      <c r="W388" s="3"/>
      <c r="X388"/>
      <c r="Y388"/>
      <c r="Z388"/>
      <c r="AA388"/>
      <c r="AB388"/>
      <c r="AC388"/>
      <c r="AD388"/>
      <c r="AE388"/>
      <c r="AF388"/>
    </row>
    <row r="389" spans="2:32" s="28" customFormat="1" x14ac:dyDescent="0.25">
      <c r="B389" s="47" t="s">
        <v>505</v>
      </c>
      <c r="C389" s="63">
        <v>5000000</v>
      </c>
      <c r="D389" s="63">
        <v>12000000</v>
      </c>
      <c r="E389" s="148">
        <v>0</v>
      </c>
      <c r="F389" s="155">
        <v>0</v>
      </c>
      <c r="G389" s="155">
        <v>0</v>
      </c>
      <c r="H389" s="155"/>
      <c r="I389" s="148">
        <v>0</v>
      </c>
      <c r="J389" s="148"/>
      <c r="K389" s="148"/>
      <c r="L389" s="148"/>
      <c r="M389" s="148"/>
      <c r="N389" s="148"/>
      <c r="O389" s="148"/>
      <c r="P389" s="147"/>
      <c r="Q389" s="148">
        <f t="shared" si="5"/>
        <v>0</v>
      </c>
      <c r="R389" s="289"/>
      <c r="S389" s="6"/>
      <c r="T389" s="3"/>
      <c r="U389" s="3"/>
      <c r="V389" s="3"/>
      <c r="W389" s="3"/>
      <c r="X389"/>
      <c r="Y389"/>
      <c r="Z389"/>
      <c r="AA389"/>
      <c r="AB389"/>
      <c r="AC389"/>
      <c r="AD389"/>
      <c r="AE389"/>
      <c r="AF389"/>
    </row>
    <row r="390" spans="2:32" x14ac:dyDescent="0.25">
      <c r="B390" s="47" t="s">
        <v>506</v>
      </c>
      <c r="C390" s="63">
        <v>5000000</v>
      </c>
      <c r="D390" s="63">
        <v>12000000</v>
      </c>
      <c r="E390" s="148">
        <v>0</v>
      </c>
      <c r="F390" s="155">
        <v>0</v>
      </c>
      <c r="G390" s="155">
        <v>0</v>
      </c>
      <c r="H390" s="155"/>
      <c r="I390" s="148">
        <v>0</v>
      </c>
      <c r="J390" s="148"/>
      <c r="K390" s="148"/>
      <c r="L390" s="148"/>
      <c r="M390" s="148"/>
      <c r="N390" s="148"/>
      <c r="O390" s="148"/>
      <c r="P390" s="147"/>
      <c r="Q390" s="148">
        <f t="shared" si="5"/>
        <v>0</v>
      </c>
      <c r="R390" s="289"/>
      <c r="S390" s="6"/>
    </row>
    <row r="391" spans="2:32" x14ac:dyDescent="0.25">
      <c r="B391" s="52" t="s">
        <v>98</v>
      </c>
      <c r="C391" s="63">
        <v>1426082208</v>
      </c>
      <c r="D391" s="63">
        <v>1583899947</v>
      </c>
      <c r="E391" s="54">
        <v>0</v>
      </c>
      <c r="F391" s="120"/>
      <c r="G391" s="120">
        <v>0</v>
      </c>
      <c r="H391" s="120"/>
      <c r="I391" s="54">
        <v>0</v>
      </c>
      <c r="J391" s="54"/>
      <c r="K391" s="54"/>
      <c r="L391" s="54"/>
      <c r="M391" s="54"/>
      <c r="N391" s="54"/>
      <c r="O391" s="147"/>
      <c r="P391" s="147"/>
      <c r="Q391" s="147">
        <f t="shared" si="5"/>
        <v>0</v>
      </c>
      <c r="R391" s="289"/>
      <c r="S391" s="6"/>
    </row>
    <row r="392" spans="2:32" s="28" customFormat="1" x14ac:dyDescent="0.25">
      <c r="B392" s="51" t="s">
        <v>507</v>
      </c>
      <c r="C392" s="56">
        <v>500000000</v>
      </c>
      <c r="D392" s="56">
        <v>0</v>
      </c>
      <c r="E392" s="54">
        <v>0</v>
      </c>
      <c r="F392" s="120"/>
      <c r="G392" s="120"/>
      <c r="H392" s="120"/>
      <c r="I392" s="54">
        <v>0</v>
      </c>
      <c r="J392" s="54"/>
      <c r="K392" s="54"/>
      <c r="L392" s="54"/>
      <c r="M392" s="54"/>
      <c r="N392" s="54"/>
      <c r="O392" s="148"/>
      <c r="P392" s="148"/>
      <c r="Q392" s="148">
        <f t="shared" si="5"/>
        <v>0</v>
      </c>
      <c r="R392" s="289"/>
      <c r="S392" s="6"/>
      <c r="T392" s="3"/>
      <c r="U392" s="3"/>
      <c r="V392" s="3"/>
      <c r="W392" s="3"/>
      <c r="X392"/>
      <c r="Y392"/>
      <c r="Z392"/>
      <c r="AA392"/>
      <c r="AB392"/>
      <c r="AC392"/>
      <c r="AD392"/>
      <c r="AE392"/>
      <c r="AF392"/>
    </row>
    <row r="393" spans="2:32" s="28" customFormat="1" x14ac:dyDescent="0.25">
      <c r="B393" s="50" t="s">
        <v>508</v>
      </c>
      <c r="C393" s="56">
        <v>500000000</v>
      </c>
      <c r="D393" s="56">
        <v>0</v>
      </c>
      <c r="E393" s="54">
        <v>0</v>
      </c>
      <c r="F393" s="120"/>
      <c r="G393" s="120"/>
      <c r="H393" s="120"/>
      <c r="I393" s="54">
        <v>0</v>
      </c>
      <c r="J393" s="54"/>
      <c r="K393" s="54"/>
      <c r="L393" s="54"/>
      <c r="M393" s="54"/>
      <c r="N393" s="54"/>
      <c r="O393" s="148"/>
      <c r="P393" s="148"/>
      <c r="Q393" s="148">
        <f t="shared" si="5"/>
        <v>0</v>
      </c>
      <c r="R393" s="289"/>
      <c r="S393" s="6"/>
      <c r="T393" s="3"/>
      <c r="U393" s="3"/>
      <c r="V393" s="3"/>
      <c r="W393" s="3"/>
      <c r="X393"/>
      <c r="Y393"/>
      <c r="Z393"/>
      <c r="AA393"/>
      <c r="AB393"/>
      <c r="AC393"/>
      <c r="AD393"/>
      <c r="AE393"/>
      <c r="AF393"/>
    </row>
    <row r="394" spans="2:32" s="28" customFormat="1" x14ac:dyDescent="0.25">
      <c r="B394" s="51" t="s">
        <v>509</v>
      </c>
      <c r="C394" s="56">
        <v>926082208</v>
      </c>
      <c r="D394" s="56">
        <v>1583899947</v>
      </c>
      <c r="E394" s="54">
        <v>0</v>
      </c>
      <c r="F394" s="120"/>
      <c r="G394" s="120">
        <v>0</v>
      </c>
      <c r="H394" s="120"/>
      <c r="I394" s="54">
        <v>0</v>
      </c>
      <c r="J394" s="54"/>
      <c r="K394" s="54"/>
      <c r="L394" s="54"/>
      <c r="M394" s="54"/>
      <c r="N394" s="54"/>
      <c r="O394" s="148"/>
      <c r="P394" s="148"/>
      <c r="Q394" s="148">
        <f t="shared" si="5"/>
        <v>0</v>
      </c>
      <c r="R394" s="289"/>
      <c r="S394" s="6"/>
      <c r="T394" s="3"/>
      <c r="U394" s="3"/>
      <c r="V394" s="3"/>
      <c r="W394" s="3"/>
      <c r="X394"/>
      <c r="Y394"/>
      <c r="Z394"/>
      <c r="AA394"/>
      <c r="AB394"/>
      <c r="AC394"/>
      <c r="AD394"/>
      <c r="AE394"/>
      <c r="AF394"/>
    </row>
    <row r="395" spans="2:32" x14ac:dyDescent="0.25">
      <c r="B395" s="50" t="s">
        <v>510</v>
      </c>
      <c r="C395" s="56">
        <v>588000000</v>
      </c>
      <c r="D395" s="56">
        <v>1583899947</v>
      </c>
      <c r="E395" s="54">
        <v>0</v>
      </c>
      <c r="F395" s="120"/>
      <c r="G395" s="120">
        <v>0</v>
      </c>
      <c r="H395" s="120"/>
      <c r="I395" s="54">
        <v>0</v>
      </c>
      <c r="J395" s="54"/>
      <c r="K395" s="54"/>
      <c r="L395" s="54"/>
      <c r="M395" s="54"/>
      <c r="N395" s="54"/>
      <c r="O395" s="148"/>
      <c r="P395" s="148"/>
      <c r="Q395" s="148">
        <f t="shared" si="5"/>
        <v>0</v>
      </c>
      <c r="R395" s="289"/>
      <c r="S395" s="6"/>
    </row>
    <row r="396" spans="2:32" x14ac:dyDescent="0.25">
      <c r="B396" s="50" t="s">
        <v>730</v>
      </c>
      <c r="C396" s="56">
        <v>338082208</v>
      </c>
      <c r="D396" s="56">
        <v>0</v>
      </c>
      <c r="E396" s="54">
        <v>0</v>
      </c>
      <c r="F396" s="120"/>
      <c r="G396" s="120">
        <v>0</v>
      </c>
      <c r="H396" s="120"/>
      <c r="I396" s="54">
        <v>0</v>
      </c>
      <c r="J396" s="54"/>
      <c r="K396" s="54"/>
      <c r="L396" s="54"/>
      <c r="M396" s="54"/>
      <c r="N396" s="54"/>
      <c r="O396" s="148"/>
      <c r="P396" s="148"/>
      <c r="Q396" s="148">
        <f t="shared" si="5"/>
        <v>0</v>
      </c>
      <c r="R396" s="289"/>
      <c r="S396" s="6"/>
    </row>
    <row r="397" spans="2:32" x14ac:dyDescent="0.25">
      <c r="B397" s="52" t="s">
        <v>99</v>
      </c>
      <c r="C397" s="134">
        <v>673533787</v>
      </c>
      <c r="D397" s="134">
        <v>705233903.70000005</v>
      </c>
      <c r="E397" s="119">
        <v>11330797.43</v>
      </c>
      <c r="F397" s="119">
        <v>5678724.3399999999</v>
      </c>
      <c r="G397" s="119">
        <v>42925051.780000001</v>
      </c>
      <c r="H397" s="119">
        <v>5454712.8799999999</v>
      </c>
      <c r="I397" s="119">
        <v>40119856.140000001</v>
      </c>
      <c r="J397" s="119">
        <v>27907823.68</v>
      </c>
      <c r="K397" s="119">
        <v>17744774.98</v>
      </c>
      <c r="L397" s="119">
        <v>29913336.5</v>
      </c>
      <c r="M397" s="119">
        <v>20774550.82</v>
      </c>
      <c r="N397" s="119">
        <v>0</v>
      </c>
      <c r="O397" s="153">
        <v>12562716.949999999</v>
      </c>
      <c r="P397" s="153">
        <v>5900000</v>
      </c>
      <c r="Q397" s="153">
        <f t="shared" si="5"/>
        <v>220312345.49999997</v>
      </c>
      <c r="R397" s="289"/>
      <c r="S397" s="6"/>
    </row>
    <row r="398" spans="2:32" x14ac:dyDescent="0.25">
      <c r="B398" s="51" t="s">
        <v>511</v>
      </c>
      <c r="C398" s="121">
        <v>673533787</v>
      </c>
      <c r="D398" s="121">
        <v>705233903.70000005</v>
      </c>
      <c r="E398" s="120">
        <v>11330797.43</v>
      </c>
      <c r="F398" s="120">
        <v>5678724.3399999999</v>
      </c>
      <c r="G398" s="120">
        <v>42925051.780000001</v>
      </c>
      <c r="H398" s="120">
        <v>5454712.8799999999</v>
      </c>
      <c r="I398" s="120">
        <v>40119856.140000001</v>
      </c>
      <c r="J398" s="120">
        <v>27907823.68</v>
      </c>
      <c r="K398" s="120">
        <v>17744774.98</v>
      </c>
      <c r="L398" s="120">
        <v>29913336.5</v>
      </c>
      <c r="M398" s="120">
        <v>20774550.82</v>
      </c>
      <c r="N398" s="120">
        <v>0</v>
      </c>
      <c r="O398" s="120">
        <v>12562716.949999999</v>
      </c>
      <c r="P398" s="120">
        <v>5900000</v>
      </c>
      <c r="Q398" s="152">
        <f t="shared" si="5"/>
        <v>220312345.49999997</v>
      </c>
      <c r="R398" s="289"/>
      <c r="S398" s="6"/>
    </row>
    <row r="399" spans="2:32" x14ac:dyDescent="0.25">
      <c r="B399" s="50" t="s">
        <v>512</v>
      </c>
      <c r="C399" s="121">
        <v>634533787</v>
      </c>
      <c r="D399" s="121">
        <v>703233903.70000005</v>
      </c>
      <c r="E399" s="120">
        <v>9380729.5199999996</v>
      </c>
      <c r="F399" s="120">
        <v>5678724.3399999999</v>
      </c>
      <c r="G399" s="120">
        <v>42925051.780000001</v>
      </c>
      <c r="H399" s="120">
        <v>5454712.8799999999</v>
      </c>
      <c r="I399" s="120">
        <v>37219856.140000001</v>
      </c>
      <c r="J399" s="120">
        <v>27907823.68</v>
      </c>
      <c r="K399" s="120">
        <v>17744774.98</v>
      </c>
      <c r="L399" s="120">
        <v>29913336.5</v>
      </c>
      <c r="M399" s="120">
        <v>20774550.82</v>
      </c>
      <c r="N399" s="120">
        <v>0</v>
      </c>
      <c r="O399" s="152">
        <v>12562716.949999999</v>
      </c>
      <c r="P399" s="152">
        <v>5900000</v>
      </c>
      <c r="Q399" s="152">
        <f t="shared" si="5"/>
        <v>215462277.58999997</v>
      </c>
      <c r="R399" s="289"/>
      <c r="S399" s="6"/>
    </row>
    <row r="400" spans="2:32" x14ac:dyDescent="0.25">
      <c r="B400" s="50" t="s">
        <v>513</v>
      </c>
      <c r="C400" s="121">
        <v>39000000</v>
      </c>
      <c r="D400" s="121">
        <v>2000000</v>
      </c>
      <c r="E400" s="120">
        <v>1950067.91</v>
      </c>
      <c r="F400" s="120">
        <v>0</v>
      </c>
      <c r="G400" s="120">
        <v>0</v>
      </c>
      <c r="H400" s="120"/>
      <c r="I400" s="120">
        <v>2900000</v>
      </c>
      <c r="J400" s="120">
        <v>0</v>
      </c>
      <c r="K400" s="120"/>
      <c r="L400" s="120">
        <v>0</v>
      </c>
      <c r="M400" s="120"/>
      <c r="N400" s="120"/>
      <c r="O400" s="152"/>
      <c r="P400" s="152">
        <v>0</v>
      </c>
      <c r="Q400" s="152">
        <f t="shared" si="5"/>
        <v>4850067.91</v>
      </c>
      <c r="R400" s="289"/>
      <c r="S400" s="6"/>
    </row>
    <row r="401" spans="2:32" x14ac:dyDescent="0.25">
      <c r="B401" s="52" t="s">
        <v>745</v>
      </c>
      <c r="C401" s="63">
        <v>700000000</v>
      </c>
      <c r="D401" s="63">
        <v>1908464057</v>
      </c>
      <c r="E401" s="68">
        <v>33560795</v>
      </c>
      <c r="F401" s="68">
        <v>0</v>
      </c>
      <c r="G401" s="68">
        <v>167371579</v>
      </c>
      <c r="H401" s="68">
        <v>125000000</v>
      </c>
      <c r="I401" s="68">
        <v>0</v>
      </c>
      <c r="J401" s="68">
        <v>146006805</v>
      </c>
      <c r="K401" s="68">
        <v>21963652</v>
      </c>
      <c r="L401" s="68">
        <v>51156612</v>
      </c>
      <c r="M401" s="68">
        <v>125000000</v>
      </c>
      <c r="N401" s="68">
        <v>0</v>
      </c>
      <c r="O401" s="68">
        <v>0</v>
      </c>
      <c r="P401" s="147">
        <v>61664117</v>
      </c>
      <c r="Q401" s="147">
        <f t="shared" si="5"/>
        <v>731723560</v>
      </c>
      <c r="R401" s="289"/>
      <c r="S401" s="6"/>
    </row>
    <row r="402" spans="2:32" x14ac:dyDescent="0.25">
      <c r="B402" s="51" t="s">
        <v>686</v>
      </c>
      <c r="C402" s="56">
        <v>700000000</v>
      </c>
      <c r="D402" s="56">
        <v>1908464057</v>
      </c>
      <c r="E402" s="54">
        <v>33560795</v>
      </c>
      <c r="F402" s="120">
        <v>0</v>
      </c>
      <c r="G402" s="120">
        <v>167371579</v>
      </c>
      <c r="H402" s="120">
        <v>125000000</v>
      </c>
      <c r="I402" s="120">
        <v>0</v>
      </c>
      <c r="J402" s="120">
        <v>146006805</v>
      </c>
      <c r="K402" s="120">
        <v>21963652</v>
      </c>
      <c r="L402" s="120">
        <v>51156612</v>
      </c>
      <c r="M402" s="120">
        <v>125000000</v>
      </c>
      <c r="N402" s="120">
        <v>0</v>
      </c>
      <c r="O402" s="120">
        <v>0</v>
      </c>
      <c r="P402" s="120">
        <v>61664117</v>
      </c>
      <c r="Q402" s="148">
        <f t="shared" ref="Q402:Q468" si="6">SUM(E402:P402)</f>
        <v>731723560</v>
      </c>
      <c r="R402" s="289"/>
      <c r="S402" s="6"/>
    </row>
    <row r="403" spans="2:32" x14ac:dyDescent="0.25">
      <c r="B403" s="50" t="s">
        <v>731</v>
      </c>
      <c r="C403" s="56">
        <v>0</v>
      </c>
      <c r="D403" s="56">
        <v>1046740497</v>
      </c>
      <c r="E403" s="54"/>
      <c r="F403" s="120"/>
      <c r="G403" s="120"/>
      <c r="H403" s="120"/>
      <c r="I403" s="120">
        <v>0</v>
      </c>
      <c r="J403" s="120"/>
      <c r="K403" s="120"/>
      <c r="L403" s="120"/>
      <c r="M403" s="120"/>
      <c r="N403" s="120"/>
      <c r="O403" s="120"/>
      <c r="P403" s="120"/>
      <c r="Q403" s="148">
        <f t="shared" si="6"/>
        <v>0</v>
      </c>
      <c r="R403" s="289"/>
      <c r="S403" s="6"/>
    </row>
    <row r="404" spans="2:32" x14ac:dyDescent="0.25">
      <c r="B404" s="50" t="s">
        <v>687</v>
      </c>
      <c r="C404" s="56">
        <v>700000000</v>
      </c>
      <c r="D404" s="56">
        <v>861723560</v>
      </c>
      <c r="E404" s="54">
        <v>33560795</v>
      </c>
      <c r="F404" s="120">
        <v>0</v>
      </c>
      <c r="G404" s="120">
        <v>167371579</v>
      </c>
      <c r="H404" s="120">
        <v>125000000</v>
      </c>
      <c r="I404" s="54">
        <v>0</v>
      </c>
      <c r="J404" s="54">
        <v>146006805</v>
      </c>
      <c r="K404" s="54">
        <v>21963652</v>
      </c>
      <c r="L404" s="54">
        <v>51156612</v>
      </c>
      <c r="M404" s="54">
        <v>125000000</v>
      </c>
      <c r="N404" s="54">
        <v>0</v>
      </c>
      <c r="O404" s="148">
        <v>0</v>
      </c>
      <c r="P404" s="148">
        <v>61664117</v>
      </c>
      <c r="Q404" s="148">
        <f t="shared" si="6"/>
        <v>731723560</v>
      </c>
      <c r="R404" s="289"/>
      <c r="S404" s="6"/>
    </row>
    <row r="405" spans="2:32" x14ac:dyDescent="0.25">
      <c r="B405" s="52" t="s">
        <v>142</v>
      </c>
      <c r="C405" s="63">
        <v>50000000</v>
      </c>
      <c r="D405" s="63">
        <v>40000000</v>
      </c>
      <c r="E405" s="54">
        <v>0</v>
      </c>
      <c r="F405" s="120"/>
      <c r="G405" s="120"/>
      <c r="H405" s="120"/>
      <c r="I405" s="54"/>
      <c r="J405" s="54"/>
      <c r="K405" s="54"/>
      <c r="L405" s="54">
        <v>0</v>
      </c>
      <c r="M405" s="54"/>
      <c r="N405" s="54"/>
      <c r="O405" s="148"/>
      <c r="P405" s="148"/>
      <c r="Q405" s="148">
        <f t="shared" si="6"/>
        <v>0</v>
      </c>
      <c r="R405" s="289"/>
      <c r="S405" s="6"/>
    </row>
    <row r="406" spans="2:32" x14ac:dyDescent="0.25">
      <c r="B406" s="51" t="s">
        <v>746</v>
      </c>
      <c r="C406" s="56">
        <v>50000000</v>
      </c>
      <c r="D406" s="56">
        <v>40000000</v>
      </c>
      <c r="E406" s="54">
        <v>0</v>
      </c>
      <c r="F406" s="120"/>
      <c r="G406" s="120"/>
      <c r="H406" s="120"/>
      <c r="I406" s="54"/>
      <c r="J406" s="54"/>
      <c r="K406" s="54"/>
      <c r="L406" s="54">
        <v>0</v>
      </c>
      <c r="M406" s="54"/>
      <c r="N406" s="54"/>
      <c r="O406" s="148"/>
      <c r="P406" s="148"/>
      <c r="Q406" s="148">
        <f t="shared" si="6"/>
        <v>0</v>
      </c>
      <c r="R406" s="289"/>
      <c r="S406" s="6"/>
    </row>
    <row r="407" spans="2:32" x14ac:dyDescent="0.25">
      <c r="B407" s="50" t="s">
        <v>747</v>
      </c>
      <c r="C407" s="56">
        <v>50000000</v>
      </c>
      <c r="D407" s="56">
        <v>40000000</v>
      </c>
      <c r="E407" s="54">
        <v>0</v>
      </c>
      <c r="F407" s="120"/>
      <c r="G407" s="120"/>
      <c r="H407" s="120"/>
      <c r="I407" s="54"/>
      <c r="J407" s="54"/>
      <c r="K407" s="54"/>
      <c r="L407" s="54">
        <v>0</v>
      </c>
      <c r="M407" s="54"/>
      <c r="N407" s="54"/>
      <c r="O407" s="148"/>
      <c r="P407" s="148"/>
      <c r="Q407" s="148">
        <f t="shared" si="6"/>
        <v>0</v>
      </c>
      <c r="R407" s="289"/>
      <c r="S407" s="6"/>
    </row>
    <row r="408" spans="2:32" x14ac:dyDescent="0.25">
      <c r="B408" s="26" t="s">
        <v>57</v>
      </c>
      <c r="C408" s="118">
        <v>6998638180</v>
      </c>
      <c r="D408" s="118">
        <v>8575977777.1000042</v>
      </c>
      <c r="E408" s="145">
        <v>26836898.900000006</v>
      </c>
      <c r="F408" s="145">
        <v>96191676.049999997</v>
      </c>
      <c r="G408" s="145">
        <v>184080558.69999999</v>
      </c>
      <c r="H408" s="145">
        <v>240208572.70999998</v>
      </c>
      <c r="I408" s="145">
        <v>379416246.83000004</v>
      </c>
      <c r="J408" s="145">
        <v>348465099.1400001</v>
      </c>
      <c r="K408" s="145">
        <v>252085600.20000002</v>
      </c>
      <c r="L408" s="145">
        <v>807248371.33000004</v>
      </c>
      <c r="M408" s="145">
        <v>370375201.22999996</v>
      </c>
      <c r="N408" s="145">
        <v>360705300.57000011</v>
      </c>
      <c r="O408" s="145">
        <v>517226067.43000001</v>
      </c>
      <c r="P408" s="145">
        <v>618459474.19000006</v>
      </c>
      <c r="Q408" s="146">
        <f t="shared" si="6"/>
        <v>4201299067.2800002</v>
      </c>
      <c r="R408" s="289"/>
      <c r="S408" s="6"/>
    </row>
    <row r="409" spans="2:32" x14ac:dyDescent="0.25">
      <c r="B409" s="52" t="s">
        <v>58</v>
      </c>
      <c r="C409" s="119">
        <v>1921664499</v>
      </c>
      <c r="D409" s="119">
        <v>2506542765.7400002</v>
      </c>
      <c r="E409" s="119">
        <v>4355506.04</v>
      </c>
      <c r="F409" s="119">
        <v>12903618.49</v>
      </c>
      <c r="G409" s="119">
        <v>42400370.340000004</v>
      </c>
      <c r="H409" s="119">
        <v>17969658.27</v>
      </c>
      <c r="I409" s="119">
        <v>17171542.02</v>
      </c>
      <c r="J409" s="119">
        <v>202243472.26000002</v>
      </c>
      <c r="K409" s="119">
        <v>47338039.090000004</v>
      </c>
      <c r="L409" s="248">
        <v>90182346.840000004</v>
      </c>
      <c r="M409" s="119">
        <v>162956503.75</v>
      </c>
      <c r="N409" s="119">
        <v>173090981.61999997</v>
      </c>
      <c r="O409" s="119">
        <v>234775012.81999999</v>
      </c>
      <c r="P409" s="119">
        <v>219276136.28000003</v>
      </c>
      <c r="Q409" s="147">
        <f t="shared" si="6"/>
        <v>1224663187.8199999</v>
      </c>
      <c r="R409" s="289"/>
      <c r="S409" s="6"/>
    </row>
    <row r="410" spans="2:32" x14ac:dyDescent="0.25">
      <c r="B410" s="51" t="s">
        <v>514</v>
      </c>
      <c r="C410" s="120">
        <v>431062280</v>
      </c>
      <c r="D410" s="120">
        <v>466209289.83999997</v>
      </c>
      <c r="E410" s="120">
        <v>360775.63</v>
      </c>
      <c r="F410" s="120">
        <v>3091997.33</v>
      </c>
      <c r="G410" s="120">
        <v>10424439.779999999</v>
      </c>
      <c r="H410" s="120">
        <v>10210284.65</v>
      </c>
      <c r="I410" s="120">
        <v>9967159.25</v>
      </c>
      <c r="J410" s="120">
        <v>16396041.809999999</v>
      </c>
      <c r="K410" s="120">
        <v>12963071.76</v>
      </c>
      <c r="L410" s="120">
        <v>11660072.23</v>
      </c>
      <c r="M410" s="120">
        <v>15281210.85</v>
      </c>
      <c r="N410" s="120">
        <v>9951207.25</v>
      </c>
      <c r="O410" s="120">
        <v>17838514.489999998</v>
      </c>
      <c r="P410" s="120">
        <v>30102831.809999999</v>
      </c>
      <c r="Q410" s="148">
        <f t="shared" si="6"/>
        <v>148247606.83999997</v>
      </c>
      <c r="R410" s="289"/>
      <c r="S410" s="6"/>
    </row>
    <row r="411" spans="2:32" x14ac:dyDescent="0.25">
      <c r="B411" s="50" t="s">
        <v>515</v>
      </c>
      <c r="C411" s="121">
        <v>431062280</v>
      </c>
      <c r="D411" s="121">
        <v>466209289.83999997</v>
      </c>
      <c r="E411" s="120">
        <v>360775.63</v>
      </c>
      <c r="F411" s="120">
        <v>3091997.33</v>
      </c>
      <c r="G411" s="120">
        <v>10424439.779999999</v>
      </c>
      <c r="H411" s="120">
        <v>10210284.65</v>
      </c>
      <c r="I411" s="54">
        <v>9967159.25</v>
      </c>
      <c r="J411" s="54">
        <v>16396041.809999999</v>
      </c>
      <c r="K411" s="54">
        <v>12963071.76</v>
      </c>
      <c r="L411" s="54">
        <v>11660072.23</v>
      </c>
      <c r="M411" s="54">
        <v>15281210.85</v>
      </c>
      <c r="N411" s="54">
        <v>9951207.25</v>
      </c>
      <c r="O411" s="148">
        <v>17838514.489999998</v>
      </c>
      <c r="P411" s="148">
        <v>30102831.809999999</v>
      </c>
      <c r="Q411" s="148">
        <f t="shared" si="6"/>
        <v>148247606.83999997</v>
      </c>
      <c r="R411" s="289"/>
      <c r="S411" s="6"/>
    </row>
    <row r="412" spans="2:32" x14ac:dyDescent="0.25">
      <c r="B412" s="51" t="s">
        <v>516</v>
      </c>
      <c r="C412" s="120">
        <v>11726529</v>
      </c>
      <c r="D412" s="120">
        <v>12780865</v>
      </c>
      <c r="E412" s="120">
        <v>0</v>
      </c>
      <c r="F412" s="120">
        <v>0</v>
      </c>
      <c r="G412" s="120">
        <v>77880</v>
      </c>
      <c r="H412" s="120">
        <v>0</v>
      </c>
      <c r="I412" s="120">
        <v>0</v>
      </c>
      <c r="J412" s="120">
        <v>1237410.76</v>
      </c>
      <c r="K412" s="120">
        <v>293820</v>
      </c>
      <c r="L412" s="120">
        <v>94515.64</v>
      </c>
      <c r="M412" s="120">
        <v>1178646.5</v>
      </c>
      <c r="N412" s="120">
        <v>390000</v>
      </c>
      <c r="O412" s="120">
        <v>1207941.6000000001</v>
      </c>
      <c r="P412" s="120">
        <v>440199</v>
      </c>
      <c r="Q412" s="148">
        <f t="shared" si="6"/>
        <v>4920413.5</v>
      </c>
      <c r="R412" s="289"/>
      <c r="S412" s="6"/>
    </row>
    <row r="413" spans="2:32" x14ac:dyDescent="0.25">
      <c r="B413" s="50" t="s">
        <v>517</v>
      </c>
      <c r="C413" s="121">
        <v>11726529</v>
      </c>
      <c r="D413" s="121">
        <v>12780865</v>
      </c>
      <c r="E413" s="120">
        <v>0</v>
      </c>
      <c r="F413" s="120">
        <v>0</v>
      </c>
      <c r="G413" s="120">
        <v>77880</v>
      </c>
      <c r="H413" s="120">
        <v>0</v>
      </c>
      <c r="I413" s="54">
        <v>0</v>
      </c>
      <c r="J413" s="54">
        <v>1237410.76</v>
      </c>
      <c r="K413" s="54">
        <v>293820</v>
      </c>
      <c r="L413" s="54">
        <v>94515.64</v>
      </c>
      <c r="M413" s="54">
        <v>1178646.5</v>
      </c>
      <c r="N413" s="54">
        <v>390000</v>
      </c>
      <c r="O413" s="148">
        <v>1207941.6000000001</v>
      </c>
      <c r="P413" s="148">
        <v>440199</v>
      </c>
      <c r="Q413" s="148">
        <f t="shared" si="6"/>
        <v>4920413.5</v>
      </c>
      <c r="R413" s="289"/>
      <c r="S413" s="6"/>
    </row>
    <row r="414" spans="2:32" x14ac:dyDescent="0.25">
      <c r="B414" s="51" t="s">
        <v>518</v>
      </c>
      <c r="C414" s="120">
        <v>1332838809</v>
      </c>
      <c r="D414" s="120">
        <v>1826495219.1100001</v>
      </c>
      <c r="E414" s="120">
        <v>2469511.9900000002</v>
      </c>
      <c r="F414" s="120">
        <v>7701653.6699999999</v>
      </c>
      <c r="G414" s="120">
        <v>10029765.41</v>
      </c>
      <c r="H414" s="120">
        <v>5833919.2699999996</v>
      </c>
      <c r="I414" s="120">
        <v>5362842.62</v>
      </c>
      <c r="J414" s="120">
        <v>171723719.12</v>
      </c>
      <c r="K414" s="120">
        <v>29649692.970000003</v>
      </c>
      <c r="L414" s="120">
        <v>68376684.049999997</v>
      </c>
      <c r="M414" s="120">
        <v>134726740.66999999</v>
      </c>
      <c r="N414" s="120">
        <v>147642452.13999999</v>
      </c>
      <c r="O414" s="120">
        <v>198106239.53</v>
      </c>
      <c r="P414" s="120">
        <v>147532918.35000002</v>
      </c>
      <c r="Q414" s="148">
        <f t="shared" si="6"/>
        <v>929156139.78999996</v>
      </c>
      <c r="R414" s="289"/>
      <c r="S414" s="6"/>
    </row>
    <row r="415" spans="2:32" s="28" customFormat="1" x14ac:dyDescent="0.25">
      <c r="B415" s="50" t="s">
        <v>519</v>
      </c>
      <c r="C415" s="121">
        <v>1332838809</v>
      </c>
      <c r="D415" s="121">
        <v>1826495219.1100001</v>
      </c>
      <c r="E415" s="120">
        <v>2469511.9900000002</v>
      </c>
      <c r="F415" s="120">
        <v>7701653.6699999999</v>
      </c>
      <c r="G415" s="120">
        <v>10029765.41</v>
      </c>
      <c r="H415" s="120">
        <v>5833919.2699999996</v>
      </c>
      <c r="I415" s="54">
        <v>5362842.62</v>
      </c>
      <c r="J415" s="54">
        <v>171723719.12</v>
      </c>
      <c r="K415" s="54">
        <v>29649692.970000003</v>
      </c>
      <c r="L415" s="54">
        <v>68376684.049999997</v>
      </c>
      <c r="M415" s="54">
        <v>134726740.66999999</v>
      </c>
      <c r="N415" s="54">
        <v>147642452.13999999</v>
      </c>
      <c r="O415" s="148">
        <v>198106239.53</v>
      </c>
      <c r="P415" s="148">
        <v>147532918.35000002</v>
      </c>
      <c r="Q415" s="148">
        <f t="shared" si="6"/>
        <v>929156139.78999996</v>
      </c>
      <c r="R415" s="289"/>
      <c r="S415" s="6"/>
      <c r="T415" s="3"/>
      <c r="U415" s="3"/>
      <c r="V415" s="3"/>
      <c r="W415" s="3"/>
      <c r="X415"/>
      <c r="Y415"/>
      <c r="Z415"/>
      <c r="AA415"/>
      <c r="AB415"/>
      <c r="AC415"/>
      <c r="AD415"/>
      <c r="AE415"/>
      <c r="AF415"/>
    </row>
    <row r="416" spans="2:32" s="28" customFormat="1" x14ac:dyDescent="0.25">
      <c r="B416" s="51" t="s">
        <v>520</v>
      </c>
      <c r="C416" s="120">
        <v>103068146</v>
      </c>
      <c r="D416" s="120">
        <v>161750197.83000001</v>
      </c>
      <c r="E416" s="120">
        <v>1525218.42</v>
      </c>
      <c r="F416" s="120">
        <v>2001085.68</v>
      </c>
      <c r="G416" s="120">
        <v>21743284.98</v>
      </c>
      <c r="H416" s="120">
        <v>1533694.35</v>
      </c>
      <c r="I416" s="120">
        <v>1455172.99</v>
      </c>
      <c r="J416" s="120">
        <v>12833316.960000001</v>
      </c>
      <c r="K416" s="120">
        <v>2979010.5300000003</v>
      </c>
      <c r="L416" s="120">
        <v>8785462.0800000001</v>
      </c>
      <c r="M416" s="120">
        <v>11758422.83</v>
      </c>
      <c r="N416" s="120">
        <v>14965466.379999999</v>
      </c>
      <c r="O416" s="120">
        <v>17338036.449999999</v>
      </c>
      <c r="P416" s="120">
        <v>40572621.810000002</v>
      </c>
      <c r="Q416" s="148">
        <f t="shared" si="6"/>
        <v>137490793.45999998</v>
      </c>
      <c r="R416" s="289"/>
      <c r="S416" s="6"/>
      <c r="T416" s="3"/>
      <c r="U416" s="3"/>
      <c r="V416" s="3"/>
      <c r="W416" s="3"/>
      <c r="X416"/>
      <c r="Y416"/>
      <c r="Z416"/>
      <c r="AA416"/>
      <c r="AB416"/>
      <c r="AC416"/>
      <c r="AD416"/>
      <c r="AE416"/>
      <c r="AF416"/>
    </row>
    <row r="417" spans="2:32" x14ac:dyDescent="0.25">
      <c r="B417" s="50" t="s">
        <v>521</v>
      </c>
      <c r="C417" s="121">
        <v>103068146</v>
      </c>
      <c r="D417" s="121">
        <v>161750197.83000001</v>
      </c>
      <c r="E417" s="120">
        <v>1525218.42</v>
      </c>
      <c r="F417" s="120">
        <v>2001085.68</v>
      </c>
      <c r="G417" s="120">
        <v>21743284.98</v>
      </c>
      <c r="H417" s="120">
        <v>1533694.35</v>
      </c>
      <c r="I417" s="54">
        <v>1455172.99</v>
      </c>
      <c r="J417" s="54">
        <v>12833316.960000001</v>
      </c>
      <c r="K417" s="54">
        <v>2979010.5300000003</v>
      </c>
      <c r="L417" s="54">
        <v>8785462.0800000001</v>
      </c>
      <c r="M417" s="54">
        <v>11758422.83</v>
      </c>
      <c r="N417" s="54">
        <v>14965466.379999999</v>
      </c>
      <c r="O417" s="148">
        <v>17338036.449999999</v>
      </c>
      <c r="P417" s="148">
        <v>40572621.810000002</v>
      </c>
      <c r="Q417" s="148">
        <f t="shared" si="6"/>
        <v>137490793.45999998</v>
      </c>
      <c r="R417" s="289"/>
      <c r="S417" s="6"/>
    </row>
    <row r="418" spans="2:32" x14ac:dyDescent="0.25">
      <c r="B418" s="51" t="s">
        <v>522</v>
      </c>
      <c r="C418" s="120">
        <v>42968735</v>
      </c>
      <c r="D418" s="120">
        <v>39307193.960000001</v>
      </c>
      <c r="E418" s="120">
        <v>0</v>
      </c>
      <c r="F418" s="120">
        <v>108881.81</v>
      </c>
      <c r="G418" s="120">
        <v>125000.17</v>
      </c>
      <c r="H418" s="120">
        <v>391760</v>
      </c>
      <c r="I418" s="120">
        <v>386367.16</v>
      </c>
      <c r="J418" s="120">
        <v>52983.61</v>
      </c>
      <c r="K418" s="120">
        <v>1452443.83</v>
      </c>
      <c r="L418" s="120">
        <v>1265612.8400000001</v>
      </c>
      <c r="M418" s="120">
        <v>11482.9</v>
      </c>
      <c r="N418" s="120">
        <v>141855.85</v>
      </c>
      <c r="O418" s="120">
        <v>284280.75</v>
      </c>
      <c r="P418" s="120">
        <v>627565.31000000006</v>
      </c>
      <c r="Q418" s="148">
        <f t="shared" si="6"/>
        <v>4848234.2300000004</v>
      </c>
      <c r="R418" s="289"/>
      <c r="S418" s="6"/>
    </row>
    <row r="419" spans="2:32" x14ac:dyDescent="0.25">
      <c r="B419" s="50" t="s">
        <v>523</v>
      </c>
      <c r="C419" s="121">
        <v>42968735</v>
      </c>
      <c r="D419" s="121">
        <v>39307193.960000001</v>
      </c>
      <c r="E419" s="120">
        <v>0</v>
      </c>
      <c r="F419" s="120">
        <v>108881.81</v>
      </c>
      <c r="G419" s="120">
        <v>125000.17</v>
      </c>
      <c r="H419" s="120">
        <v>391760</v>
      </c>
      <c r="I419" s="54">
        <v>386367.16</v>
      </c>
      <c r="J419" s="54">
        <v>52983.61</v>
      </c>
      <c r="K419" s="54">
        <v>1452443.83</v>
      </c>
      <c r="L419" s="54">
        <v>1265612.8400000001</v>
      </c>
      <c r="M419" s="54">
        <v>11482.9</v>
      </c>
      <c r="N419" s="54">
        <v>141855.85</v>
      </c>
      <c r="O419" s="148">
        <v>284280.75</v>
      </c>
      <c r="P419" s="148">
        <v>627565.31000000006</v>
      </c>
      <c r="Q419" s="148">
        <f t="shared" si="6"/>
        <v>4848234.2300000004</v>
      </c>
      <c r="R419" s="289"/>
      <c r="S419" s="6"/>
    </row>
    <row r="420" spans="2:32" x14ac:dyDescent="0.25">
      <c r="B420" s="52" t="s">
        <v>524</v>
      </c>
      <c r="C420" s="119">
        <v>177976556</v>
      </c>
      <c r="D420" s="119">
        <v>186744148.81999999</v>
      </c>
      <c r="E420" s="119">
        <v>852591.29999999993</v>
      </c>
      <c r="F420" s="119">
        <v>1090447.5699999998</v>
      </c>
      <c r="G420" s="119">
        <v>1885447.8199999998</v>
      </c>
      <c r="H420" s="119">
        <v>711959.83000000007</v>
      </c>
      <c r="I420" s="119">
        <v>2604055.86</v>
      </c>
      <c r="J420" s="119">
        <v>4453207.63</v>
      </c>
      <c r="K420" s="119">
        <v>5823482.46</v>
      </c>
      <c r="L420" s="119">
        <v>1860667.46</v>
      </c>
      <c r="M420" s="119">
        <v>940422.45</v>
      </c>
      <c r="N420" s="119">
        <v>2777119.7600000002</v>
      </c>
      <c r="O420" s="119">
        <v>1703976.9200000002</v>
      </c>
      <c r="P420" s="119">
        <v>3392416.46</v>
      </c>
      <c r="Q420" s="147">
        <f t="shared" si="6"/>
        <v>28095795.520000003</v>
      </c>
      <c r="R420" s="289"/>
      <c r="S420" s="6"/>
    </row>
    <row r="421" spans="2:32" x14ac:dyDescent="0.25">
      <c r="B421" s="51" t="s">
        <v>525</v>
      </c>
      <c r="C421" s="120">
        <v>138129734</v>
      </c>
      <c r="D421" s="120">
        <v>144403394.88</v>
      </c>
      <c r="E421" s="120">
        <v>596126.55999999994</v>
      </c>
      <c r="F421" s="120">
        <v>708776.57</v>
      </c>
      <c r="G421" s="120">
        <v>1558370.7</v>
      </c>
      <c r="H421" s="120">
        <v>364757.83</v>
      </c>
      <c r="I421" s="120">
        <v>1732011.48</v>
      </c>
      <c r="J421" s="120">
        <v>2304751.2399999998</v>
      </c>
      <c r="K421" s="120">
        <v>5219458.5599999996</v>
      </c>
      <c r="L421" s="120">
        <v>964764.18</v>
      </c>
      <c r="M421" s="120">
        <v>413965.45</v>
      </c>
      <c r="N421" s="120">
        <v>1940580.18</v>
      </c>
      <c r="O421" s="120">
        <v>1274959.6000000001</v>
      </c>
      <c r="P421" s="120">
        <v>1168026.97</v>
      </c>
      <c r="Q421" s="148">
        <f t="shared" si="6"/>
        <v>18246549.32</v>
      </c>
      <c r="R421" s="289"/>
      <c r="S421" s="6"/>
    </row>
    <row r="422" spans="2:32" x14ac:dyDescent="0.25">
      <c r="B422" s="50" t="s">
        <v>526</v>
      </c>
      <c r="C422" s="121">
        <v>138129734</v>
      </c>
      <c r="D422" s="121">
        <v>144403394.88</v>
      </c>
      <c r="E422" s="120">
        <v>596126.55999999994</v>
      </c>
      <c r="F422" s="120">
        <v>708776.57</v>
      </c>
      <c r="G422" s="120">
        <v>1558370.7</v>
      </c>
      <c r="H422" s="120">
        <v>364757.83</v>
      </c>
      <c r="I422" s="54">
        <v>1732011.48</v>
      </c>
      <c r="J422" s="54">
        <v>2304751.2399999998</v>
      </c>
      <c r="K422" s="54">
        <v>5219458.5599999996</v>
      </c>
      <c r="L422" s="54">
        <v>964764.18</v>
      </c>
      <c r="M422" s="54">
        <v>413965.45</v>
      </c>
      <c r="N422" s="54">
        <v>1940580.18</v>
      </c>
      <c r="O422" s="148">
        <v>1274959.6000000001</v>
      </c>
      <c r="P422" s="148">
        <v>1168026.97</v>
      </c>
      <c r="Q422" s="148">
        <f t="shared" si="6"/>
        <v>18246549.32</v>
      </c>
      <c r="R422" s="289"/>
      <c r="S422" s="6"/>
    </row>
    <row r="423" spans="2:32" x14ac:dyDescent="0.25">
      <c r="B423" s="51" t="s">
        <v>527</v>
      </c>
      <c r="C423" s="120">
        <v>1046000</v>
      </c>
      <c r="D423" s="120">
        <v>2245827</v>
      </c>
      <c r="E423" s="120">
        <v>0</v>
      </c>
      <c r="F423" s="120">
        <v>0</v>
      </c>
      <c r="G423" s="120">
        <v>0</v>
      </c>
      <c r="H423" s="120">
        <v>13983</v>
      </c>
      <c r="I423" s="120">
        <v>0</v>
      </c>
      <c r="J423" s="120">
        <v>273211.62</v>
      </c>
      <c r="K423" s="120">
        <v>0</v>
      </c>
      <c r="L423" s="120">
        <v>0</v>
      </c>
      <c r="M423" s="120">
        <v>0</v>
      </c>
      <c r="N423" s="120">
        <v>0</v>
      </c>
      <c r="O423" s="120">
        <v>0</v>
      </c>
      <c r="P423" s="120"/>
      <c r="Q423" s="148">
        <f t="shared" si="6"/>
        <v>287194.62</v>
      </c>
      <c r="R423" s="289"/>
      <c r="S423" s="6"/>
    </row>
    <row r="424" spans="2:32" s="28" customFormat="1" x14ac:dyDescent="0.25">
      <c r="B424" s="50" t="s">
        <v>528</v>
      </c>
      <c r="C424" s="121">
        <v>1046000</v>
      </c>
      <c r="D424" s="121">
        <v>2245827</v>
      </c>
      <c r="E424" s="120">
        <v>0</v>
      </c>
      <c r="F424" s="120">
        <v>0</v>
      </c>
      <c r="G424" s="120">
        <v>0</v>
      </c>
      <c r="H424" s="120">
        <v>13983</v>
      </c>
      <c r="I424" s="54">
        <v>0</v>
      </c>
      <c r="J424" s="54">
        <v>273211.62</v>
      </c>
      <c r="K424" s="54">
        <v>0</v>
      </c>
      <c r="L424" s="54">
        <v>0</v>
      </c>
      <c r="M424" s="54">
        <v>0</v>
      </c>
      <c r="N424" s="54">
        <v>0</v>
      </c>
      <c r="O424" s="148">
        <v>0</v>
      </c>
      <c r="P424" s="148"/>
      <c r="Q424" s="148">
        <f t="shared" si="6"/>
        <v>287194.62</v>
      </c>
      <c r="R424" s="289"/>
      <c r="S424" s="6"/>
      <c r="T424" s="3"/>
      <c r="U424" s="3"/>
      <c r="V424" s="3"/>
      <c r="W424" s="3"/>
      <c r="X424"/>
      <c r="Y424"/>
      <c r="Z424"/>
      <c r="AA424"/>
      <c r="AB424"/>
      <c r="AC424"/>
      <c r="AD424"/>
      <c r="AE424"/>
      <c r="AF424"/>
    </row>
    <row r="425" spans="2:32" s="28" customFormat="1" x14ac:dyDescent="0.25">
      <c r="B425" s="51" t="s">
        <v>529</v>
      </c>
      <c r="C425" s="120">
        <v>25767923</v>
      </c>
      <c r="D425" s="120">
        <v>31390027.939999998</v>
      </c>
      <c r="E425" s="120">
        <v>256464.74</v>
      </c>
      <c r="F425" s="120">
        <v>381671</v>
      </c>
      <c r="G425" s="120">
        <v>327077.12</v>
      </c>
      <c r="H425" s="120">
        <v>333219</v>
      </c>
      <c r="I425" s="120">
        <v>0</v>
      </c>
      <c r="J425" s="120">
        <v>1182244.74</v>
      </c>
      <c r="K425" s="120">
        <v>604023.9</v>
      </c>
      <c r="L425" s="120">
        <v>895903.28</v>
      </c>
      <c r="M425" s="120">
        <v>526457</v>
      </c>
      <c r="N425" s="120">
        <v>569779.52</v>
      </c>
      <c r="O425" s="120">
        <v>429017.32000000007</v>
      </c>
      <c r="P425" s="120">
        <v>1346469.49</v>
      </c>
      <c r="Q425" s="148">
        <f t="shared" si="6"/>
        <v>6852327.1099999994</v>
      </c>
      <c r="R425" s="289"/>
      <c r="S425" s="6"/>
      <c r="T425" s="3"/>
      <c r="U425" s="3"/>
      <c r="V425" s="3"/>
      <c r="W425" s="3"/>
      <c r="X425"/>
      <c r="Y425"/>
      <c r="Z425"/>
      <c r="AA425"/>
      <c r="AB425"/>
      <c r="AC425"/>
      <c r="AD425"/>
      <c r="AE425"/>
      <c r="AF425"/>
    </row>
    <row r="426" spans="2:32" x14ac:dyDescent="0.25">
      <c r="B426" s="50" t="s">
        <v>530</v>
      </c>
      <c r="C426" s="121">
        <v>25767923</v>
      </c>
      <c r="D426" s="121">
        <v>31390027.939999998</v>
      </c>
      <c r="E426" s="120">
        <v>256464.74</v>
      </c>
      <c r="F426" s="120">
        <v>381671</v>
      </c>
      <c r="G426" s="120">
        <v>327077.12</v>
      </c>
      <c r="H426" s="120">
        <v>333219</v>
      </c>
      <c r="I426" s="54">
        <v>0</v>
      </c>
      <c r="J426" s="54">
        <v>1182244.74</v>
      </c>
      <c r="K426" s="54">
        <v>604023.9</v>
      </c>
      <c r="L426" s="54">
        <v>895903.28</v>
      </c>
      <c r="M426" s="54">
        <v>526457</v>
      </c>
      <c r="N426" s="54">
        <v>569779.52</v>
      </c>
      <c r="O426" s="148">
        <v>429017.32000000007</v>
      </c>
      <c r="P426" s="148">
        <v>1346469.49</v>
      </c>
      <c r="Q426" s="148">
        <f t="shared" si="6"/>
        <v>6852327.1099999994</v>
      </c>
      <c r="R426" s="289"/>
      <c r="S426" s="6"/>
    </row>
    <row r="427" spans="2:32" x14ac:dyDescent="0.25">
      <c r="B427" s="51" t="s">
        <v>531</v>
      </c>
      <c r="C427" s="120">
        <v>13032899</v>
      </c>
      <c r="D427" s="120">
        <v>8704899</v>
      </c>
      <c r="E427" s="120">
        <v>0</v>
      </c>
      <c r="F427" s="120">
        <v>0</v>
      </c>
      <c r="G427" s="120">
        <v>0</v>
      </c>
      <c r="H427" s="120">
        <v>0</v>
      </c>
      <c r="I427" s="120">
        <v>872044.38</v>
      </c>
      <c r="J427" s="120">
        <v>693000.03</v>
      </c>
      <c r="K427" s="120">
        <v>0</v>
      </c>
      <c r="L427" s="120">
        <v>0</v>
      </c>
      <c r="M427" s="120">
        <v>0</v>
      </c>
      <c r="N427" s="120">
        <v>266760.06</v>
      </c>
      <c r="O427" s="120">
        <v>0</v>
      </c>
      <c r="P427" s="120">
        <v>877920</v>
      </c>
      <c r="Q427" s="148">
        <f t="shared" si="6"/>
        <v>2709724.47</v>
      </c>
      <c r="R427" s="289"/>
      <c r="S427" s="6"/>
    </row>
    <row r="428" spans="2:32" x14ac:dyDescent="0.25">
      <c r="B428" s="50" t="s">
        <v>532</v>
      </c>
      <c r="C428" s="121">
        <v>13032899</v>
      </c>
      <c r="D428" s="121">
        <v>8704899</v>
      </c>
      <c r="E428" s="120">
        <v>0</v>
      </c>
      <c r="F428" s="120">
        <v>0</v>
      </c>
      <c r="G428" s="120">
        <v>0</v>
      </c>
      <c r="H428" s="120">
        <v>0</v>
      </c>
      <c r="I428" s="54">
        <v>872044.38</v>
      </c>
      <c r="J428" s="54">
        <v>693000.03</v>
      </c>
      <c r="K428" s="54">
        <v>0</v>
      </c>
      <c r="L428" s="54">
        <v>0</v>
      </c>
      <c r="M428" s="54">
        <v>0</v>
      </c>
      <c r="N428" s="54">
        <v>266760.06</v>
      </c>
      <c r="O428" s="148">
        <v>0</v>
      </c>
      <c r="P428" s="148">
        <v>877920</v>
      </c>
      <c r="Q428" s="148">
        <f t="shared" si="6"/>
        <v>2709724.47</v>
      </c>
      <c r="R428" s="289"/>
      <c r="S428" s="6"/>
    </row>
    <row r="429" spans="2:32" x14ac:dyDescent="0.25">
      <c r="B429" s="52" t="s">
        <v>60</v>
      </c>
      <c r="C429" s="119">
        <v>1037235678</v>
      </c>
      <c r="D429" s="119">
        <v>1362866173.9100001</v>
      </c>
      <c r="E429" s="119">
        <v>18828418.010000002</v>
      </c>
      <c r="F429" s="119">
        <v>32223360.91</v>
      </c>
      <c r="G429" s="119">
        <v>34594149.289999999</v>
      </c>
      <c r="H429" s="119">
        <v>26952666.02</v>
      </c>
      <c r="I429" s="119">
        <v>17979569.07</v>
      </c>
      <c r="J429" s="119">
        <v>46879904.369999997</v>
      </c>
      <c r="K429" s="119">
        <v>29422834.16</v>
      </c>
      <c r="L429" s="119">
        <v>254853627.41</v>
      </c>
      <c r="M429" s="119">
        <v>52054434.07</v>
      </c>
      <c r="N429" s="119">
        <v>51006984.059999995</v>
      </c>
      <c r="O429" s="119">
        <v>44027816.739999995</v>
      </c>
      <c r="P429" s="119">
        <v>34436927.769999996</v>
      </c>
      <c r="Q429" s="147">
        <f t="shared" si="6"/>
        <v>643260691.88</v>
      </c>
      <c r="R429" s="289"/>
      <c r="S429" s="6"/>
    </row>
    <row r="430" spans="2:32" x14ac:dyDescent="0.25">
      <c r="B430" s="51" t="s">
        <v>533</v>
      </c>
      <c r="C430" s="120">
        <v>929555260</v>
      </c>
      <c r="D430" s="120">
        <v>1195367279.4200001</v>
      </c>
      <c r="E430" s="120">
        <v>17261870.07</v>
      </c>
      <c r="F430" s="120">
        <v>27388680.57</v>
      </c>
      <c r="G430" s="120">
        <v>29006809.259999998</v>
      </c>
      <c r="H430" s="120">
        <v>13000559.689999999</v>
      </c>
      <c r="I430" s="120">
        <v>14060302.32</v>
      </c>
      <c r="J430" s="120">
        <v>43155975.07</v>
      </c>
      <c r="K430" s="120">
        <v>18735651.030000001</v>
      </c>
      <c r="L430" s="120">
        <v>236564690.40000001</v>
      </c>
      <c r="M430" s="120">
        <v>38981763.140000001</v>
      </c>
      <c r="N430" s="120">
        <v>32347620.52</v>
      </c>
      <c r="O430" s="120">
        <v>19517813.579999998</v>
      </c>
      <c r="P430" s="120">
        <v>26834695.449999999</v>
      </c>
      <c r="Q430" s="148">
        <f t="shared" si="6"/>
        <v>516856431.0999999</v>
      </c>
      <c r="R430" s="289"/>
      <c r="S430" s="6"/>
    </row>
    <row r="431" spans="2:32" x14ac:dyDescent="0.25">
      <c r="B431" s="50" t="s">
        <v>534</v>
      </c>
      <c r="C431" s="121">
        <v>929555260</v>
      </c>
      <c r="D431" s="121">
        <v>1195367279.4200001</v>
      </c>
      <c r="E431" s="120">
        <v>17261870.07</v>
      </c>
      <c r="F431" s="120">
        <v>27388680.57</v>
      </c>
      <c r="G431" s="120">
        <v>29006809.259999998</v>
      </c>
      <c r="H431" s="120">
        <v>13000559.689999999</v>
      </c>
      <c r="I431" s="54">
        <v>14060302.32</v>
      </c>
      <c r="J431" s="54">
        <v>43155975.07</v>
      </c>
      <c r="K431" s="54">
        <v>18735651.030000001</v>
      </c>
      <c r="L431" s="54">
        <v>236564690.40000001</v>
      </c>
      <c r="M431" s="54">
        <v>38981763.140000001</v>
      </c>
      <c r="N431" s="54">
        <v>32347620.52</v>
      </c>
      <c r="O431" s="148">
        <v>19517813.579999998</v>
      </c>
      <c r="P431" s="148">
        <v>26834695.449999999</v>
      </c>
      <c r="Q431" s="148">
        <f t="shared" si="6"/>
        <v>516856431.0999999</v>
      </c>
      <c r="R431" s="289"/>
      <c r="S431" s="6"/>
    </row>
    <row r="432" spans="2:32" x14ac:dyDescent="0.25">
      <c r="B432" s="51" t="s">
        <v>535</v>
      </c>
      <c r="C432" s="120">
        <v>64774054</v>
      </c>
      <c r="D432" s="120">
        <v>122051265.48</v>
      </c>
      <c r="E432" s="120">
        <v>1566547.94</v>
      </c>
      <c r="F432" s="120">
        <v>3602661.9400000004</v>
      </c>
      <c r="G432" s="120">
        <v>5342228.6500000004</v>
      </c>
      <c r="H432" s="120">
        <v>13592227.33</v>
      </c>
      <c r="I432" s="120">
        <v>3843463.55</v>
      </c>
      <c r="J432" s="120">
        <v>3424304.4</v>
      </c>
      <c r="K432" s="120">
        <v>10640497.609999999</v>
      </c>
      <c r="L432" s="120">
        <v>17739095.859999999</v>
      </c>
      <c r="M432" s="120">
        <v>12991172.43</v>
      </c>
      <c r="N432" s="120">
        <v>17811799.170000002</v>
      </c>
      <c r="O432" s="120">
        <v>20075295.539999999</v>
      </c>
      <c r="P432" s="120">
        <v>5050597.3600000003</v>
      </c>
      <c r="Q432" s="148">
        <f t="shared" si="6"/>
        <v>115679891.78000002</v>
      </c>
      <c r="R432" s="289"/>
      <c r="S432" s="6"/>
    </row>
    <row r="433" spans="2:32" s="28" customFormat="1" x14ac:dyDescent="0.25">
      <c r="B433" s="50" t="s">
        <v>536</v>
      </c>
      <c r="C433" s="121">
        <v>64774054</v>
      </c>
      <c r="D433" s="121">
        <v>122051265.48</v>
      </c>
      <c r="E433" s="120">
        <v>1566547.94</v>
      </c>
      <c r="F433" s="120">
        <v>3602661.9400000004</v>
      </c>
      <c r="G433" s="120">
        <v>5342228.6500000004</v>
      </c>
      <c r="H433" s="120">
        <v>13592227.33</v>
      </c>
      <c r="I433" s="54">
        <v>3843463.55</v>
      </c>
      <c r="J433" s="54">
        <v>3424304.4</v>
      </c>
      <c r="K433" s="54">
        <v>10640497.609999999</v>
      </c>
      <c r="L433" s="54">
        <v>17739095.859999999</v>
      </c>
      <c r="M433" s="54">
        <v>12991172.43</v>
      </c>
      <c r="N433" s="54">
        <v>17811799.170000002</v>
      </c>
      <c r="O433" s="148">
        <v>20075295.539999999</v>
      </c>
      <c r="P433" s="148">
        <v>5050597.3600000003</v>
      </c>
      <c r="Q433" s="148">
        <f t="shared" si="6"/>
        <v>115679891.78000002</v>
      </c>
      <c r="R433" s="289"/>
      <c r="S433" s="6"/>
      <c r="T433" s="3"/>
      <c r="U433" s="3"/>
      <c r="V433" s="3"/>
      <c r="W433" s="3"/>
      <c r="X433"/>
      <c r="Y433"/>
      <c r="Z433"/>
      <c r="AA433"/>
      <c r="AB433"/>
      <c r="AC433"/>
      <c r="AD433"/>
      <c r="AE433"/>
      <c r="AF433"/>
    </row>
    <row r="434" spans="2:32" s="28" customFormat="1" x14ac:dyDescent="0.25">
      <c r="B434" s="51" t="s">
        <v>537</v>
      </c>
      <c r="C434" s="120">
        <v>1006000</v>
      </c>
      <c r="D434" s="120">
        <v>1056000</v>
      </c>
      <c r="E434" s="120">
        <v>0</v>
      </c>
      <c r="F434" s="120"/>
      <c r="G434" s="120"/>
      <c r="H434" s="120"/>
      <c r="I434" s="120"/>
      <c r="J434" s="120"/>
      <c r="K434" s="120">
        <v>0</v>
      </c>
      <c r="L434" s="120">
        <v>0</v>
      </c>
      <c r="M434" s="120"/>
      <c r="N434" s="120"/>
      <c r="O434" s="120"/>
      <c r="P434" s="120">
        <v>0</v>
      </c>
      <c r="Q434" s="148">
        <f t="shared" si="6"/>
        <v>0</v>
      </c>
      <c r="R434" s="289"/>
      <c r="S434" s="6"/>
      <c r="T434" s="3"/>
      <c r="U434" s="3"/>
      <c r="V434" s="3"/>
      <c r="W434" s="3"/>
      <c r="X434"/>
      <c r="Y434"/>
      <c r="Z434"/>
      <c r="AA434"/>
      <c r="AB434"/>
      <c r="AC434"/>
      <c r="AD434"/>
      <c r="AE434"/>
      <c r="AF434"/>
    </row>
    <row r="435" spans="2:32" s="28" customFormat="1" x14ac:dyDescent="0.25">
      <c r="B435" s="50" t="s">
        <v>538</v>
      </c>
      <c r="C435" s="121">
        <v>1006000</v>
      </c>
      <c r="D435" s="120">
        <v>1056000</v>
      </c>
      <c r="E435" s="120">
        <v>0</v>
      </c>
      <c r="F435" s="120"/>
      <c r="G435" s="120"/>
      <c r="H435" s="120"/>
      <c r="I435" s="54"/>
      <c r="J435" s="54"/>
      <c r="K435" s="54">
        <v>0</v>
      </c>
      <c r="L435" s="54">
        <v>0</v>
      </c>
      <c r="M435" s="54"/>
      <c r="N435" s="54"/>
      <c r="O435" s="148"/>
      <c r="P435" s="148">
        <v>0</v>
      </c>
      <c r="Q435" s="148">
        <f t="shared" si="6"/>
        <v>0</v>
      </c>
      <c r="R435" s="289"/>
      <c r="S435" s="6"/>
      <c r="T435" s="3"/>
      <c r="U435" s="3"/>
      <c r="V435" s="3"/>
      <c r="W435" s="3"/>
      <c r="X435"/>
      <c r="Y435"/>
      <c r="Z435"/>
      <c r="AA435"/>
      <c r="AB435"/>
      <c r="AC435"/>
      <c r="AD435"/>
      <c r="AE435"/>
      <c r="AF435"/>
    </row>
    <row r="436" spans="2:32" x14ac:dyDescent="0.25">
      <c r="B436" s="51" t="s">
        <v>539</v>
      </c>
      <c r="C436" s="119">
        <v>41900364</v>
      </c>
      <c r="D436" s="119">
        <v>44391629.009999998</v>
      </c>
      <c r="E436" s="119">
        <v>0</v>
      </c>
      <c r="F436" s="119">
        <v>1232018.3999999999</v>
      </c>
      <c r="G436" s="119">
        <v>245111.38</v>
      </c>
      <c r="H436" s="119">
        <v>359879</v>
      </c>
      <c r="I436" s="119">
        <v>75803.199999999997</v>
      </c>
      <c r="J436" s="119">
        <v>299624.90000000002</v>
      </c>
      <c r="K436" s="119">
        <v>46685.52</v>
      </c>
      <c r="L436" s="119">
        <v>549841.15</v>
      </c>
      <c r="M436" s="119">
        <v>81498.5</v>
      </c>
      <c r="N436" s="119">
        <v>847564.37</v>
      </c>
      <c r="O436" s="119">
        <v>4434707.62</v>
      </c>
      <c r="P436" s="119">
        <v>2551634.96</v>
      </c>
      <c r="Q436" s="153">
        <f t="shared" si="6"/>
        <v>10724369</v>
      </c>
      <c r="R436" s="289"/>
      <c r="S436" s="6"/>
    </row>
    <row r="437" spans="2:32" x14ac:dyDescent="0.25">
      <c r="B437" s="50" t="s">
        <v>540</v>
      </c>
      <c r="C437" s="121">
        <v>41900364</v>
      </c>
      <c r="D437" s="121">
        <v>44391629.009999998</v>
      </c>
      <c r="E437" s="120">
        <v>0</v>
      </c>
      <c r="F437" s="120">
        <v>1232018.3999999999</v>
      </c>
      <c r="G437" s="120">
        <v>245111.38</v>
      </c>
      <c r="H437" s="120">
        <v>359879</v>
      </c>
      <c r="I437" s="120">
        <v>75803.199999999997</v>
      </c>
      <c r="J437" s="120">
        <v>299624.90000000002</v>
      </c>
      <c r="K437" s="120">
        <v>46685.52</v>
      </c>
      <c r="L437" s="120">
        <v>549841.15</v>
      </c>
      <c r="M437" s="120">
        <v>81498.5</v>
      </c>
      <c r="N437" s="120">
        <v>847564.37</v>
      </c>
      <c r="O437" s="152">
        <v>4434707.62</v>
      </c>
      <c r="P437" s="152">
        <v>2551634.96</v>
      </c>
      <c r="Q437" s="152">
        <f t="shared" si="6"/>
        <v>10724369</v>
      </c>
      <c r="R437" s="289"/>
      <c r="S437" s="6"/>
    </row>
    <row r="438" spans="2:32" x14ac:dyDescent="0.25">
      <c r="B438" s="52" t="s">
        <v>61</v>
      </c>
      <c r="C438" s="102">
        <v>542109240</v>
      </c>
      <c r="D438" s="119">
        <v>1049893332.11</v>
      </c>
      <c r="E438" s="154">
        <v>0</v>
      </c>
      <c r="F438" s="154">
        <v>4271800</v>
      </c>
      <c r="G438" s="154">
        <v>43105490.520000003</v>
      </c>
      <c r="H438" s="154">
        <v>50441783.200000003</v>
      </c>
      <c r="I438" s="154">
        <v>2984899.99</v>
      </c>
      <c r="J438" s="154">
        <v>4136798.92</v>
      </c>
      <c r="K438" s="154">
        <v>31551359.420000002</v>
      </c>
      <c r="L438" s="154">
        <v>46273640.68</v>
      </c>
      <c r="M438" s="154">
        <v>80498890.910000011</v>
      </c>
      <c r="N438" s="154">
        <v>26027138.199999999</v>
      </c>
      <c r="O438" s="154">
        <v>67073133.399999999</v>
      </c>
      <c r="P438" s="154">
        <v>72031547.539999992</v>
      </c>
      <c r="Q438" s="153">
        <f t="shared" si="6"/>
        <v>428396482.77999997</v>
      </c>
      <c r="R438" s="289"/>
      <c r="S438" s="6"/>
    </row>
    <row r="439" spans="2:32" s="28" customFormat="1" x14ac:dyDescent="0.25">
      <c r="B439" s="51" t="s">
        <v>541</v>
      </c>
      <c r="C439" s="140">
        <v>394578222</v>
      </c>
      <c r="D439" s="132">
        <v>823596485.75999999</v>
      </c>
      <c r="E439" s="119">
        <v>0</v>
      </c>
      <c r="F439" s="119">
        <v>4271800</v>
      </c>
      <c r="G439" s="119">
        <v>42726502.5</v>
      </c>
      <c r="H439" s="119">
        <v>47736633.200000003</v>
      </c>
      <c r="I439" s="119">
        <v>2600000</v>
      </c>
      <c r="J439" s="119">
        <v>0</v>
      </c>
      <c r="K439" s="119">
        <v>24100735</v>
      </c>
      <c r="L439" s="119">
        <v>45139619.350000001</v>
      </c>
      <c r="M439" s="119">
        <v>72518491</v>
      </c>
      <c r="N439" s="119">
        <v>15514160</v>
      </c>
      <c r="O439" s="119">
        <v>62301770</v>
      </c>
      <c r="P439" s="119">
        <v>60491607.539999999</v>
      </c>
      <c r="Q439" s="153">
        <f t="shared" si="6"/>
        <v>377401318.59000003</v>
      </c>
      <c r="R439" s="289"/>
      <c r="S439" s="6"/>
      <c r="T439" s="3"/>
      <c r="U439" s="3"/>
      <c r="V439" s="3"/>
      <c r="W439" s="3"/>
      <c r="X439"/>
      <c r="Y439"/>
      <c r="Z439"/>
      <c r="AA439"/>
      <c r="AB439"/>
      <c r="AC439"/>
      <c r="AD439"/>
      <c r="AE439"/>
      <c r="AF439"/>
    </row>
    <row r="440" spans="2:32" x14ac:dyDescent="0.25">
      <c r="B440" s="50" t="s">
        <v>542</v>
      </c>
      <c r="C440" s="132">
        <v>394578222</v>
      </c>
      <c r="D440" s="135">
        <v>823596485.75999999</v>
      </c>
      <c r="E440" s="120">
        <v>0</v>
      </c>
      <c r="F440" s="120">
        <v>4271800</v>
      </c>
      <c r="G440" s="120">
        <v>42726502.5</v>
      </c>
      <c r="H440" s="120">
        <v>47736633.200000003</v>
      </c>
      <c r="I440" s="120">
        <v>2600000</v>
      </c>
      <c r="J440" s="120">
        <v>0</v>
      </c>
      <c r="K440" s="120">
        <v>24100735</v>
      </c>
      <c r="L440" s="120">
        <v>45139619.350000001</v>
      </c>
      <c r="M440" s="120">
        <v>72518491</v>
      </c>
      <c r="N440" s="120">
        <v>15514160</v>
      </c>
      <c r="O440" s="152">
        <v>62301770</v>
      </c>
      <c r="P440" s="152">
        <v>60491607.539999999</v>
      </c>
      <c r="Q440" s="152">
        <f t="shared" si="6"/>
        <v>377401318.59000003</v>
      </c>
      <c r="R440" s="289"/>
      <c r="S440" s="6"/>
    </row>
    <row r="441" spans="2:32" s="28" customFormat="1" x14ac:dyDescent="0.25">
      <c r="B441" s="51" t="s">
        <v>543</v>
      </c>
      <c r="C441" s="140">
        <v>1401000</v>
      </c>
      <c r="D441" s="140">
        <v>23283499</v>
      </c>
      <c r="E441" s="120">
        <v>0</v>
      </c>
      <c r="F441" s="120">
        <v>0</v>
      </c>
      <c r="G441" s="120">
        <v>0</v>
      </c>
      <c r="H441" s="120">
        <v>0</v>
      </c>
      <c r="I441" s="120">
        <v>0</v>
      </c>
      <c r="J441" s="120">
        <v>3982500</v>
      </c>
      <c r="K441" s="120"/>
      <c r="L441" s="120">
        <v>0</v>
      </c>
      <c r="M441" s="120">
        <v>0</v>
      </c>
      <c r="N441" s="120">
        <v>0</v>
      </c>
      <c r="O441" s="120"/>
      <c r="P441" s="120">
        <v>2685680</v>
      </c>
      <c r="Q441" s="153">
        <f t="shared" si="6"/>
        <v>6668180</v>
      </c>
      <c r="R441" s="289"/>
      <c r="S441" s="6"/>
      <c r="T441" s="3"/>
      <c r="U441" s="3"/>
      <c r="V441" s="3"/>
      <c r="W441" s="3"/>
      <c r="X441"/>
      <c r="Y441"/>
      <c r="Z441"/>
      <c r="AA441"/>
      <c r="AB441"/>
      <c r="AC441"/>
      <c r="AD441"/>
      <c r="AE441"/>
      <c r="AF441"/>
    </row>
    <row r="442" spans="2:32" x14ac:dyDescent="0.25">
      <c r="B442" s="50" t="s">
        <v>544</v>
      </c>
      <c r="C442" s="121">
        <v>1401000</v>
      </c>
      <c r="D442" s="121">
        <v>23283499</v>
      </c>
      <c r="E442" s="120">
        <v>0</v>
      </c>
      <c r="F442" s="120">
        <v>0</v>
      </c>
      <c r="G442" s="120">
        <v>0</v>
      </c>
      <c r="H442" s="120">
        <v>0</v>
      </c>
      <c r="I442" s="120">
        <v>0</v>
      </c>
      <c r="J442" s="120">
        <v>3982500</v>
      </c>
      <c r="K442" s="120"/>
      <c r="L442" s="120">
        <v>0</v>
      </c>
      <c r="M442" s="120">
        <v>0</v>
      </c>
      <c r="N442" s="120">
        <v>0</v>
      </c>
      <c r="O442" s="152"/>
      <c r="P442" s="152">
        <v>2685680</v>
      </c>
      <c r="Q442" s="152">
        <f t="shared" si="6"/>
        <v>6668180</v>
      </c>
      <c r="R442" s="289"/>
      <c r="S442" s="6"/>
    </row>
    <row r="443" spans="2:32" x14ac:dyDescent="0.25">
      <c r="B443" s="51" t="s">
        <v>545</v>
      </c>
      <c r="C443" s="119">
        <v>1510000</v>
      </c>
      <c r="D443" s="120">
        <v>3928898.77</v>
      </c>
      <c r="E443" s="119">
        <v>0</v>
      </c>
      <c r="F443" s="119"/>
      <c r="G443" s="119">
        <v>0</v>
      </c>
      <c r="H443" s="119"/>
      <c r="I443" s="119">
        <v>0</v>
      </c>
      <c r="J443" s="119">
        <v>0</v>
      </c>
      <c r="K443" s="119">
        <v>212400</v>
      </c>
      <c r="L443" s="119">
        <v>0</v>
      </c>
      <c r="M443" s="119">
        <v>0</v>
      </c>
      <c r="N443" s="119">
        <v>0</v>
      </c>
      <c r="O443" s="119">
        <v>0</v>
      </c>
      <c r="P443" s="119">
        <v>0</v>
      </c>
      <c r="Q443" s="153">
        <f t="shared" si="6"/>
        <v>212400</v>
      </c>
      <c r="R443" s="289"/>
      <c r="S443" s="6"/>
    </row>
    <row r="444" spans="2:32" x14ac:dyDescent="0.25">
      <c r="B444" s="50" t="s">
        <v>546</v>
      </c>
      <c r="C444" s="121">
        <v>1510000</v>
      </c>
      <c r="D444" s="121">
        <v>3928898.77</v>
      </c>
      <c r="E444" s="120">
        <v>0</v>
      </c>
      <c r="F444" s="120"/>
      <c r="G444" s="120">
        <v>0</v>
      </c>
      <c r="H444" s="120"/>
      <c r="I444" s="120">
        <v>0</v>
      </c>
      <c r="J444" s="120">
        <v>0</v>
      </c>
      <c r="K444" s="120">
        <v>212400</v>
      </c>
      <c r="L444" s="120">
        <v>0</v>
      </c>
      <c r="M444" s="120">
        <v>0</v>
      </c>
      <c r="N444" s="120">
        <v>0</v>
      </c>
      <c r="O444" s="152">
        <v>0</v>
      </c>
      <c r="P444" s="152">
        <v>0</v>
      </c>
      <c r="Q444" s="152">
        <f t="shared" si="6"/>
        <v>212400</v>
      </c>
      <c r="R444" s="289"/>
      <c r="S444" s="6"/>
    </row>
    <row r="445" spans="2:32" x14ac:dyDescent="0.25">
      <c r="B445" s="51" t="s">
        <v>547</v>
      </c>
      <c r="C445" s="121">
        <v>0</v>
      </c>
      <c r="D445" s="121">
        <v>14995370</v>
      </c>
      <c r="E445" s="120"/>
      <c r="F445" s="120"/>
      <c r="G445" s="120"/>
      <c r="H445" s="120"/>
      <c r="I445" s="120"/>
      <c r="J445" s="120"/>
      <c r="K445" s="120"/>
      <c r="L445" s="120"/>
      <c r="M445" s="120"/>
      <c r="N445" s="120">
        <v>0</v>
      </c>
      <c r="O445" s="152"/>
      <c r="P445" s="152">
        <v>0</v>
      </c>
      <c r="Q445" s="152">
        <f t="shared" si="6"/>
        <v>0</v>
      </c>
      <c r="R445" s="289"/>
      <c r="S445" s="6"/>
    </row>
    <row r="446" spans="2:32" x14ac:dyDescent="0.25">
      <c r="B446" s="50" t="s">
        <v>548</v>
      </c>
      <c r="C446" s="121">
        <v>0</v>
      </c>
      <c r="D446" s="121">
        <v>14995370</v>
      </c>
      <c r="E446" s="120"/>
      <c r="F446" s="120"/>
      <c r="G446" s="120"/>
      <c r="H446" s="120"/>
      <c r="I446" s="120"/>
      <c r="J446" s="120"/>
      <c r="K446" s="120"/>
      <c r="L446" s="120"/>
      <c r="M446" s="120"/>
      <c r="N446" s="120">
        <v>0</v>
      </c>
      <c r="O446" s="152"/>
      <c r="P446" s="152">
        <v>0</v>
      </c>
      <c r="Q446" s="152">
        <f t="shared" si="6"/>
        <v>0</v>
      </c>
      <c r="R446" s="289"/>
      <c r="S446" s="6"/>
    </row>
    <row r="447" spans="2:32" s="28" customFormat="1" x14ac:dyDescent="0.25">
      <c r="B447" s="51" t="s">
        <v>549</v>
      </c>
      <c r="C447" s="119">
        <v>590000</v>
      </c>
      <c r="D447" s="120">
        <v>1145000</v>
      </c>
      <c r="E447" s="119">
        <v>0</v>
      </c>
      <c r="F447" s="119">
        <v>0</v>
      </c>
      <c r="G447" s="119">
        <v>0</v>
      </c>
      <c r="H447" s="119">
        <v>0</v>
      </c>
      <c r="I447" s="119"/>
      <c r="J447" s="119"/>
      <c r="K447" s="119"/>
      <c r="L447" s="119">
        <v>554403.29</v>
      </c>
      <c r="M447" s="119">
        <v>0</v>
      </c>
      <c r="N447" s="119"/>
      <c r="O447" s="119"/>
      <c r="P447" s="119"/>
      <c r="Q447" s="147">
        <f t="shared" si="6"/>
        <v>554403.29</v>
      </c>
      <c r="R447" s="289"/>
      <c r="S447" s="6"/>
      <c r="T447" s="3"/>
      <c r="U447" s="3"/>
      <c r="V447" s="3"/>
      <c r="W447" s="3"/>
      <c r="X447"/>
      <c r="Y447"/>
      <c r="Z447"/>
      <c r="AA447"/>
      <c r="AB447"/>
      <c r="AC447"/>
      <c r="AD447"/>
      <c r="AE447"/>
      <c r="AF447"/>
    </row>
    <row r="448" spans="2:32" x14ac:dyDescent="0.25">
      <c r="B448" s="50" t="s">
        <v>550</v>
      </c>
      <c r="C448" s="121">
        <v>590000</v>
      </c>
      <c r="D448" s="120">
        <v>1145000</v>
      </c>
      <c r="E448" s="120">
        <v>0</v>
      </c>
      <c r="F448" s="120">
        <v>0</v>
      </c>
      <c r="G448" s="120">
        <v>0</v>
      </c>
      <c r="H448" s="120">
        <v>0</v>
      </c>
      <c r="I448" s="54"/>
      <c r="J448" s="54"/>
      <c r="K448" s="54"/>
      <c r="L448" s="54">
        <v>554403.29</v>
      </c>
      <c r="M448" s="54">
        <v>0</v>
      </c>
      <c r="N448" s="54"/>
      <c r="O448" s="148"/>
      <c r="P448" s="148"/>
      <c r="Q448" s="148">
        <f t="shared" si="6"/>
        <v>554403.29</v>
      </c>
      <c r="R448" s="289"/>
      <c r="S448" s="6"/>
    </row>
    <row r="449" spans="2:32" s="28" customFormat="1" x14ac:dyDescent="0.25">
      <c r="B449" s="51" t="s">
        <v>551</v>
      </c>
      <c r="C449" s="119">
        <v>9110966</v>
      </c>
      <c r="D449" s="119">
        <v>3962257.6000000015</v>
      </c>
      <c r="E449" s="119">
        <v>0</v>
      </c>
      <c r="F449" s="119">
        <v>0</v>
      </c>
      <c r="G449" s="119">
        <v>0</v>
      </c>
      <c r="H449" s="119">
        <v>0</v>
      </c>
      <c r="I449" s="119">
        <v>0</v>
      </c>
      <c r="J449" s="119">
        <v>80350.92</v>
      </c>
      <c r="K449" s="119"/>
      <c r="L449" s="119">
        <v>130272</v>
      </c>
      <c r="M449" s="119">
        <v>32750.9</v>
      </c>
      <c r="N449" s="119">
        <v>27494</v>
      </c>
      <c r="O449" s="119">
        <v>0</v>
      </c>
      <c r="P449" s="119">
        <v>0</v>
      </c>
      <c r="Q449" s="147">
        <f t="shared" si="6"/>
        <v>270867.81999999995</v>
      </c>
      <c r="R449" s="289"/>
      <c r="S449" s="6"/>
      <c r="T449" s="3"/>
      <c r="U449" s="3"/>
      <c r="V449" s="3"/>
      <c r="W449" s="3"/>
      <c r="X449"/>
      <c r="Y449"/>
      <c r="Z449"/>
      <c r="AA449"/>
      <c r="AB449"/>
      <c r="AC449"/>
      <c r="AD449"/>
      <c r="AE449"/>
      <c r="AF449"/>
    </row>
    <row r="450" spans="2:32" s="28" customFormat="1" x14ac:dyDescent="0.25">
      <c r="B450" s="50" t="s">
        <v>552</v>
      </c>
      <c r="C450" s="121">
        <v>9110966</v>
      </c>
      <c r="D450" s="121">
        <v>3962257.6000000015</v>
      </c>
      <c r="E450" s="120">
        <v>0</v>
      </c>
      <c r="F450" s="120">
        <v>0</v>
      </c>
      <c r="G450" s="120">
        <v>0</v>
      </c>
      <c r="H450" s="120">
        <v>0</v>
      </c>
      <c r="I450" s="54">
        <v>0</v>
      </c>
      <c r="J450" s="54">
        <v>80350.92</v>
      </c>
      <c r="K450" s="54"/>
      <c r="L450" s="54">
        <v>130272</v>
      </c>
      <c r="M450" s="54">
        <v>32750.9</v>
      </c>
      <c r="N450" s="54">
        <v>27494</v>
      </c>
      <c r="O450" s="148">
        <v>0</v>
      </c>
      <c r="P450" s="148">
        <v>0</v>
      </c>
      <c r="Q450" s="148">
        <f t="shared" si="6"/>
        <v>270867.81999999995</v>
      </c>
      <c r="R450" s="289"/>
      <c r="S450" s="6"/>
      <c r="T450" s="3"/>
      <c r="U450" s="3"/>
      <c r="V450" s="3"/>
      <c r="W450" s="3"/>
      <c r="X450"/>
      <c r="Y450"/>
      <c r="Z450"/>
      <c r="AA450"/>
      <c r="AB450"/>
      <c r="AC450"/>
      <c r="AD450"/>
      <c r="AE450"/>
      <c r="AF450"/>
    </row>
    <row r="451" spans="2:32" s="28" customFormat="1" x14ac:dyDescent="0.25">
      <c r="B451" s="51" t="s">
        <v>553</v>
      </c>
      <c r="C451" s="119">
        <v>34515000</v>
      </c>
      <c r="D451" s="119">
        <v>40761427</v>
      </c>
      <c r="E451" s="119">
        <v>0</v>
      </c>
      <c r="F451" s="119">
        <v>0</v>
      </c>
      <c r="G451" s="119">
        <v>0</v>
      </c>
      <c r="H451" s="119">
        <v>2360000</v>
      </c>
      <c r="I451" s="119">
        <v>0</v>
      </c>
      <c r="J451" s="119">
        <v>51448</v>
      </c>
      <c r="K451" s="119">
        <v>4377030.42</v>
      </c>
      <c r="L451" s="119">
        <v>22320.05</v>
      </c>
      <c r="M451" s="119">
        <v>377600</v>
      </c>
      <c r="N451" s="119">
        <v>0</v>
      </c>
      <c r="O451" s="119">
        <v>4696867.6399999997</v>
      </c>
      <c r="P451" s="119">
        <v>2415160</v>
      </c>
      <c r="Q451" s="147">
        <f t="shared" si="6"/>
        <v>14300426.109999999</v>
      </c>
      <c r="R451" s="289"/>
      <c r="S451" s="6"/>
      <c r="T451" s="3"/>
      <c r="U451" s="3"/>
      <c r="V451" s="3"/>
      <c r="W451" s="3"/>
      <c r="X451"/>
      <c r="Y451"/>
      <c r="Z451"/>
      <c r="AA451"/>
      <c r="AB451"/>
      <c r="AC451"/>
      <c r="AD451"/>
      <c r="AE451"/>
      <c r="AF451"/>
    </row>
    <row r="452" spans="2:32" s="28" customFormat="1" x14ac:dyDescent="0.25">
      <c r="B452" s="50" t="s">
        <v>554</v>
      </c>
      <c r="C452" s="121">
        <v>34515000</v>
      </c>
      <c r="D452" s="121">
        <v>40761427</v>
      </c>
      <c r="E452" s="120">
        <v>0</v>
      </c>
      <c r="F452" s="120">
        <v>0</v>
      </c>
      <c r="G452" s="120">
        <v>0</v>
      </c>
      <c r="H452" s="120">
        <v>2360000</v>
      </c>
      <c r="I452" s="54">
        <v>0</v>
      </c>
      <c r="J452" s="54">
        <v>51448</v>
      </c>
      <c r="K452" s="54">
        <v>4377030.42</v>
      </c>
      <c r="L452" s="54">
        <v>22320.05</v>
      </c>
      <c r="M452" s="54">
        <v>377600</v>
      </c>
      <c r="N452" s="54">
        <v>0</v>
      </c>
      <c r="O452" s="148">
        <v>4696867.6399999997</v>
      </c>
      <c r="P452" s="148">
        <v>2415160</v>
      </c>
      <c r="Q452" s="148">
        <f t="shared" si="6"/>
        <v>14300426.109999999</v>
      </c>
      <c r="R452" s="289"/>
      <c r="S452" s="6"/>
      <c r="T452" s="3"/>
      <c r="U452" s="3"/>
      <c r="V452" s="3"/>
      <c r="W452" s="3"/>
      <c r="X452"/>
      <c r="Y452"/>
      <c r="Z452"/>
      <c r="AA452"/>
      <c r="AB452"/>
      <c r="AC452"/>
      <c r="AD452"/>
      <c r="AE452"/>
      <c r="AF452"/>
    </row>
    <row r="453" spans="2:32" x14ac:dyDescent="0.25">
      <c r="B453" s="51" t="s">
        <v>555</v>
      </c>
      <c r="C453" s="119">
        <v>100404052</v>
      </c>
      <c r="D453" s="119">
        <v>138220393.98000002</v>
      </c>
      <c r="E453" s="119">
        <v>0</v>
      </c>
      <c r="F453" s="119">
        <v>0</v>
      </c>
      <c r="G453" s="119">
        <v>378988.02</v>
      </c>
      <c r="H453" s="119">
        <v>345150</v>
      </c>
      <c r="I453" s="119">
        <v>384899.99</v>
      </c>
      <c r="J453" s="119">
        <v>22500</v>
      </c>
      <c r="K453" s="119">
        <v>2861194</v>
      </c>
      <c r="L453" s="119">
        <v>427025.99</v>
      </c>
      <c r="M453" s="119">
        <v>7570049.0099999998</v>
      </c>
      <c r="N453" s="119">
        <v>10485484.199999999</v>
      </c>
      <c r="O453" s="119">
        <v>74495.759999999995</v>
      </c>
      <c r="P453" s="119">
        <v>6439100</v>
      </c>
      <c r="Q453" s="147">
        <f t="shared" si="6"/>
        <v>28988886.970000003</v>
      </c>
      <c r="R453" s="289"/>
      <c r="S453" s="6"/>
    </row>
    <row r="454" spans="2:32" s="28" customFormat="1" x14ac:dyDescent="0.25">
      <c r="B454" s="50" t="s">
        <v>556</v>
      </c>
      <c r="C454" s="121">
        <v>100404052</v>
      </c>
      <c r="D454" s="121">
        <v>138220393.98000002</v>
      </c>
      <c r="E454" s="120">
        <v>0</v>
      </c>
      <c r="F454" s="120">
        <v>0</v>
      </c>
      <c r="G454" s="120">
        <v>378988.02</v>
      </c>
      <c r="H454" s="120">
        <v>345150</v>
      </c>
      <c r="I454" s="54">
        <v>384899.99</v>
      </c>
      <c r="J454" s="54">
        <v>22500</v>
      </c>
      <c r="K454" s="54">
        <v>2861194</v>
      </c>
      <c r="L454" s="54">
        <v>427025.99</v>
      </c>
      <c r="M454" s="54">
        <v>7570049.0099999998</v>
      </c>
      <c r="N454" s="54">
        <v>10485484.199999999</v>
      </c>
      <c r="O454" s="148">
        <v>74495.759999999995</v>
      </c>
      <c r="P454" s="148">
        <v>6439100</v>
      </c>
      <c r="Q454" s="148">
        <f t="shared" si="6"/>
        <v>28988886.970000003</v>
      </c>
      <c r="R454" s="289"/>
      <c r="S454" s="6"/>
      <c r="T454" s="3"/>
      <c r="U454" s="3"/>
      <c r="V454" s="3"/>
      <c r="W454" s="3"/>
      <c r="X454"/>
      <c r="Y454"/>
      <c r="Z454"/>
      <c r="AA454"/>
      <c r="AB454"/>
      <c r="AC454"/>
      <c r="AD454"/>
      <c r="AE454"/>
      <c r="AF454"/>
    </row>
    <row r="455" spans="2:32" x14ac:dyDescent="0.25">
      <c r="B455" s="52" t="s">
        <v>62</v>
      </c>
      <c r="C455" s="119">
        <v>1915905353</v>
      </c>
      <c r="D455" s="119">
        <v>2062635018.8600001</v>
      </c>
      <c r="E455" s="119">
        <v>2555887.5500000003</v>
      </c>
      <c r="F455" s="119">
        <v>42127746.689999998</v>
      </c>
      <c r="G455" s="119">
        <v>59002523.210000001</v>
      </c>
      <c r="H455" s="119">
        <v>129935704.19999999</v>
      </c>
      <c r="I455" s="119">
        <v>165728002.75999999</v>
      </c>
      <c r="J455" s="119">
        <v>64144431.899999991</v>
      </c>
      <c r="K455" s="119">
        <v>34572045.119999997</v>
      </c>
      <c r="L455" s="119">
        <v>74002365.579999998</v>
      </c>
      <c r="M455" s="119">
        <v>66946353.219999999</v>
      </c>
      <c r="N455" s="119">
        <v>38853713.469999999</v>
      </c>
      <c r="O455" s="119">
        <v>160448184.41999999</v>
      </c>
      <c r="P455" s="119">
        <v>161788265.27000001</v>
      </c>
      <c r="Q455" s="147">
        <f t="shared" si="6"/>
        <v>1000105223.39</v>
      </c>
      <c r="R455" s="289"/>
      <c r="S455" s="6"/>
    </row>
    <row r="456" spans="2:32" x14ac:dyDescent="0.25">
      <c r="B456" s="51" t="s">
        <v>557</v>
      </c>
      <c r="C456" s="119">
        <v>35356462</v>
      </c>
      <c r="D456" s="121">
        <v>43152489.969999999</v>
      </c>
      <c r="E456" s="119">
        <v>0</v>
      </c>
      <c r="F456" s="119">
        <v>0</v>
      </c>
      <c r="G456" s="119">
        <v>1783148.3</v>
      </c>
      <c r="H456" s="119">
        <v>247038.47</v>
      </c>
      <c r="I456" s="119">
        <v>0</v>
      </c>
      <c r="J456" s="119">
        <v>2459890</v>
      </c>
      <c r="K456" s="119">
        <v>1553027.5</v>
      </c>
      <c r="L456" s="119">
        <v>0</v>
      </c>
      <c r="M456" s="119">
        <v>0</v>
      </c>
      <c r="N456" s="119"/>
      <c r="O456" s="119">
        <v>89396.800000000003</v>
      </c>
      <c r="P456" s="119">
        <v>63620.47</v>
      </c>
      <c r="Q456" s="147">
        <f t="shared" si="6"/>
        <v>6196121.5399999991</v>
      </c>
      <c r="R456" s="289"/>
      <c r="S456" s="6"/>
    </row>
    <row r="457" spans="2:32" s="28" customFormat="1" x14ac:dyDescent="0.25">
      <c r="B457" s="50" t="s">
        <v>558</v>
      </c>
      <c r="C457" s="56">
        <v>35356462</v>
      </c>
      <c r="D457" s="140">
        <v>43152489.969999999</v>
      </c>
      <c r="E457" s="54">
        <v>0</v>
      </c>
      <c r="F457" s="120">
        <v>0</v>
      </c>
      <c r="G457" s="120">
        <v>1783148.3</v>
      </c>
      <c r="H457" s="120">
        <v>247038.47</v>
      </c>
      <c r="I457" s="54">
        <v>0</v>
      </c>
      <c r="J457" s="54">
        <v>2459890</v>
      </c>
      <c r="K457" s="54">
        <v>1553027.5</v>
      </c>
      <c r="L457" s="54">
        <v>0</v>
      </c>
      <c r="M457" s="54">
        <v>0</v>
      </c>
      <c r="N457" s="54"/>
      <c r="O457" s="148">
        <v>89396.800000000003</v>
      </c>
      <c r="P457" s="148">
        <v>63620.47</v>
      </c>
      <c r="Q457" s="148">
        <f t="shared" si="6"/>
        <v>6196121.5399999991</v>
      </c>
      <c r="R457" s="289"/>
      <c r="S457" s="6"/>
      <c r="T457" s="3"/>
      <c r="U457" s="3"/>
      <c r="V457" s="3"/>
      <c r="W457" s="3"/>
      <c r="X457"/>
      <c r="Y457"/>
      <c r="Z457"/>
      <c r="AA457"/>
      <c r="AB457"/>
      <c r="AC457"/>
      <c r="AD457"/>
      <c r="AE457"/>
      <c r="AF457"/>
    </row>
    <row r="458" spans="2:32" x14ac:dyDescent="0.25">
      <c r="B458" s="51" t="s">
        <v>559</v>
      </c>
      <c r="C458" s="119">
        <v>80052175</v>
      </c>
      <c r="D458" s="134">
        <v>117007401.41</v>
      </c>
      <c r="E458" s="119">
        <v>440389.35</v>
      </c>
      <c r="F458" s="119">
        <v>1238208.72</v>
      </c>
      <c r="G458" s="119">
        <v>9123005.6099999994</v>
      </c>
      <c r="H458" s="119">
        <v>4853777.08</v>
      </c>
      <c r="I458" s="119">
        <v>4275213.54</v>
      </c>
      <c r="J458" s="119">
        <v>2105019.84</v>
      </c>
      <c r="K458" s="119">
        <v>5021720.71</v>
      </c>
      <c r="L458" s="119">
        <v>4172554.04</v>
      </c>
      <c r="M458" s="119">
        <v>4333119.58</v>
      </c>
      <c r="N458" s="119">
        <v>3726320.85</v>
      </c>
      <c r="O458" s="119">
        <v>3677725.63</v>
      </c>
      <c r="P458" s="119">
        <v>13142068.890000001</v>
      </c>
      <c r="Q458" s="147">
        <f t="shared" si="6"/>
        <v>56109123.840000004</v>
      </c>
      <c r="R458" s="289"/>
      <c r="S458" s="6"/>
    </row>
    <row r="459" spans="2:32" s="28" customFormat="1" x14ac:dyDescent="0.25">
      <c r="B459" s="50" t="s">
        <v>560</v>
      </c>
      <c r="C459" s="56">
        <v>75848695</v>
      </c>
      <c r="D459" s="140">
        <v>104889021.41</v>
      </c>
      <c r="E459" s="54">
        <v>440389.35</v>
      </c>
      <c r="F459" s="120">
        <v>1238208.72</v>
      </c>
      <c r="G459" s="120">
        <v>8914117.879999999</v>
      </c>
      <c r="H459" s="120">
        <v>4546309.4800000004</v>
      </c>
      <c r="I459" s="54">
        <v>4039803.54</v>
      </c>
      <c r="J459" s="54">
        <v>2105019.84</v>
      </c>
      <c r="K459" s="54">
        <v>5021720.71</v>
      </c>
      <c r="L459" s="54">
        <v>4172554.04</v>
      </c>
      <c r="M459" s="54">
        <v>4333119.58</v>
      </c>
      <c r="N459" s="54">
        <v>3614498.98</v>
      </c>
      <c r="O459" s="148">
        <v>3677725.63</v>
      </c>
      <c r="P459" s="148">
        <v>13142068.890000001</v>
      </c>
      <c r="Q459" s="148">
        <f t="shared" si="6"/>
        <v>55245536.640000001</v>
      </c>
      <c r="R459" s="289"/>
      <c r="S459" s="6"/>
      <c r="T459" s="3"/>
      <c r="U459" s="3"/>
      <c r="V459" s="3"/>
      <c r="W459" s="3"/>
      <c r="X459"/>
      <c r="Y459"/>
      <c r="Z459"/>
      <c r="AA459"/>
      <c r="AB459"/>
      <c r="AC459"/>
      <c r="AD459"/>
      <c r="AE459"/>
      <c r="AF459"/>
    </row>
    <row r="460" spans="2:32" x14ac:dyDescent="0.25">
      <c r="B460" s="50" t="s">
        <v>561</v>
      </c>
      <c r="C460" s="56">
        <v>4203480</v>
      </c>
      <c r="D460" s="121">
        <v>12118380</v>
      </c>
      <c r="E460" s="54">
        <v>0</v>
      </c>
      <c r="F460" s="120">
        <v>0</v>
      </c>
      <c r="G460" s="120">
        <v>208887.73</v>
      </c>
      <c r="H460" s="120">
        <v>307467.59999999998</v>
      </c>
      <c r="I460" s="54">
        <v>235410</v>
      </c>
      <c r="J460" s="54"/>
      <c r="K460" s="54">
        <v>0</v>
      </c>
      <c r="L460" s="54">
        <v>0</v>
      </c>
      <c r="M460" s="54"/>
      <c r="N460" s="54">
        <v>111821.87</v>
      </c>
      <c r="O460" s="148">
        <v>0</v>
      </c>
      <c r="P460" s="148">
        <v>0</v>
      </c>
      <c r="Q460" s="148">
        <f t="shared" si="6"/>
        <v>863587.2</v>
      </c>
      <c r="R460" s="289"/>
      <c r="S460" s="6"/>
    </row>
    <row r="461" spans="2:32" x14ac:dyDescent="0.25">
      <c r="B461" s="51" t="s">
        <v>562</v>
      </c>
      <c r="C461" s="119">
        <v>835751</v>
      </c>
      <c r="D461" s="119">
        <v>349583082.13999999</v>
      </c>
      <c r="E461" s="119">
        <v>0</v>
      </c>
      <c r="F461" s="119">
        <v>0</v>
      </c>
      <c r="G461" s="119">
        <v>212511.77</v>
      </c>
      <c r="H461" s="119">
        <v>0</v>
      </c>
      <c r="I461" s="119">
        <v>0</v>
      </c>
      <c r="J461" s="119">
        <v>17275200</v>
      </c>
      <c r="K461" s="119">
        <v>0</v>
      </c>
      <c r="L461" s="119">
        <v>0</v>
      </c>
      <c r="M461" s="119">
        <v>34550400</v>
      </c>
      <c r="N461" s="119">
        <v>5354900</v>
      </c>
      <c r="O461" s="119">
        <v>0</v>
      </c>
      <c r="P461" s="119">
        <v>21952219.190000001</v>
      </c>
      <c r="Q461" s="147">
        <f t="shared" si="6"/>
        <v>79345230.959999993</v>
      </c>
      <c r="R461" s="289"/>
      <c r="S461" s="6"/>
    </row>
    <row r="462" spans="2:32" s="28" customFormat="1" x14ac:dyDescent="0.25">
      <c r="B462" s="50" t="s">
        <v>563</v>
      </c>
      <c r="C462" s="56">
        <v>835751</v>
      </c>
      <c r="D462" s="140">
        <v>349583082.13999999</v>
      </c>
      <c r="E462" s="54">
        <v>0</v>
      </c>
      <c r="F462" s="120">
        <v>0</v>
      </c>
      <c r="G462" s="120">
        <v>212511.77</v>
      </c>
      <c r="H462" s="120">
        <v>0</v>
      </c>
      <c r="I462" s="54">
        <v>0</v>
      </c>
      <c r="J462" s="54">
        <v>17275200</v>
      </c>
      <c r="K462" s="54">
        <v>0</v>
      </c>
      <c r="L462" s="54">
        <v>0</v>
      </c>
      <c r="M462" s="54">
        <v>34550400</v>
      </c>
      <c r="N462" s="54">
        <v>5354900</v>
      </c>
      <c r="O462" s="148">
        <v>0</v>
      </c>
      <c r="P462" s="148">
        <v>21952219.190000001</v>
      </c>
      <c r="Q462" s="148">
        <f t="shared" si="6"/>
        <v>79345230.959999993</v>
      </c>
      <c r="R462" s="289"/>
      <c r="S462" s="6"/>
      <c r="T462" s="3"/>
      <c r="U462" s="3"/>
      <c r="V462" s="3"/>
      <c r="W462" s="3"/>
      <c r="X462"/>
      <c r="Y462"/>
      <c r="Z462"/>
      <c r="AA462"/>
      <c r="AB462"/>
      <c r="AC462"/>
      <c r="AD462"/>
      <c r="AE462"/>
      <c r="AF462"/>
    </row>
    <row r="463" spans="2:32" x14ac:dyDescent="0.25">
      <c r="B463" s="51" t="s">
        <v>564</v>
      </c>
      <c r="C463" s="119">
        <v>207804849</v>
      </c>
      <c r="D463" s="56">
        <v>361723631.45000005</v>
      </c>
      <c r="E463" s="119">
        <v>639648.92000000004</v>
      </c>
      <c r="F463" s="119">
        <v>386300</v>
      </c>
      <c r="G463" s="119">
        <v>2564604.56</v>
      </c>
      <c r="H463" s="119">
        <v>32361105.879999995</v>
      </c>
      <c r="I463" s="119">
        <v>26312488.080000002</v>
      </c>
      <c r="J463" s="119">
        <v>7686832.2200000007</v>
      </c>
      <c r="K463" s="119">
        <v>7571803.5999999996</v>
      </c>
      <c r="L463" s="119">
        <v>33970215.460000001</v>
      </c>
      <c r="M463" s="119">
        <v>5745280.79</v>
      </c>
      <c r="N463" s="119">
        <v>4212010.1099999994</v>
      </c>
      <c r="O463" s="119">
        <v>99211283.859999999</v>
      </c>
      <c r="P463" s="119">
        <v>8204294.9700000007</v>
      </c>
      <c r="Q463" s="147">
        <f t="shared" si="6"/>
        <v>228865868.45000002</v>
      </c>
      <c r="R463" s="289"/>
      <c r="S463" s="6"/>
    </row>
    <row r="464" spans="2:32" s="28" customFormat="1" x14ac:dyDescent="0.25">
      <c r="B464" s="50" t="s">
        <v>565</v>
      </c>
      <c r="C464" s="56">
        <v>66008077</v>
      </c>
      <c r="D464" s="119">
        <v>88853084.349999994</v>
      </c>
      <c r="E464" s="54">
        <v>0</v>
      </c>
      <c r="F464" s="120">
        <v>188800</v>
      </c>
      <c r="G464" s="120">
        <v>1044241</v>
      </c>
      <c r="H464" s="120">
        <v>16864410.469999999</v>
      </c>
      <c r="I464" s="54">
        <v>264700.01</v>
      </c>
      <c r="J464" s="54">
        <v>106799.99</v>
      </c>
      <c r="K464" s="54">
        <v>3258278.76</v>
      </c>
      <c r="L464" s="54">
        <v>28500.01</v>
      </c>
      <c r="M464" s="54">
        <v>297690.40000000002</v>
      </c>
      <c r="N464" s="54">
        <v>248000</v>
      </c>
      <c r="O464" s="148">
        <v>1796.55</v>
      </c>
      <c r="P464" s="148">
        <v>961110.15</v>
      </c>
      <c r="Q464" s="148">
        <f t="shared" si="6"/>
        <v>23264327.339999996</v>
      </c>
      <c r="R464" s="289"/>
      <c r="S464" s="6"/>
      <c r="T464" s="3"/>
      <c r="U464" s="3"/>
      <c r="V464" s="3"/>
      <c r="W464" s="3"/>
      <c r="X464"/>
      <c r="Y464"/>
      <c r="Z464"/>
      <c r="AA464"/>
      <c r="AB464"/>
      <c r="AC464"/>
      <c r="AD464"/>
      <c r="AE464"/>
      <c r="AF464"/>
    </row>
    <row r="465" spans="2:32" x14ac:dyDescent="0.25">
      <c r="B465" s="50" t="s">
        <v>689</v>
      </c>
      <c r="C465" s="56">
        <v>141796772</v>
      </c>
      <c r="D465" s="56">
        <v>272870547.10000002</v>
      </c>
      <c r="E465" s="54">
        <v>639648.92000000004</v>
      </c>
      <c r="F465" s="120">
        <v>197500</v>
      </c>
      <c r="G465" s="120">
        <v>1520363.56</v>
      </c>
      <c r="H465" s="120">
        <v>15496695.409999996</v>
      </c>
      <c r="I465" s="54">
        <v>26047788.07</v>
      </c>
      <c r="J465" s="54">
        <v>7580032.2300000004</v>
      </c>
      <c r="K465" s="54">
        <v>4313524.84</v>
      </c>
      <c r="L465" s="54">
        <v>33941715.450000003</v>
      </c>
      <c r="M465" s="54">
        <v>5447590.3899999997</v>
      </c>
      <c r="N465" s="54">
        <v>3964010.11</v>
      </c>
      <c r="O465" s="148">
        <v>99209487.310000002</v>
      </c>
      <c r="P465" s="148">
        <v>7243184.8200000003</v>
      </c>
      <c r="Q465" s="148">
        <f t="shared" si="6"/>
        <v>205601541.11000001</v>
      </c>
      <c r="R465" s="289"/>
      <c r="S465" s="6"/>
    </row>
    <row r="466" spans="2:32" s="28" customFormat="1" x14ac:dyDescent="0.25">
      <c r="B466" s="51" t="s">
        <v>566</v>
      </c>
      <c r="C466" s="119">
        <v>1333701080</v>
      </c>
      <c r="D466" s="63">
        <v>701891782</v>
      </c>
      <c r="E466" s="119">
        <v>1264377.1399999999</v>
      </c>
      <c r="F466" s="119">
        <v>26312953.91</v>
      </c>
      <c r="G466" s="119">
        <v>33719370.68</v>
      </c>
      <c r="H466" s="119">
        <v>86264426.989999995</v>
      </c>
      <c r="I466" s="119">
        <v>126322064.69</v>
      </c>
      <c r="J466" s="119">
        <v>19268516.979999997</v>
      </c>
      <c r="K466" s="119">
        <v>4743650.33</v>
      </c>
      <c r="L466" s="119">
        <v>29916598.190000001</v>
      </c>
      <c r="M466" s="119">
        <v>15572203.539999999</v>
      </c>
      <c r="N466" s="119">
        <v>10652946.029999999</v>
      </c>
      <c r="O466" s="119">
        <v>31293083.23</v>
      </c>
      <c r="P466" s="119">
        <v>107011878.03</v>
      </c>
      <c r="Q466" s="147">
        <f t="shared" si="6"/>
        <v>492342069.74000001</v>
      </c>
      <c r="R466" s="289"/>
      <c r="S466" s="6"/>
      <c r="T466" s="3"/>
      <c r="U466" s="3"/>
      <c r="V466" s="3"/>
      <c r="W466" s="3"/>
      <c r="X466"/>
      <c r="Y466"/>
      <c r="Z466"/>
      <c r="AA466"/>
      <c r="AB466"/>
      <c r="AC466"/>
      <c r="AD466"/>
      <c r="AE466"/>
      <c r="AF466"/>
    </row>
    <row r="467" spans="2:32" x14ac:dyDescent="0.25">
      <c r="B467" s="50" t="s">
        <v>567</v>
      </c>
      <c r="C467" s="56">
        <v>1333701080</v>
      </c>
      <c r="D467" s="140">
        <v>701891782</v>
      </c>
      <c r="E467" s="54">
        <v>1264377.1399999999</v>
      </c>
      <c r="F467" s="120">
        <v>26312953.91</v>
      </c>
      <c r="G467" s="120">
        <v>33719370.68</v>
      </c>
      <c r="H467" s="120">
        <v>86264426.989999995</v>
      </c>
      <c r="I467" s="54">
        <v>126322064.69</v>
      </c>
      <c r="J467" s="54">
        <v>19268516.979999997</v>
      </c>
      <c r="K467" s="54">
        <v>4743650.33</v>
      </c>
      <c r="L467" s="54">
        <v>29916598.190000001</v>
      </c>
      <c r="M467" s="54">
        <v>15572203.539999999</v>
      </c>
      <c r="N467" s="54">
        <v>10652946.029999999</v>
      </c>
      <c r="O467" s="148">
        <v>31293083.23</v>
      </c>
      <c r="P467" s="148">
        <v>107011878.03</v>
      </c>
      <c r="Q467" s="148">
        <f t="shared" si="6"/>
        <v>492342069.74000001</v>
      </c>
      <c r="R467" s="289"/>
      <c r="S467" s="6"/>
    </row>
    <row r="468" spans="2:32" s="28" customFormat="1" x14ac:dyDescent="0.25">
      <c r="B468" s="51" t="s">
        <v>568</v>
      </c>
      <c r="C468" s="119">
        <v>189178099</v>
      </c>
      <c r="D468" s="121">
        <v>393874736.60000002</v>
      </c>
      <c r="E468" s="119">
        <v>0</v>
      </c>
      <c r="F468" s="119">
        <v>13637998.529999999</v>
      </c>
      <c r="G468" s="119">
        <v>9878839.5800000001</v>
      </c>
      <c r="H468" s="119">
        <v>4877123.83</v>
      </c>
      <c r="I468" s="119">
        <v>7829936.7000000002</v>
      </c>
      <c r="J468" s="119">
        <v>13276788.539999999</v>
      </c>
      <c r="K468" s="119">
        <v>13228048.449999999</v>
      </c>
      <c r="L468" s="119">
        <v>3714622.3</v>
      </c>
      <c r="M468" s="119">
        <v>4776250.45</v>
      </c>
      <c r="N468" s="119">
        <v>4838601.13</v>
      </c>
      <c r="O468" s="119">
        <v>24705701.509999998</v>
      </c>
      <c r="P468" s="119">
        <v>7408853.2300000004</v>
      </c>
      <c r="Q468" s="153">
        <f t="shared" si="6"/>
        <v>108172764.24999999</v>
      </c>
      <c r="R468" s="289"/>
      <c r="S468" s="6"/>
      <c r="T468" s="3"/>
      <c r="U468" s="3"/>
      <c r="V468" s="3"/>
      <c r="W468" s="3"/>
      <c r="X468"/>
      <c r="Y468"/>
      <c r="Z468"/>
      <c r="AA468"/>
      <c r="AB468"/>
      <c r="AC468"/>
      <c r="AD468"/>
      <c r="AE468"/>
      <c r="AF468"/>
    </row>
    <row r="469" spans="2:32" s="28" customFormat="1" x14ac:dyDescent="0.25">
      <c r="B469" s="50" t="s">
        <v>569</v>
      </c>
      <c r="C469" s="121">
        <v>189178099</v>
      </c>
      <c r="D469" s="140">
        <v>393874736.60000002</v>
      </c>
      <c r="E469" s="120">
        <v>0</v>
      </c>
      <c r="F469" s="120">
        <v>13637998.529999999</v>
      </c>
      <c r="G469" s="120">
        <v>9878839.5800000001</v>
      </c>
      <c r="H469" s="120">
        <v>4877123.83</v>
      </c>
      <c r="I469" s="120">
        <v>7829936.7000000002</v>
      </c>
      <c r="J469" s="120">
        <v>13276788.539999999</v>
      </c>
      <c r="K469" s="120">
        <v>13228048.449999999</v>
      </c>
      <c r="L469" s="120">
        <v>3714622.3</v>
      </c>
      <c r="M469" s="120">
        <v>4776250.45</v>
      </c>
      <c r="N469" s="120">
        <v>4838601.13</v>
      </c>
      <c r="O469" s="152">
        <v>24705701.509999998</v>
      </c>
      <c r="P469" s="152">
        <v>7408853.2300000004</v>
      </c>
      <c r="Q469" s="152">
        <f t="shared" ref="Q469:Q535" si="7">SUM(E469:P469)</f>
        <v>108172764.24999999</v>
      </c>
      <c r="R469" s="289"/>
      <c r="S469" s="6"/>
      <c r="T469" s="3"/>
      <c r="U469" s="3"/>
      <c r="V469" s="3"/>
      <c r="W469" s="3"/>
      <c r="X469"/>
      <c r="Y469"/>
      <c r="Z469"/>
      <c r="AA469"/>
      <c r="AB469"/>
      <c r="AC469"/>
      <c r="AD469"/>
      <c r="AE469"/>
      <c r="AF469"/>
    </row>
    <row r="470" spans="2:32" x14ac:dyDescent="0.25">
      <c r="B470" s="51" t="s">
        <v>570</v>
      </c>
      <c r="C470" s="119">
        <v>27747842</v>
      </c>
      <c r="D470" s="121">
        <v>39076929.210000001</v>
      </c>
      <c r="E470" s="119">
        <v>211472.14</v>
      </c>
      <c r="F470" s="119">
        <v>552285.53</v>
      </c>
      <c r="G470" s="119">
        <v>1721042.7100000002</v>
      </c>
      <c r="H470" s="119">
        <v>1118431.95</v>
      </c>
      <c r="I470" s="119">
        <v>751355.75</v>
      </c>
      <c r="J470" s="119">
        <v>861859.01</v>
      </c>
      <c r="K470" s="119">
        <v>1786946.63</v>
      </c>
      <c r="L470" s="119">
        <v>2131025.59</v>
      </c>
      <c r="M470" s="119">
        <v>1837174.86</v>
      </c>
      <c r="N470" s="119">
        <v>919755.79</v>
      </c>
      <c r="O470" s="119">
        <v>1326443.3899999999</v>
      </c>
      <c r="P470" s="119">
        <v>1214110.08</v>
      </c>
      <c r="Q470" s="153">
        <f t="shared" si="7"/>
        <v>14431903.429999998</v>
      </c>
      <c r="R470" s="289"/>
      <c r="S470" s="6"/>
    </row>
    <row r="471" spans="2:32" x14ac:dyDescent="0.25">
      <c r="B471" s="50" t="s">
        <v>571</v>
      </c>
      <c r="C471" s="121">
        <v>27747842</v>
      </c>
      <c r="D471" s="121">
        <v>39076929.210000001</v>
      </c>
      <c r="E471" s="120">
        <v>211472.14</v>
      </c>
      <c r="F471" s="120">
        <v>552285.53</v>
      </c>
      <c r="G471" s="120">
        <v>1721042.7100000002</v>
      </c>
      <c r="H471" s="120">
        <v>1118431.95</v>
      </c>
      <c r="I471" s="120">
        <v>751355.75</v>
      </c>
      <c r="J471" s="120">
        <v>861859.01</v>
      </c>
      <c r="K471" s="120">
        <v>1786946.63</v>
      </c>
      <c r="L471" s="120">
        <v>2131025.59</v>
      </c>
      <c r="M471" s="120">
        <v>1837174.86</v>
      </c>
      <c r="N471" s="120">
        <v>919755.79</v>
      </c>
      <c r="O471" s="152">
        <v>1326443.3899999999</v>
      </c>
      <c r="P471" s="152">
        <v>1214110.08</v>
      </c>
      <c r="Q471" s="152">
        <f t="shared" si="7"/>
        <v>14431903.429999998</v>
      </c>
      <c r="R471" s="289"/>
      <c r="S471" s="6"/>
    </row>
    <row r="472" spans="2:32" x14ac:dyDescent="0.25">
      <c r="B472" s="51" t="s">
        <v>572</v>
      </c>
      <c r="C472" s="119">
        <v>41229095</v>
      </c>
      <c r="D472" s="119">
        <v>56324966.079999998</v>
      </c>
      <c r="E472" s="119">
        <v>0</v>
      </c>
      <c r="F472" s="119">
        <v>0</v>
      </c>
      <c r="G472" s="119">
        <v>0</v>
      </c>
      <c r="H472" s="119">
        <v>213800</v>
      </c>
      <c r="I472" s="119">
        <v>236944</v>
      </c>
      <c r="J472" s="119">
        <v>1210325.31</v>
      </c>
      <c r="K472" s="119">
        <v>666847.9</v>
      </c>
      <c r="L472" s="119">
        <v>97350</v>
      </c>
      <c r="M472" s="119">
        <v>131924</v>
      </c>
      <c r="N472" s="119">
        <v>9149179.5600000005</v>
      </c>
      <c r="O472" s="119">
        <v>144550</v>
      </c>
      <c r="P472" s="119">
        <v>2791220.41</v>
      </c>
      <c r="Q472" s="147">
        <f t="shared" si="7"/>
        <v>14642141.18</v>
      </c>
      <c r="R472" s="289"/>
      <c r="S472" s="6"/>
    </row>
    <row r="473" spans="2:32" x14ac:dyDescent="0.25">
      <c r="B473" s="50" t="s">
        <v>573</v>
      </c>
      <c r="C473" s="121">
        <v>41229095</v>
      </c>
      <c r="D473" s="56">
        <v>56324966.079999998</v>
      </c>
      <c r="E473" s="120">
        <v>0</v>
      </c>
      <c r="F473" s="120">
        <v>0</v>
      </c>
      <c r="G473" s="120">
        <v>0</v>
      </c>
      <c r="H473" s="120">
        <v>213800</v>
      </c>
      <c r="I473" s="120">
        <v>236944</v>
      </c>
      <c r="J473" s="120">
        <v>1210325.31</v>
      </c>
      <c r="K473" s="120">
        <v>666847.9</v>
      </c>
      <c r="L473" s="120">
        <v>97350</v>
      </c>
      <c r="M473" s="120">
        <v>131924</v>
      </c>
      <c r="N473" s="120">
        <v>9149179.5600000005</v>
      </c>
      <c r="O473" s="152">
        <v>144550</v>
      </c>
      <c r="P473" s="152">
        <v>2791220.41</v>
      </c>
      <c r="Q473" s="152">
        <f t="shared" si="7"/>
        <v>14642141.18</v>
      </c>
      <c r="R473" s="289"/>
      <c r="S473" s="6"/>
    </row>
    <row r="474" spans="2:32" s="28" customFormat="1" x14ac:dyDescent="0.25">
      <c r="B474" s="52" t="s">
        <v>63</v>
      </c>
      <c r="C474" s="119">
        <v>100832136</v>
      </c>
      <c r="D474" s="119">
        <v>128352263.97</v>
      </c>
      <c r="E474" s="119">
        <v>244496</v>
      </c>
      <c r="F474" s="119">
        <v>949639.58</v>
      </c>
      <c r="G474" s="119">
        <v>498860.33999999997</v>
      </c>
      <c r="H474" s="119">
        <v>1658792.93</v>
      </c>
      <c r="I474" s="119">
        <v>12586306.280000001</v>
      </c>
      <c r="J474" s="119">
        <v>1969934.51</v>
      </c>
      <c r="K474" s="119">
        <v>2466667.52</v>
      </c>
      <c r="L474" s="119">
        <v>1825617.8599999999</v>
      </c>
      <c r="M474" s="119">
        <v>2058611.41</v>
      </c>
      <c r="N474" s="119">
        <v>2454923.92</v>
      </c>
      <c r="O474" s="119">
        <v>569716.27</v>
      </c>
      <c r="P474" s="119">
        <v>17085362.140000001</v>
      </c>
      <c r="Q474" s="147">
        <f t="shared" si="7"/>
        <v>44368928.760000005</v>
      </c>
      <c r="R474" s="289"/>
      <c r="S474" s="6"/>
      <c r="T474" s="3"/>
      <c r="U474" s="3"/>
      <c r="V474" s="3"/>
      <c r="W474" s="3"/>
      <c r="X474"/>
      <c r="Y474"/>
      <c r="Z474"/>
      <c r="AA474"/>
      <c r="AB474"/>
      <c r="AC474"/>
      <c r="AD474"/>
      <c r="AE474"/>
      <c r="AF474"/>
    </row>
    <row r="475" spans="2:32" s="28" customFormat="1" x14ac:dyDescent="0.25">
      <c r="B475" s="51" t="s">
        <v>574</v>
      </c>
      <c r="C475" s="119">
        <v>552000</v>
      </c>
      <c r="D475" s="119">
        <v>3309500</v>
      </c>
      <c r="E475" s="119">
        <v>0</v>
      </c>
      <c r="F475" s="119">
        <v>0</v>
      </c>
      <c r="G475" s="119">
        <v>442500</v>
      </c>
      <c r="H475" s="119">
        <v>0</v>
      </c>
      <c r="I475" s="119">
        <v>88500</v>
      </c>
      <c r="J475" s="119">
        <v>31860</v>
      </c>
      <c r="K475" s="119">
        <v>5999.99</v>
      </c>
      <c r="L475" s="119">
        <v>0</v>
      </c>
      <c r="M475" s="119">
        <v>0</v>
      </c>
      <c r="N475" s="119">
        <v>6985.6</v>
      </c>
      <c r="O475" s="119">
        <v>0</v>
      </c>
      <c r="P475" s="119">
        <v>11062.5</v>
      </c>
      <c r="Q475" s="148">
        <f t="shared" si="7"/>
        <v>586908.09</v>
      </c>
      <c r="R475" s="289"/>
      <c r="S475" s="6"/>
      <c r="T475" s="3"/>
      <c r="U475" s="3"/>
      <c r="V475" s="3"/>
      <c r="W475" s="3"/>
      <c r="X475"/>
      <c r="Y475"/>
      <c r="Z475"/>
      <c r="AA475"/>
      <c r="AB475"/>
      <c r="AC475"/>
      <c r="AD475"/>
      <c r="AE475"/>
      <c r="AF475"/>
    </row>
    <row r="476" spans="2:32" s="28" customFormat="1" x14ac:dyDescent="0.25">
      <c r="B476" s="50" t="s">
        <v>575</v>
      </c>
      <c r="C476" s="56">
        <v>552000</v>
      </c>
      <c r="D476" s="56">
        <v>3309500</v>
      </c>
      <c r="E476" s="68">
        <v>0</v>
      </c>
      <c r="F476" s="119">
        <v>0</v>
      </c>
      <c r="G476" s="119">
        <v>442500</v>
      </c>
      <c r="H476" s="119">
        <v>0</v>
      </c>
      <c r="I476" s="68">
        <v>88500</v>
      </c>
      <c r="J476" s="68">
        <v>31860</v>
      </c>
      <c r="K476" s="68">
        <v>5999.99</v>
      </c>
      <c r="L476" s="68">
        <v>0</v>
      </c>
      <c r="M476" s="68">
        <v>0</v>
      </c>
      <c r="N476" s="68">
        <v>6985.6</v>
      </c>
      <c r="O476" s="148">
        <v>0</v>
      </c>
      <c r="P476" s="148">
        <v>11062.5</v>
      </c>
      <c r="Q476" s="148">
        <f t="shared" si="7"/>
        <v>586908.09</v>
      </c>
      <c r="R476" s="289"/>
      <c r="S476" s="6"/>
      <c r="T476" s="3"/>
      <c r="U476" s="3"/>
      <c r="V476" s="3"/>
      <c r="W476" s="3"/>
      <c r="X476"/>
      <c r="Y476"/>
      <c r="Z476"/>
      <c r="AA476"/>
      <c r="AB476"/>
      <c r="AC476"/>
      <c r="AD476"/>
      <c r="AE476"/>
      <c r="AF476"/>
    </row>
    <row r="477" spans="2:32" s="28" customFormat="1" x14ac:dyDescent="0.25">
      <c r="B477" s="51" t="s">
        <v>576</v>
      </c>
      <c r="C477" s="119">
        <v>100280136</v>
      </c>
      <c r="D477" s="119">
        <v>125042763.97</v>
      </c>
      <c r="E477" s="119">
        <v>244496</v>
      </c>
      <c r="F477" s="119">
        <v>949639.58</v>
      </c>
      <c r="G477" s="119">
        <v>56360.34</v>
      </c>
      <c r="H477" s="119">
        <v>1658792.93</v>
      </c>
      <c r="I477" s="119">
        <v>12497806.280000001</v>
      </c>
      <c r="J477" s="119">
        <v>1938074.51</v>
      </c>
      <c r="K477" s="119">
        <v>2460667.5299999998</v>
      </c>
      <c r="L477" s="119">
        <v>1825617.8599999999</v>
      </c>
      <c r="M477" s="119">
        <v>2058611.41</v>
      </c>
      <c r="N477" s="119">
        <v>2447938.3199999998</v>
      </c>
      <c r="O477" s="119">
        <v>569716.27</v>
      </c>
      <c r="P477" s="119">
        <v>17074299.640000001</v>
      </c>
      <c r="Q477" s="147">
        <f t="shared" si="7"/>
        <v>43782020.670000002</v>
      </c>
      <c r="R477" s="289"/>
      <c r="S477" s="6"/>
      <c r="T477" s="3"/>
      <c r="U477" s="3"/>
      <c r="V477" s="3"/>
      <c r="W477" s="3"/>
      <c r="X477"/>
      <c r="Y477"/>
      <c r="Z477"/>
      <c r="AA477"/>
      <c r="AB477"/>
      <c r="AC477"/>
      <c r="AD477"/>
      <c r="AE477"/>
      <c r="AF477"/>
    </row>
    <row r="478" spans="2:32" s="28" customFormat="1" x14ac:dyDescent="0.25">
      <c r="B478" s="50" t="s">
        <v>577</v>
      </c>
      <c r="C478" s="133">
        <v>100280136</v>
      </c>
      <c r="D478" s="133">
        <v>125042763.97</v>
      </c>
      <c r="E478" s="139">
        <v>244496</v>
      </c>
      <c r="F478" s="140">
        <v>949639.58</v>
      </c>
      <c r="G478" s="140">
        <v>56360.34</v>
      </c>
      <c r="H478" s="140">
        <v>1658792.93</v>
      </c>
      <c r="I478" s="139">
        <v>12497806.280000001</v>
      </c>
      <c r="J478" s="139">
        <v>1938074.51</v>
      </c>
      <c r="K478" s="139">
        <v>2460667.5299999998</v>
      </c>
      <c r="L478" s="139">
        <v>1825617.8599999999</v>
      </c>
      <c r="M478" s="139">
        <v>2058611.41</v>
      </c>
      <c r="N478" s="139">
        <v>2447938.3199999998</v>
      </c>
      <c r="O478" s="156">
        <v>569716.27</v>
      </c>
      <c r="P478" s="156">
        <v>17074299.640000001</v>
      </c>
      <c r="Q478" s="156">
        <f t="shared" si="7"/>
        <v>43782020.670000002</v>
      </c>
      <c r="R478" s="289"/>
      <c r="S478" s="6"/>
      <c r="T478" s="3"/>
      <c r="U478" s="3"/>
      <c r="V478" s="3"/>
      <c r="W478" s="3"/>
      <c r="X478"/>
      <c r="Y478"/>
      <c r="Z478"/>
      <c r="AA478"/>
      <c r="AB478"/>
      <c r="AC478"/>
      <c r="AD478"/>
      <c r="AE478"/>
      <c r="AF478"/>
    </row>
    <row r="479" spans="2:32" s="28" customFormat="1" x14ac:dyDescent="0.25">
      <c r="B479" s="52" t="s">
        <v>147</v>
      </c>
      <c r="C479" s="119">
        <v>98476099</v>
      </c>
      <c r="D479" s="119">
        <v>101570146.42</v>
      </c>
      <c r="E479" s="119">
        <v>0</v>
      </c>
      <c r="F479" s="119">
        <v>0</v>
      </c>
      <c r="G479" s="119">
        <v>1204551.1000000001</v>
      </c>
      <c r="H479" s="119">
        <v>8933310</v>
      </c>
      <c r="I479" s="119">
        <v>0</v>
      </c>
      <c r="J479" s="119">
        <v>5639807</v>
      </c>
      <c r="K479" s="119">
        <v>11968356</v>
      </c>
      <c r="L479" s="119">
        <v>852330</v>
      </c>
      <c r="M479" s="119">
        <v>1497000</v>
      </c>
      <c r="N479" s="119">
        <v>4124823.85</v>
      </c>
      <c r="O479" s="119">
        <v>2246468</v>
      </c>
      <c r="P479" s="119">
        <v>7468456</v>
      </c>
      <c r="Q479" s="147">
        <f t="shared" si="7"/>
        <v>43935101.950000003</v>
      </c>
      <c r="R479" s="289"/>
      <c r="S479" s="6"/>
      <c r="T479" s="3"/>
      <c r="U479" s="3"/>
      <c r="V479" s="3"/>
      <c r="W479" s="3"/>
      <c r="X479"/>
      <c r="Y479"/>
      <c r="Z479"/>
      <c r="AA479"/>
      <c r="AB479"/>
      <c r="AC479"/>
      <c r="AD479"/>
      <c r="AE479"/>
      <c r="AF479"/>
    </row>
    <row r="480" spans="2:32" s="28" customFormat="1" x14ac:dyDescent="0.25">
      <c r="B480" s="51" t="s">
        <v>578</v>
      </c>
      <c r="C480" s="79">
        <v>22198591</v>
      </c>
      <c r="D480" s="79">
        <v>22198591</v>
      </c>
      <c r="E480" s="157">
        <v>0</v>
      </c>
      <c r="F480" s="157"/>
      <c r="G480" s="157"/>
      <c r="H480" s="157"/>
      <c r="I480" s="148"/>
      <c r="J480" s="148"/>
      <c r="K480" s="148"/>
      <c r="L480" s="148"/>
      <c r="M480" s="148"/>
      <c r="N480" s="148"/>
      <c r="O480" s="148"/>
      <c r="P480" s="148">
        <v>0</v>
      </c>
      <c r="Q480" s="148">
        <f t="shared" si="7"/>
        <v>0</v>
      </c>
      <c r="R480" s="289"/>
      <c r="S480" s="6"/>
      <c r="T480" s="3"/>
      <c r="U480" s="3"/>
      <c r="V480" s="3"/>
      <c r="W480" s="3"/>
      <c r="X480"/>
      <c r="Y480"/>
      <c r="Z480"/>
      <c r="AA480"/>
      <c r="AB480"/>
      <c r="AC480"/>
      <c r="AD480"/>
      <c r="AE480"/>
      <c r="AF480"/>
    </row>
    <row r="481" spans="2:32" s="28" customFormat="1" x14ac:dyDescent="0.25">
      <c r="B481" s="50" t="s">
        <v>579</v>
      </c>
      <c r="C481" s="56">
        <v>22198591</v>
      </c>
      <c r="D481" s="56">
        <v>22198591</v>
      </c>
      <c r="E481" s="148">
        <v>0</v>
      </c>
      <c r="F481" s="157"/>
      <c r="G481" s="157"/>
      <c r="H481" s="157"/>
      <c r="I481" s="148"/>
      <c r="J481" s="148"/>
      <c r="K481" s="148"/>
      <c r="L481" s="148"/>
      <c r="M481" s="148"/>
      <c r="N481" s="148"/>
      <c r="O481" s="148"/>
      <c r="P481" s="148">
        <v>0</v>
      </c>
      <c r="Q481" s="148">
        <f t="shared" si="7"/>
        <v>0</v>
      </c>
      <c r="R481" s="289"/>
      <c r="S481" s="6"/>
      <c r="T481" s="3"/>
      <c r="U481" s="3"/>
      <c r="V481" s="3"/>
      <c r="W481" s="3"/>
      <c r="X481"/>
      <c r="Y481"/>
      <c r="Z481"/>
      <c r="AA481"/>
      <c r="AB481"/>
      <c r="AC481"/>
      <c r="AD481"/>
      <c r="AE481"/>
      <c r="AF481"/>
    </row>
    <row r="482" spans="2:32" s="28" customFormat="1" x14ac:dyDescent="0.25">
      <c r="B482" s="51" t="s">
        <v>582</v>
      </c>
      <c r="C482" s="56">
        <v>0</v>
      </c>
      <c r="D482" s="56">
        <v>6814810.2000000002</v>
      </c>
      <c r="E482" s="148"/>
      <c r="F482" s="157"/>
      <c r="G482" s="157">
        <v>0</v>
      </c>
      <c r="H482" s="157">
        <v>0</v>
      </c>
      <c r="I482" s="148">
        <v>0</v>
      </c>
      <c r="J482" s="148">
        <v>1592920</v>
      </c>
      <c r="K482" s="148">
        <v>2645696</v>
      </c>
      <c r="L482" s="148">
        <v>0</v>
      </c>
      <c r="M482" s="148"/>
      <c r="N482" s="148">
        <v>0</v>
      </c>
      <c r="O482" s="148">
        <v>0</v>
      </c>
      <c r="P482" s="148">
        <v>2451306</v>
      </c>
      <c r="Q482" s="148">
        <f t="shared" si="7"/>
        <v>6689922</v>
      </c>
      <c r="R482" s="289"/>
      <c r="S482" s="6"/>
      <c r="T482" s="3"/>
      <c r="U482" s="3"/>
      <c r="V482" s="3"/>
      <c r="W482" s="3"/>
      <c r="X482"/>
      <c r="Y482"/>
      <c r="Z482"/>
      <c r="AA482"/>
      <c r="AB482"/>
      <c r="AC482"/>
      <c r="AD482"/>
      <c r="AE482"/>
      <c r="AF482"/>
    </row>
    <row r="483" spans="2:32" s="28" customFormat="1" x14ac:dyDescent="0.25">
      <c r="B483" s="50" t="s">
        <v>583</v>
      </c>
      <c r="C483" s="56">
        <v>0</v>
      </c>
      <c r="D483" s="56">
        <v>6814810.2000000002</v>
      </c>
      <c r="E483" s="148"/>
      <c r="F483" s="157"/>
      <c r="G483" s="157">
        <v>0</v>
      </c>
      <c r="H483" s="157">
        <v>0</v>
      </c>
      <c r="I483" s="148">
        <v>0</v>
      </c>
      <c r="J483" s="148">
        <v>1592920</v>
      </c>
      <c r="K483" s="148">
        <v>2645696</v>
      </c>
      <c r="L483" s="148">
        <v>0</v>
      </c>
      <c r="M483" s="148"/>
      <c r="N483" s="148">
        <v>0</v>
      </c>
      <c r="O483" s="148">
        <v>0</v>
      </c>
      <c r="P483" s="148">
        <v>2451306</v>
      </c>
      <c r="Q483" s="148">
        <f t="shared" si="7"/>
        <v>6689922</v>
      </c>
      <c r="R483" s="289"/>
      <c r="S483" s="6"/>
      <c r="T483" s="3"/>
      <c r="U483" s="3"/>
      <c r="V483" s="3"/>
      <c r="W483" s="3"/>
      <c r="X483"/>
      <c r="Y483"/>
      <c r="Z483"/>
      <c r="AA483"/>
      <c r="AB483"/>
      <c r="AC483"/>
      <c r="AD483"/>
      <c r="AE483"/>
      <c r="AF483"/>
    </row>
    <row r="484" spans="2:32" x14ac:dyDescent="0.25">
      <c r="B484" s="51" t="s">
        <v>584</v>
      </c>
      <c r="C484" s="79">
        <v>330000</v>
      </c>
      <c r="D484" s="79">
        <v>7003000</v>
      </c>
      <c r="E484" s="157">
        <v>0</v>
      </c>
      <c r="F484" s="157"/>
      <c r="G484" s="157">
        <v>0</v>
      </c>
      <c r="H484" s="157"/>
      <c r="I484" s="157"/>
      <c r="J484" s="157">
        <v>0</v>
      </c>
      <c r="K484" s="157">
        <v>5338400</v>
      </c>
      <c r="L484" s="157">
        <v>0</v>
      </c>
      <c r="M484" s="157"/>
      <c r="N484" s="157"/>
      <c r="O484" s="157"/>
      <c r="P484" s="157"/>
      <c r="Q484" s="148">
        <f t="shared" si="7"/>
        <v>5338400</v>
      </c>
      <c r="R484" s="289"/>
      <c r="S484" s="6"/>
    </row>
    <row r="485" spans="2:32" x14ac:dyDescent="0.25">
      <c r="B485" s="50" t="s">
        <v>585</v>
      </c>
      <c r="C485" s="56">
        <v>330000</v>
      </c>
      <c r="D485" s="56">
        <v>7003000</v>
      </c>
      <c r="E485" s="148">
        <v>0</v>
      </c>
      <c r="F485" s="157"/>
      <c r="G485" s="157">
        <v>0</v>
      </c>
      <c r="H485" s="157"/>
      <c r="I485" s="148"/>
      <c r="J485" s="148">
        <v>0</v>
      </c>
      <c r="K485" s="148">
        <v>5338400</v>
      </c>
      <c r="L485" s="148">
        <v>0</v>
      </c>
      <c r="M485" s="148"/>
      <c r="N485" s="148"/>
      <c r="O485" s="148"/>
      <c r="P485" s="148"/>
      <c r="Q485" s="148">
        <f t="shared" si="7"/>
        <v>5338400</v>
      </c>
      <c r="R485" s="289"/>
      <c r="S485" s="6"/>
    </row>
    <row r="486" spans="2:32" x14ac:dyDescent="0.25">
      <c r="B486" s="51" t="s">
        <v>586</v>
      </c>
      <c r="C486" s="79">
        <v>6841989</v>
      </c>
      <c r="D486" s="79">
        <v>11338469</v>
      </c>
      <c r="E486" s="157">
        <v>0</v>
      </c>
      <c r="F486" s="157"/>
      <c r="G486" s="157">
        <v>0</v>
      </c>
      <c r="H486" s="157">
        <v>0</v>
      </c>
      <c r="I486" s="157">
        <v>0</v>
      </c>
      <c r="J486" s="157">
        <v>1600000</v>
      </c>
      <c r="K486" s="157">
        <v>2110810</v>
      </c>
      <c r="L486" s="157">
        <v>0</v>
      </c>
      <c r="M486" s="157">
        <v>0</v>
      </c>
      <c r="N486" s="157">
        <v>2872650</v>
      </c>
      <c r="O486" s="157">
        <v>1750000</v>
      </c>
      <c r="P486" s="157">
        <v>0</v>
      </c>
      <c r="Q486" s="148">
        <f t="shared" si="7"/>
        <v>8333460</v>
      </c>
      <c r="R486" s="289"/>
      <c r="S486" s="6"/>
    </row>
    <row r="487" spans="2:32" s="28" customFormat="1" x14ac:dyDescent="0.25">
      <c r="B487" s="50" t="s">
        <v>587</v>
      </c>
      <c r="C487" s="56">
        <v>6841989</v>
      </c>
      <c r="D487" s="56">
        <v>11338469</v>
      </c>
      <c r="E487" s="148">
        <v>0</v>
      </c>
      <c r="F487" s="157"/>
      <c r="G487" s="157">
        <v>0</v>
      </c>
      <c r="H487" s="157">
        <v>0</v>
      </c>
      <c r="I487" s="148">
        <v>0</v>
      </c>
      <c r="J487" s="148">
        <v>1600000</v>
      </c>
      <c r="K487" s="148">
        <v>2110810</v>
      </c>
      <c r="L487" s="148">
        <v>0</v>
      </c>
      <c r="M487" s="148">
        <v>0</v>
      </c>
      <c r="N487" s="148">
        <v>2872650</v>
      </c>
      <c r="O487" s="148">
        <v>1750000</v>
      </c>
      <c r="P487" s="148">
        <v>0</v>
      </c>
      <c r="Q487" s="148">
        <f t="shared" si="7"/>
        <v>8333460</v>
      </c>
      <c r="R487" s="289"/>
      <c r="S487" s="6"/>
      <c r="T487" s="3"/>
      <c r="U487" s="3"/>
      <c r="V487" s="3"/>
      <c r="W487" s="3"/>
      <c r="X487"/>
      <c r="Y487"/>
      <c r="Z487"/>
      <c r="AA487"/>
      <c r="AB487"/>
      <c r="AC487"/>
      <c r="AD487"/>
      <c r="AE487"/>
      <c r="AF487"/>
    </row>
    <row r="488" spans="2:32" x14ac:dyDescent="0.25">
      <c r="B488" s="51" t="s">
        <v>588</v>
      </c>
      <c r="C488" s="79">
        <v>2000000</v>
      </c>
      <c r="D488" s="79">
        <v>1616228.1800000002</v>
      </c>
      <c r="E488" s="157">
        <v>0</v>
      </c>
      <c r="F488" s="157"/>
      <c r="G488" s="157">
        <v>0</v>
      </c>
      <c r="H488" s="157"/>
      <c r="I488" s="157"/>
      <c r="J488" s="157"/>
      <c r="K488" s="157"/>
      <c r="L488" s="157">
        <v>0</v>
      </c>
      <c r="M488" s="157"/>
      <c r="N488" s="157">
        <v>752760</v>
      </c>
      <c r="O488" s="157">
        <v>0</v>
      </c>
      <c r="P488" s="157">
        <v>0</v>
      </c>
      <c r="Q488" s="148">
        <f t="shared" si="7"/>
        <v>752760</v>
      </c>
      <c r="R488" s="289"/>
      <c r="S488" s="6"/>
    </row>
    <row r="489" spans="2:32" x14ac:dyDescent="0.25">
      <c r="B489" s="50" t="s">
        <v>589</v>
      </c>
      <c r="C489" s="56">
        <v>2000000</v>
      </c>
      <c r="D489" s="56">
        <v>1616228.1800000002</v>
      </c>
      <c r="E489" s="148">
        <v>0</v>
      </c>
      <c r="F489" s="157"/>
      <c r="G489" s="157">
        <v>0</v>
      </c>
      <c r="H489" s="157"/>
      <c r="I489" s="148"/>
      <c r="J489" s="148"/>
      <c r="K489" s="148"/>
      <c r="L489" s="148">
        <v>0</v>
      </c>
      <c r="M489" s="148"/>
      <c r="N489" s="148">
        <v>752760</v>
      </c>
      <c r="O489" s="148">
        <v>0</v>
      </c>
      <c r="P489" s="148">
        <v>0</v>
      </c>
      <c r="Q489" s="148">
        <f t="shared" si="7"/>
        <v>752760</v>
      </c>
      <c r="R489" s="289"/>
      <c r="S489" s="6"/>
    </row>
    <row r="490" spans="2:32" x14ac:dyDescent="0.25">
      <c r="B490" s="51" t="s">
        <v>590</v>
      </c>
      <c r="C490" s="79">
        <v>67105519</v>
      </c>
      <c r="D490" s="79">
        <v>52599048.039999999</v>
      </c>
      <c r="E490" s="157">
        <v>0</v>
      </c>
      <c r="F490" s="157">
        <v>0</v>
      </c>
      <c r="G490" s="157">
        <v>1204551.1000000001</v>
      </c>
      <c r="H490" s="157">
        <v>8933310</v>
      </c>
      <c r="I490" s="157">
        <v>0</v>
      </c>
      <c r="J490" s="157">
        <v>2446887</v>
      </c>
      <c r="K490" s="157">
        <v>1873450</v>
      </c>
      <c r="L490" s="157">
        <v>852330</v>
      </c>
      <c r="M490" s="157">
        <v>1497000</v>
      </c>
      <c r="N490" s="157">
        <v>499413.85</v>
      </c>
      <c r="O490" s="157">
        <v>496468</v>
      </c>
      <c r="P490" s="157">
        <v>5017150</v>
      </c>
      <c r="Q490" s="148">
        <f t="shared" si="7"/>
        <v>22820559.950000003</v>
      </c>
      <c r="R490" s="289"/>
      <c r="S490" s="6"/>
    </row>
    <row r="491" spans="2:32" s="28" customFormat="1" x14ac:dyDescent="0.25">
      <c r="B491" s="50" t="s">
        <v>591</v>
      </c>
      <c r="C491" s="56">
        <v>67105519</v>
      </c>
      <c r="D491" s="56">
        <v>52599048.039999999</v>
      </c>
      <c r="E491" s="148">
        <v>0</v>
      </c>
      <c r="F491" s="157">
        <v>0</v>
      </c>
      <c r="G491" s="157">
        <v>1204551.1000000001</v>
      </c>
      <c r="H491" s="157">
        <v>8933310</v>
      </c>
      <c r="I491" s="148">
        <v>0</v>
      </c>
      <c r="J491" s="148">
        <v>2446887</v>
      </c>
      <c r="K491" s="148">
        <v>1873450</v>
      </c>
      <c r="L491" s="148">
        <v>852330</v>
      </c>
      <c r="M491" s="148">
        <v>1497000</v>
      </c>
      <c r="N491" s="148">
        <v>499413.85</v>
      </c>
      <c r="O491" s="148">
        <v>496468</v>
      </c>
      <c r="P491" s="148">
        <v>5017150</v>
      </c>
      <c r="Q491" s="148">
        <f t="shared" si="7"/>
        <v>22820559.950000003</v>
      </c>
      <c r="R491" s="289"/>
      <c r="S491" s="6"/>
      <c r="T491" s="3"/>
      <c r="U491" s="3"/>
      <c r="V491" s="3"/>
      <c r="W491" s="3"/>
      <c r="X491"/>
      <c r="Y491"/>
      <c r="Z491"/>
      <c r="AA491"/>
      <c r="AB491"/>
      <c r="AC491"/>
      <c r="AD491"/>
      <c r="AE491"/>
      <c r="AF491"/>
    </row>
    <row r="492" spans="2:32" x14ac:dyDescent="0.25">
      <c r="B492" s="52" t="s">
        <v>65</v>
      </c>
      <c r="C492" s="102">
        <v>246335412</v>
      </c>
      <c r="D492" s="102">
        <v>432390654.29999995</v>
      </c>
      <c r="E492" s="102">
        <v>0</v>
      </c>
      <c r="F492" s="154">
        <v>1436490</v>
      </c>
      <c r="G492" s="154">
        <v>1189166.07</v>
      </c>
      <c r="H492" s="154">
        <v>3124698.26</v>
      </c>
      <c r="I492" s="154">
        <v>46949345.75</v>
      </c>
      <c r="J492" s="154">
        <v>18410686.07</v>
      </c>
      <c r="K492" s="154">
        <v>5011516.24</v>
      </c>
      <c r="L492" s="154">
        <v>2651487.1</v>
      </c>
      <c r="M492" s="154">
        <v>2372745.13</v>
      </c>
      <c r="N492" s="154">
        <v>61580037.969999999</v>
      </c>
      <c r="O492" s="154">
        <v>5259809.1899999995</v>
      </c>
      <c r="P492" s="154">
        <v>90240333.450000003</v>
      </c>
      <c r="Q492" s="147">
        <f t="shared" si="7"/>
        <v>238226315.22999996</v>
      </c>
      <c r="R492" s="289"/>
      <c r="S492" s="6"/>
    </row>
    <row r="493" spans="2:32" x14ac:dyDescent="0.25">
      <c r="B493" s="51" t="s">
        <v>592</v>
      </c>
      <c r="C493" s="102">
        <v>1000000</v>
      </c>
      <c r="D493" s="63">
        <v>0</v>
      </c>
      <c r="E493" s="102">
        <v>0</v>
      </c>
      <c r="F493" s="102"/>
      <c r="G493" s="102"/>
      <c r="H493" s="102"/>
      <c r="I493" s="102"/>
      <c r="J493" s="102"/>
      <c r="K493" s="102"/>
      <c r="L493" s="102"/>
      <c r="M493" s="102"/>
      <c r="N493" s="102"/>
      <c r="O493" s="102">
        <v>0</v>
      </c>
      <c r="P493" s="102"/>
      <c r="Q493" s="147">
        <f t="shared" si="7"/>
        <v>0</v>
      </c>
      <c r="R493" s="289"/>
      <c r="S493" s="6"/>
    </row>
    <row r="494" spans="2:32" s="28" customFormat="1" x14ac:dyDescent="0.25">
      <c r="B494" s="50" t="s">
        <v>593</v>
      </c>
      <c r="C494" s="56">
        <v>1000000</v>
      </c>
      <c r="D494" s="135">
        <v>0</v>
      </c>
      <c r="E494" s="282">
        <v>0</v>
      </c>
      <c r="F494" s="154"/>
      <c r="G494" s="154"/>
      <c r="H494" s="154"/>
      <c r="I494" s="154"/>
      <c r="J494" s="154"/>
      <c r="K494" s="154"/>
      <c r="L494" s="154"/>
      <c r="M494" s="154"/>
      <c r="N494" s="154"/>
      <c r="O494" s="154">
        <v>0</v>
      </c>
      <c r="P494" s="154"/>
      <c r="Q494" s="147">
        <f t="shared" si="7"/>
        <v>0</v>
      </c>
      <c r="R494" s="289"/>
      <c r="S494" s="6"/>
      <c r="T494" s="3"/>
      <c r="U494" s="3"/>
      <c r="V494" s="3"/>
      <c r="W494" s="3"/>
      <c r="X494"/>
      <c r="Y494"/>
      <c r="Z494"/>
      <c r="AA494"/>
      <c r="AB494"/>
      <c r="AC494"/>
      <c r="AD494"/>
      <c r="AE494"/>
      <c r="AF494"/>
    </row>
    <row r="495" spans="2:32" x14ac:dyDescent="0.25">
      <c r="B495" s="51" t="s">
        <v>594</v>
      </c>
      <c r="C495" s="102">
        <v>205742127</v>
      </c>
      <c r="D495" s="102">
        <v>383562574.29999995</v>
      </c>
      <c r="E495" s="154">
        <v>0</v>
      </c>
      <c r="F495" s="154">
        <v>1436490</v>
      </c>
      <c r="G495" s="154">
        <v>1189166.07</v>
      </c>
      <c r="H495" s="154">
        <v>3124698.26</v>
      </c>
      <c r="I495" s="154">
        <v>46949345.75</v>
      </c>
      <c r="J495" s="154">
        <v>2899518.13</v>
      </c>
      <c r="K495" s="154">
        <v>5011516.24</v>
      </c>
      <c r="L495" s="154">
        <v>2651487.1</v>
      </c>
      <c r="M495" s="154">
        <v>2372745.13</v>
      </c>
      <c r="N495" s="154">
        <v>40091205.909999996</v>
      </c>
      <c r="O495" s="154">
        <v>620464.93000000005</v>
      </c>
      <c r="P495" s="154">
        <v>90240333.450000003</v>
      </c>
      <c r="Q495" s="147">
        <f t="shared" si="7"/>
        <v>196586970.97000003</v>
      </c>
      <c r="R495" s="289"/>
      <c r="S495" s="6"/>
    </row>
    <row r="496" spans="2:32" x14ac:dyDescent="0.25">
      <c r="B496" s="50" t="s">
        <v>595</v>
      </c>
      <c r="C496" s="56">
        <v>203542127</v>
      </c>
      <c r="D496" s="133">
        <v>383362574.29999995</v>
      </c>
      <c r="E496" s="148">
        <v>0</v>
      </c>
      <c r="F496" s="157">
        <v>1436490</v>
      </c>
      <c r="G496" s="157">
        <v>1189166.07</v>
      </c>
      <c r="H496" s="157">
        <v>3124698.26</v>
      </c>
      <c r="I496" s="148">
        <v>46949345.75</v>
      </c>
      <c r="J496" s="148">
        <v>2899518.13</v>
      </c>
      <c r="K496" s="148">
        <v>5011516.24</v>
      </c>
      <c r="L496" s="148">
        <v>2651487.1</v>
      </c>
      <c r="M496" s="148">
        <v>2372745.13</v>
      </c>
      <c r="N496" s="148">
        <v>40091205.909999996</v>
      </c>
      <c r="O496" s="148">
        <v>620464.93000000005</v>
      </c>
      <c r="P496" s="148">
        <v>90240333.450000003</v>
      </c>
      <c r="Q496" s="148">
        <f t="shared" si="7"/>
        <v>196586970.97000003</v>
      </c>
      <c r="R496" s="289"/>
      <c r="S496" s="6"/>
    </row>
    <row r="497" spans="1:32" x14ac:dyDescent="0.25">
      <c r="B497" s="50" t="s">
        <v>596</v>
      </c>
      <c r="C497" s="56">
        <v>2200000</v>
      </c>
      <c r="D497" s="135">
        <v>200000</v>
      </c>
      <c r="E497" s="148">
        <v>0</v>
      </c>
      <c r="F497" s="157"/>
      <c r="G497" s="157"/>
      <c r="H497" s="157"/>
      <c r="I497" s="148"/>
      <c r="J497" s="148"/>
      <c r="K497" s="148"/>
      <c r="L497" s="148"/>
      <c r="M497" s="148">
        <v>0</v>
      </c>
      <c r="N497" s="148"/>
      <c r="O497" s="148">
        <v>0</v>
      </c>
      <c r="P497" s="148"/>
      <c r="Q497" s="148">
        <f t="shared" si="7"/>
        <v>0</v>
      </c>
      <c r="R497" s="289"/>
      <c r="S497" s="6"/>
    </row>
    <row r="498" spans="1:32" s="28" customFormat="1" x14ac:dyDescent="0.25">
      <c r="B498" s="51" t="s">
        <v>597</v>
      </c>
      <c r="C498" s="102">
        <v>39236285</v>
      </c>
      <c r="D498" s="63">
        <v>48471080</v>
      </c>
      <c r="E498" s="154">
        <v>0</v>
      </c>
      <c r="F498" s="154"/>
      <c r="G498" s="154"/>
      <c r="H498" s="154">
        <v>0</v>
      </c>
      <c r="I498" s="154">
        <v>0</v>
      </c>
      <c r="J498" s="154">
        <v>15511167.939999999</v>
      </c>
      <c r="K498" s="154">
        <v>0</v>
      </c>
      <c r="L498" s="154">
        <v>0</v>
      </c>
      <c r="M498" s="154">
        <v>0</v>
      </c>
      <c r="N498" s="154">
        <v>21488832.059999999</v>
      </c>
      <c r="O498" s="154">
        <v>4639344.26</v>
      </c>
      <c r="P498" s="154">
        <v>0</v>
      </c>
      <c r="Q498" s="147">
        <f t="shared" si="7"/>
        <v>41639344.259999998</v>
      </c>
      <c r="R498" s="289"/>
      <c r="S498" s="6"/>
      <c r="T498" s="3"/>
      <c r="U498" s="3"/>
      <c r="V498" s="3"/>
      <c r="W498" s="3"/>
      <c r="X498"/>
      <c r="Y498"/>
      <c r="Z498"/>
      <c r="AA498"/>
      <c r="AB498"/>
      <c r="AC498"/>
      <c r="AD498"/>
      <c r="AE498"/>
      <c r="AF498"/>
    </row>
    <row r="499" spans="1:32" x14ac:dyDescent="0.25">
      <c r="B499" s="50" t="s">
        <v>598</v>
      </c>
      <c r="C499" s="56">
        <v>39236285</v>
      </c>
      <c r="D499" s="133">
        <v>48471080</v>
      </c>
      <c r="E499" s="148">
        <v>0</v>
      </c>
      <c r="F499" s="157"/>
      <c r="G499" s="157"/>
      <c r="H499" s="157">
        <v>0</v>
      </c>
      <c r="I499" s="148">
        <v>0</v>
      </c>
      <c r="J499" s="148">
        <v>15511167.939999999</v>
      </c>
      <c r="K499" s="148">
        <v>0</v>
      </c>
      <c r="L499" s="148">
        <v>0</v>
      </c>
      <c r="M499" s="148">
        <v>0</v>
      </c>
      <c r="N499" s="148">
        <v>21488832.059999999</v>
      </c>
      <c r="O499" s="148">
        <v>4639344.26</v>
      </c>
      <c r="P499" s="148">
        <v>0</v>
      </c>
      <c r="Q499" s="148">
        <f t="shared" si="7"/>
        <v>41639344.259999998</v>
      </c>
      <c r="R499" s="289"/>
      <c r="S499" s="6"/>
    </row>
    <row r="500" spans="1:32" x14ac:dyDescent="0.25">
      <c r="B500" s="51" t="s">
        <v>603</v>
      </c>
      <c r="C500" s="102">
        <v>357000</v>
      </c>
      <c r="D500" s="63">
        <v>357000</v>
      </c>
      <c r="E500" s="154">
        <v>0</v>
      </c>
      <c r="F500" s="154"/>
      <c r="G500" s="154"/>
      <c r="H500" s="154"/>
      <c r="I500" s="154"/>
      <c r="J500" s="154"/>
      <c r="K500" s="154"/>
      <c r="L500" s="154"/>
      <c r="M500" s="154"/>
      <c r="N500" s="154"/>
      <c r="O500" s="154"/>
      <c r="P500" s="154"/>
      <c r="Q500" s="147">
        <f t="shared" si="7"/>
        <v>0</v>
      </c>
      <c r="R500" s="289"/>
      <c r="S500" s="6"/>
    </row>
    <row r="501" spans="1:32" x14ac:dyDescent="0.25">
      <c r="B501" s="50" t="s">
        <v>694</v>
      </c>
      <c r="C501" s="56">
        <v>57000</v>
      </c>
      <c r="D501" s="56">
        <v>57000</v>
      </c>
      <c r="E501" s="148">
        <v>0</v>
      </c>
      <c r="F501" s="157"/>
      <c r="G501" s="157"/>
      <c r="H501" s="157"/>
      <c r="I501" s="148"/>
      <c r="J501" s="148"/>
      <c r="K501" s="148"/>
      <c r="L501" s="148"/>
      <c r="M501" s="148"/>
      <c r="N501" s="148"/>
      <c r="O501" s="148"/>
      <c r="P501" s="148"/>
      <c r="Q501" s="148">
        <f t="shared" si="7"/>
        <v>0</v>
      </c>
      <c r="R501" s="289"/>
      <c r="S501" s="6"/>
    </row>
    <row r="502" spans="1:32" x14ac:dyDescent="0.25">
      <c r="B502" s="50" t="s">
        <v>605</v>
      </c>
      <c r="C502" s="56">
        <v>300000</v>
      </c>
      <c r="D502" s="102">
        <v>300000</v>
      </c>
      <c r="E502" s="148">
        <v>0</v>
      </c>
      <c r="F502" s="157"/>
      <c r="G502" s="157"/>
      <c r="H502" s="157"/>
      <c r="I502" s="148"/>
      <c r="J502" s="148"/>
      <c r="K502" s="148"/>
      <c r="L502" s="148"/>
      <c r="M502" s="148"/>
      <c r="N502" s="148"/>
      <c r="O502" s="148"/>
      <c r="P502" s="148"/>
      <c r="Q502" s="148">
        <f t="shared" si="7"/>
        <v>0</v>
      </c>
      <c r="R502" s="289"/>
      <c r="S502" s="6"/>
    </row>
    <row r="503" spans="1:32" s="3" customFormat="1" x14ac:dyDescent="0.25">
      <c r="A503"/>
      <c r="B503" s="52" t="s">
        <v>66</v>
      </c>
      <c r="C503" s="63">
        <v>958103207</v>
      </c>
      <c r="D503" s="102">
        <v>744983272.97000003</v>
      </c>
      <c r="E503" s="63">
        <v>0</v>
      </c>
      <c r="F503" s="154">
        <v>1188572.81</v>
      </c>
      <c r="G503" s="154">
        <v>200000.01</v>
      </c>
      <c r="H503" s="154">
        <v>480000</v>
      </c>
      <c r="I503" s="154">
        <v>113412525.09999999</v>
      </c>
      <c r="J503" s="154">
        <v>586856.48</v>
      </c>
      <c r="K503" s="154">
        <v>83931300.189999998</v>
      </c>
      <c r="L503" s="154">
        <v>334746288.40000004</v>
      </c>
      <c r="M503" s="154">
        <v>1050240.29</v>
      </c>
      <c r="N503" s="154">
        <v>789577.72</v>
      </c>
      <c r="O503" s="154">
        <v>1121949.67</v>
      </c>
      <c r="P503" s="154">
        <v>12740029.279999999</v>
      </c>
      <c r="Q503" s="147">
        <f t="shared" si="7"/>
        <v>550247339.95000005</v>
      </c>
      <c r="R503" s="289"/>
      <c r="S503" s="6"/>
      <c r="X503"/>
      <c r="Y503"/>
      <c r="Z503"/>
      <c r="AA503"/>
      <c r="AB503"/>
      <c r="AC503"/>
      <c r="AD503"/>
      <c r="AE503"/>
      <c r="AF503"/>
    </row>
    <row r="504" spans="1:32" s="3" customFormat="1" x14ac:dyDescent="0.25">
      <c r="A504"/>
      <c r="B504" s="51" t="s">
        <v>609</v>
      </c>
      <c r="C504" s="102">
        <v>31000000</v>
      </c>
      <c r="D504" s="102">
        <v>52500000</v>
      </c>
      <c r="E504" s="154">
        <v>0</v>
      </c>
      <c r="F504" s="154"/>
      <c r="G504" s="154">
        <v>0</v>
      </c>
      <c r="H504" s="154"/>
      <c r="I504" s="154"/>
      <c r="J504" s="154"/>
      <c r="K504" s="154"/>
      <c r="L504" s="154"/>
      <c r="M504" s="154"/>
      <c r="N504" s="154"/>
      <c r="O504" s="154"/>
      <c r="P504" s="154">
        <v>0</v>
      </c>
      <c r="Q504" s="153">
        <f t="shared" si="7"/>
        <v>0</v>
      </c>
      <c r="R504" s="289"/>
      <c r="S504" s="6"/>
      <c r="X504"/>
      <c r="Y504"/>
      <c r="Z504"/>
      <c r="AA504"/>
      <c r="AB504"/>
      <c r="AC504"/>
      <c r="AD504"/>
      <c r="AE504"/>
      <c r="AF504"/>
    </row>
    <row r="505" spans="1:32" s="3" customFormat="1" x14ac:dyDescent="0.25">
      <c r="A505"/>
      <c r="B505" s="50" t="s">
        <v>610</v>
      </c>
      <c r="C505" s="102">
        <v>0</v>
      </c>
      <c r="D505" s="102">
        <v>52500000</v>
      </c>
      <c r="E505" s="154"/>
      <c r="F505" s="154"/>
      <c r="G505" s="154">
        <v>0</v>
      </c>
      <c r="H505" s="154"/>
      <c r="I505" s="154"/>
      <c r="J505" s="154"/>
      <c r="K505" s="154"/>
      <c r="L505" s="154"/>
      <c r="M505" s="154"/>
      <c r="N505" s="154"/>
      <c r="O505" s="154"/>
      <c r="P505" s="154"/>
      <c r="Q505" s="153">
        <f t="shared" si="7"/>
        <v>0</v>
      </c>
      <c r="R505" s="289"/>
      <c r="S505" s="6"/>
      <c r="X505"/>
      <c r="Y505"/>
      <c r="Z505"/>
      <c r="AA505"/>
      <c r="AB505"/>
      <c r="AC505"/>
      <c r="AD505"/>
      <c r="AE505"/>
      <c r="AF505"/>
    </row>
    <row r="506" spans="1:32" s="3" customFormat="1" x14ac:dyDescent="0.25">
      <c r="A506"/>
      <c r="B506" s="50" t="s">
        <v>695</v>
      </c>
      <c r="C506" s="56">
        <v>31000000</v>
      </c>
      <c r="D506" s="56">
        <v>0</v>
      </c>
      <c r="E506" s="147">
        <v>0</v>
      </c>
      <c r="F506" s="154"/>
      <c r="G506" s="154"/>
      <c r="H506" s="154"/>
      <c r="I506" s="147"/>
      <c r="J506" s="147"/>
      <c r="K506" s="147"/>
      <c r="L506" s="147"/>
      <c r="M506" s="147"/>
      <c r="N506" s="147"/>
      <c r="O506" s="147"/>
      <c r="P506" s="147">
        <v>0</v>
      </c>
      <c r="Q506" s="147">
        <f t="shared" si="7"/>
        <v>0</v>
      </c>
      <c r="R506" s="289"/>
      <c r="S506" s="6"/>
      <c r="X506"/>
      <c r="Y506"/>
      <c r="Z506"/>
      <c r="AA506"/>
      <c r="AB506"/>
      <c r="AC506"/>
      <c r="AD506"/>
      <c r="AE506"/>
      <c r="AF506"/>
    </row>
    <row r="507" spans="1:32" s="3" customFormat="1" x14ac:dyDescent="0.25">
      <c r="A507"/>
      <c r="B507" s="51" t="s">
        <v>611</v>
      </c>
      <c r="C507" s="102">
        <v>9000000</v>
      </c>
      <c r="D507" s="110">
        <v>534177678</v>
      </c>
      <c r="E507" s="154">
        <v>0</v>
      </c>
      <c r="F507" s="154"/>
      <c r="G507" s="154"/>
      <c r="H507" s="154"/>
      <c r="I507" s="154">
        <v>109514678</v>
      </c>
      <c r="J507" s="154"/>
      <c r="K507" s="154">
        <v>83100000</v>
      </c>
      <c r="L507" s="154">
        <v>332400000</v>
      </c>
      <c r="M507" s="154">
        <v>0</v>
      </c>
      <c r="N507" s="154">
        <v>0</v>
      </c>
      <c r="O507" s="154"/>
      <c r="P507" s="154"/>
      <c r="Q507" s="147">
        <f t="shared" si="7"/>
        <v>525014678</v>
      </c>
      <c r="R507" s="289"/>
      <c r="S507" s="6"/>
      <c r="X507"/>
      <c r="Y507"/>
      <c r="Z507"/>
      <c r="AA507"/>
      <c r="AB507"/>
      <c r="AC507"/>
      <c r="AD507"/>
      <c r="AE507"/>
      <c r="AF507"/>
    </row>
    <row r="508" spans="1:32" s="3" customFormat="1" x14ac:dyDescent="0.25">
      <c r="A508"/>
      <c r="B508" s="50" t="s">
        <v>612</v>
      </c>
      <c r="C508" s="56">
        <v>9000000</v>
      </c>
      <c r="D508" s="110">
        <v>534177678</v>
      </c>
      <c r="E508" s="147">
        <v>0</v>
      </c>
      <c r="F508" s="154"/>
      <c r="G508" s="155"/>
      <c r="H508" s="155"/>
      <c r="I508" s="156">
        <v>109514678</v>
      </c>
      <c r="J508" s="147"/>
      <c r="K508" s="147">
        <v>83100000</v>
      </c>
      <c r="L508" s="147">
        <v>332400000</v>
      </c>
      <c r="M508" s="147">
        <v>0</v>
      </c>
      <c r="N508" s="147">
        <v>0</v>
      </c>
      <c r="O508" s="148"/>
      <c r="P508" s="148"/>
      <c r="Q508" s="148">
        <f t="shared" si="7"/>
        <v>525014678</v>
      </c>
      <c r="R508" s="289"/>
      <c r="S508" s="6"/>
      <c r="X508"/>
      <c r="Y508"/>
      <c r="Z508"/>
      <c r="AA508"/>
      <c r="AB508"/>
      <c r="AC508"/>
      <c r="AD508"/>
      <c r="AE508"/>
      <c r="AF508"/>
    </row>
    <row r="509" spans="1:32" s="3" customFormat="1" x14ac:dyDescent="0.25">
      <c r="A509"/>
      <c r="B509" s="51" t="s">
        <v>614</v>
      </c>
      <c r="C509" s="102">
        <v>100012000</v>
      </c>
      <c r="D509" s="102">
        <v>12001</v>
      </c>
      <c r="E509" s="154">
        <v>0</v>
      </c>
      <c r="F509" s="154"/>
      <c r="G509" s="154"/>
      <c r="H509" s="154"/>
      <c r="I509" s="154"/>
      <c r="J509" s="154"/>
      <c r="K509" s="154"/>
      <c r="L509" s="154">
        <v>0</v>
      </c>
      <c r="M509" s="154"/>
      <c r="N509" s="154"/>
      <c r="O509" s="154"/>
      <c r="P509" s="154"/>
      <c r="Q509" s="148">
        <f t="shared" si="7"/>
        <v>0</v>
      </c>
      <c r="R509" s="289"/>
      <c r="S509" s="6"/>
      <c r="X509"/>
      <c r="Y509"/>
      <c r="Z509"/>
      <c r="AA509"/>
      <c r="AB509"/>
      <c r="AC509"/>
      <c r="AD509"/>
      <c r="AE509"/>
      <c r="AF509"/>
    </row>
    <row r="510" spans="1:32" s="3" customFormat="1" x14ac:dyDescent="0.25">
      <c r="A510"/>
      <c r="B510" s="50" t="s">
        <v>714</v>
      </c>
      <c r="C510" s="56">
        <v>100012000</v>
      </c>
      <c r="D510" s="56">
        <v>12001</v>
      </c>
      <c r="E510" s="147">
        <v>0</v>
      </c>
      <c r="F510" s="154"/>
      <c r="G510" s="154"/>
      <c r="H510" s="154"/>
      <c r="I510" s="147"/>
      <c r="J510" s="147"/>
      <c r="K510" s="147"/>
      <c r="L510" s="147">
        <v>0</v>
      </c>
      <c r="M510" s="147"/>
      <c r="N510" s="147"/>
      <c r="O510" s="148"/>
      <c r="P510" s="148"/>
      <c r="Q510" s="148">
        <f t="shared" si="7"/>
        <v>0</v>
      </c>
      <c r="R510" s="289"/>
      <c r="S510" s="6"/>
      <c r="X510"/>
      <c r="Y510"/>
      <c r="Z510"/>
      <c r="AA510"/>
      <c r="AB510"/>
      <c r="AC510"/>
      <c r="AD510"/>
      <c r="AE510"/>
      <c r="AF510"/>
    </row>
    <row r="511" spans="1:32" s="3" customFormat="1" x14ac:dyDescent="0.25">
      <c r="A511"/>
      <c r="B511" s="51" t="s">
        <v>617</v>
      </c>
      <c r="C511" s="102">
        <v>54500000</v>
      </c>
      <c r="D511" s="102">
        <v>63461130</v>
      </c>
      <c r="E511" s="154">
        <v>0</v>
      </c>
      <c r="F511" s="154"/>
      <c r="G511" s="154">
        <v>0</v>
      </c>
      <c r="H511" s="154"/>
      <c r="I511" s="154"/>
      <c r="J511" s="154"/>
      <c r="K511" s="154"/>
      <c r="L511" s="154">
        <v>0</v>
      </c>
      <c r="M511" s="154">
        <v>0</v>
      </c>
      <c r="N511" s="154">
        <v>0</v>
      </c>
      <c r="O511" s="154">
        <v>0</v>
      </c>
      <c r="P511" s="154">
        <v>10311129</v>
      </c>
      <c r="Q511" s="148">
        <f t="shared" si="7"/>
        <v>10311129</v>
      </c>
      <c r="R511" s="289"/>
      <c r="S511" s="6"/>
      <c r="X511"/>
      <c r="Y511"/>
      <c r="Z511"/>
      <c r="AA511"/>
      <c r="AB511"/>
      <c r="AC511"/>
      <c r="AD511"/>
      <c r="AE511"/>
      <c r="AF511"/>
    </row>
    <row r="512" spans="1:32" s="3" customFormat="1" x14ac:dyDescent="0.25">
      <c r="A512"/>
      <c r="B512" s="50" t="s">
        <v>618</v>
      </c>
      <c r="C512" s="102">
        <v>54500000</v>
      </c>
      <c r="D512" s="102">
        <v>63461130</v>
      </c>
      <c r="E512" s="154">
        <v>0</v>
      </c>
      <c r="F512" s="154"/>
      <c r="G512" s="154">
        <v>0</v>
      </c>
      <c r="H512" s="154"/>
      <c r="I512" s="154"/>
      <c r="J512" s="154"/>
      <c r="K512" s="155"/>
      <c r="L512" s="155">
        <v>0</v>
      </c>
      <c r="M512" s="155">
        <v>0</v>
      </c>
      <c r="N512" s="154">
        <v>0</v>
      </c>
      <c r="O512" s="154">
        <v>0</v>
      </c>
      <c r="P512" s="154">
        <v>10311129</v>
      </c>
      <c r="Q512" s="147">
        <f t="shared" si="7"/>
        <v>10311129</v>
      </c>
      <c r="R512" s="289"/>
      <c r="S512" s="6"/>
      <c r="X512"/>
      <c r="Y512"/>
      <c r="Z512"/>
      <c r="AA512"/>
      <c r="AB512"/>
      <c r="AC512"/>
      <c r="AD512"/>
      <c r="AE512"/>
      <c r="AF512"/>
    </row>
    <row r="513" spans="1:32" s="3" customFormat="1" x14ac:dyDescent="0.25">
      <c r="A513"/>
      <c r="B513" s="51" t="s">
        <v>619</v>
      </c>
      <c r="C513" s="102">
        <v>3087298</v>
      </c>
      <c r="D513" s="102">
        <v>3608003</v>
      </c>
      <c r="E513" s="154">
        <v>0</v>
      </c>
      <c r="F513" s="154">
        <v>800000</v>
      </c>
      <c r="G513" s="154">
        <v>0</v>
      </c>
      <c r="H513" s="154">
        <v>480000</v>
      </c>
      <c r="I513" s="154">
        <v>0</v>
      </c>
      <c r="J513" s="154">
        <v>0</v>
      </c>
      <c r="K513" s="154">
        <v>820000</v>
      </c>
      <c r="L513" s="154">
        <v>0</v>
      </c>
      <c r="M513" s="154">
        <v>654514.37</v>
      </c>
      <c r="N513" s="154">
        <v>400000</v>
      </c>
      <c r="O513" s="154">
        <v>0</v>
      </c>
      <c r="P513" s="154">
        <v>0</v>
      </c>
      <c r="Q513" s="147">
        <f t="shared" si="7"/>
        <v>3154514.37</v>
      </c>
      <c r="R513" s="289"/>
      <c r="S513" s="6"/>
      <c r="X513"/>
      <c r="Y513"/>
      <c r="Z513"/>
      <c r="AA513"/>
      <c r="AB513"/>
      <c r="AC513"/>
      <c r="AD513"/>
      <c r="AE513"/>
      <c r="AF513"/>
    </row>
    <row r="514" spans="1:32" x14ac:dyDescent="0.25">
      <c r="B514" s="51" t="s">
        <v>716</v>
      </c>
      <c r="C514" s="102">
        <v>20000</v>
      </c>
      <c r="D514" s="102">
        <v>44000</v>
      </c>
      <c r="E514" s="154">
        <v>0</v>
      </c>
      <c r="F514" s="154"/>
      <c r="G514" s="154"/>
      <c r="H514" s="154"/>
      <c r="I514" s="154"/>
      <c r="J514" s="154">
        <v>0</v>
      </c>
      <c r="K514" s="154"/>
      <c r="L514" s="154"/>
      <c r="M514" s="154">
        <v>23140</v>
      </c>
      <c r="N514" s="154"/>
      <c r="O514" s="154"/>
      <c r="P514" s="154"/>
      <c r="Q514" s="147">
        <f t="shared" si="7"/>
        <v>23140</v>
      </c>
      <c r="R514" s="289"/>
      <c r="S514" s="6"/>
    </row>
    <row r="515" spans="1:32" s="28" customFormat="1" x14ac:dyDescent="0.25">
      <c r="B515" s="50" t="s">
        <v>620</v>
      </c>
      <c r="C515" s="133">
        <v>2900000</v>
      </c>
      <c r="D515" s="133">
        <v>3396705</v>
      </c>
      <c r="E515" s="154">
        <v>0</v>
      </c>
      <c r="F515" s="154">
        <v>800000</v>
      </c>
      <c r="G515" s="154">
        <v>0</v>
      </c>
      <c r="H515" s="154">
        <v>480000</v>
      </c>
      <c r="I515" s="154">
        <v>0</v>
      </c>
      <c r="J515" s="154">
        <v>0</v>
      </c>
      <c r="K515" s="154">
        <v>820000</v>
      </c>
      <c r="L515" s="154">
        <v>0</v>
      </c>
      <c r="M515" s="154">
        <v>631374.37</v>
      </c>
      <c r="N515" s="156">
        <v>400000</v>
      </c>
      <c r="O515" s="154">
        <v>0</v>
      </c>
      <c r="P515" s="154">
        <v>0</v>
      </c>
      <c r="Q515" s="156">
        <f t="shared" si="7"/>
        <v>3131374.37</v>
      </c>
      <c r="R515" s="289"/>
      <c r="S515" s="6"/>
      <c r="T515" s="3"/>
      <c r="U515" s="3"/>
      <c r="V515" s="3"/>
      <c r="W515" s="3"/>
      <c r="X515"/>
      <c r="Y515"/>
      <c r="Z515"/>
      <c r="AA515"/>
      <c r="AB515"/>
      <c r="AC515"/>
      <c r="AD515"/>
      <c r="AE515"/>
      <c r="AF515"/>
    </row>
    <row r="516" spans="1:32" s="28" customFormat="1" x14ac:dyDescent="0.25">
      <c r="B516" s="50" t="s">
        <v>732</v>
      </c>
      <c r="C516" s="133">
        <v>167298</v>
      </c>
      <c r="D516" s="133">
        <v>167298</v>
      </c>
      <c r="E516" s="156">
        <v>0</v>
      </c>
      <c r="F516" s="155"/>
      <c r="G516" s="155"/>
      <c r="H516" s="155"/>
      <c r="I516" s="156"/>
      <c r="J516" s="156"/>
      <c r="K516" s="156"/>
      <c r="L516" s="156"/>
      <c r="M516" s="156"/>
      <c r="N516" s="156"/>
      <c r="O516" s="156"/>
      <c r="P516" s="156"/>
      <c r="Q516" s="156">
        <f t="shared" si="7"/>
        <v>0</v>
      </c>
      <c r="R516" s="289"/>
      <c r="S516" s="6"/>
      <c r="T516" s="3"/>
      <c r="U516" s="3"/>
      <c r="V516" s="3"/>
      <c r="W516" s="3"/>
      <c r="X516"/>
      <c r="Y516"/>
      <c r="Z516"/>
      <c r="AA516"/>
      <c r="AB516"/>
      <c r="AC516"/>
      <c r="AD516"/>
      <c r="AE516"/>
      <c r="AF516"/>
    </row>
    <row r="517" spans="1:32" x14ac:dyDescent="0.25">
      <c r="B517" s="51" t="s">
        <v>621</v>
      </c>
      <c r="C517" s="102">
        <v>101954090</v>
      </c>
      <c r="D517" s="102">
        <v>84792713.769999996</v>
      </c>
      <c r="E517" s="154">
        <v>0</v>
      </c>
      <c r="F517" s="154">
        <v>82952.81</v>
      </c>
      <c r="G517" s="154">
        <v>0</v>
      </c>
      <c r="H517" s="154">
        <v>0</v>
      </c>
      <c r="I517" s="154">
        <v>3897847.1</v>
      </c>
      <c r="J517" s="154">
        <v>317816.48</v>
      </c>
      <c r="K517" s="154">
        <v>0</v>
      </c>
      <c r="L517" s="154">
        <v>934347.6</v>
      </c>
      <c r="M517" s="154">
        <v>395725.92</v>
      </c>
      <c r="N517" s="154">
        <v>389577.72</v>
      </c>
      <c r="O517" s="154">
        <v>38571</v>
      </c>
      <c r="P517" s="154">
        <v>353079.6</v>
      </c>
      <c r="Q517" s="147">
        <f t="shared" si="7"/>
        <v>6409918.2299999995</v>
      </c>
      <c r="R517" s="289"/>
      <c r="S517" s="6"/>
    </row>
    <row r="518" spans="1:32" x14ac:dyDescent="0.25">
      <c r="B518" s="50" t="s">
        <v>622</v>
      </c>
      <c r="C518" s="56">
        <v>101954090</v>
      </c>
      <c r="D518" s="56">
        <v>84792713.769999996</v>
      </c>
      <c r="E518" s="147">
        <v>0</v>
      </c>
      <c r="F518" s="154">
        <v>82952.81</v>
      </c>
      <c r="G518" s="155">
        <v>0</v>
      </c>
      <c r="H518" s="155">
        <v>0</v>
      </c>
      <c r="I518" s="156">
        <v>3897847.1</v>
      </c>
      <c r="J518" s="147">
        <v>317816.48</v>
      </c>
      <c r="K518" s="147">
        <v>0</v>
      </c>
      <c r="L518" s="147">
        <v>934347.6</v>
      </c>
      <c r="M518" s="147">
        <v>395725.92</v>
      </c>
      <c r="N518" s="147">
        <v>389577.72</v>
      </c>
      <c r="O518" s="148">
        <v>38571</v>
      </c>
      <c r="P518" s="148">
        <v>353079.6</v>
      </c>
      <c r="Q518" s="147">
        <f t="shared" si="7"/>
        <v>6409918.2299999995</v>
      </c>
      <c r="R518" s="289"/>
      <c r="S518" s="6"/>
    </row>
    <row r="519" spans="1:32" x14ac:dyDescent="0.25">
      <c r="B519" s="51" t="s">
        <v>623</v>
      </c>
      <c r="C519" s="102">
        <v>658549819</v>
      </c>
      <c r="D519" s="102">
        <v>6431747.2000000477</v>
      </c>
      <c r="E519" s="154">
        <v>0</v>
      </c>
      <c r="F519" s="154">
        <v>305620</v>
      </c>
      <c r="G519" s="154">
        <v>200000.01</v>
      </c>
      <c r="H519" s="154"/>
      <c r="I519" s="154">
        <v>0</v>
      </c>
      <c r="J519" s="154">
        <v>269040</v>
      </c>
      <c r="K519" s="154">
        <v>11300.19</v>
      </c>
      <c r="L519" s="154">
        <v>1411940.8</v>
      </c>
      <c r="M519" s="154">
        <v>0</v>
      </c>
      <c r="N519" s="154">
        <v>0</v>
      </c>
      <c r="O519" s="154">
        <v>1083378.67</v>
      </c>
      <c r="P519" s="154">
        <v>2075820.68</v>
      </c>
      <c r="Q519" s="147">
        <f t="shared" si="7"/>
        <v>5357100.3499999996</v>
      </c>
      <c r="R519" s="289"/>
      <c r="S519" s="6"/>
    </row>
    <row r="520" spans="1:32" x14ac:dyDescent="0.25">
      <c r="B520" s="50" t="s">
        <v>624</v>
      </c>
      <c r="C520" s="56">
        <v>658549819</v>
      </c>
      <c r="D520" s="56">
        <v>6431747.2000000477</v>
      </c>
      <c r="E520" s="156">
        <v>0</v>
      </c>
      <c r="F520" s="155">
        <v>305620</v>
      </c>
      <c r="G520" s="155">
        <v>200000.01</v>
      </c>
      <c r="H520" s="155"/>
      <c r="I520" s="156">
        <v>0</v>
      </c>
      <c r="J520" s="156">
        <v>269040</v>
      </c>
      <c r="K520" s="156">
        <v>11300.19</v>
      </c>
      <c r="L520" s="156">
        <v>1411940.8</v>
      </c>
      <c r="M520" s="156">
        <v>0</v>
      </c>
      <c r="N520" s="156">
        <v>0</v>
      </c>
      <c r="O520" s="156">
        <v>1083378.67</v>
      </c>
      <c r="P520" s="148">
        <v>2075820.68</v>
      </c>
      <c r="Q520" s="147">
        <f t="shared" si="7"/>
        <v>5357100.3499999996</v>
      </c>
      <c r="R520" s="289"/>
      <c r="S520" s="6"/>
    </row>
    <row r="521" spans="1:32" x14ac:dyDescent="0.25">
      <c r="B521" s="26" t="s">
        <v>67</v>
      </c>
      <c r="C521" s="118">
        <v>7375883638</v>
      </c>
      <c r="D521" s="118">
        <v>10115294652.59</v>
      </c>
      <c r="E521" s="145">
        <v>250142871.57999998</v>
      </c>
      <c r="F521" s="145">
        <v>126062444.87</v>
      </c>
      <c r="G521" s="145">
        <v>296778095.08000004</v>
      </c>
      <c r="H521" s="145">
        <v>592367965.26999998</v>
      </c>
      <c r="I521" s="145">
        <v>560979563.00999987</v>
      </c>
      <c r="J521" s="145">
        <v>296278679.43000001</v>
      </c>
      <c r="K521" s="145">
        <v>406229955.11000001</v>
      </c>
      <c r="L521" s="145">
        <v>328901931.21000004</v>
      </c>
      <c r="M521" s="145">
        <v>1050634255.0799999</v>
      </c>
      <c r="N521" s="145">
        <v>377030611.65999997</v>
      </c>
      <c r="O521" s="145">
        <v>169824143.44</v>
      </c>
      <c r="P521" s="145">
        <v>1885556896.0699999</v>
      </c>
      <c r="Q521" s="146">
        <f t="shared" si="7"/>
        <v>6340787411.8099995</v>
      </c>
      <c r="R521" s="289"/>
      <c r="S521" s="6"/>
    </row>
    <row r="522" spans="1:32" x14ac:dyDescent="0.25">
      <c r="B522" s="52" t="s">
        <v>68</v>
      </c>
      <c r="C522" s="102">
        <v>2168603469</v>
      </c>
      <c r="D522" s="102">
        <v>3712317297.1599998</v>
      </c>
      <c r="E522" s="154">
        <v>248097809.26999998</v>
      </c>
      <c r="F522" s="154">
        <v>44742684.780000001</v>
      </c>
      <c r="G522" s="154">
        <v>158952475.33000001</v>
      </c>
      <c r="H522" s="154">
        <v>123294818.38</v>
      </c>
      <c r="I522" s="154">
        <v>133099351.69</v>
      </c>
      <c r="J522" s="154">
        <v>53218855.039999999</v>
      </c>
      <c r="K522" s="154">
        <v>157644987.02000001</v>
      </c>
      <c r="L522" s="154">
        <v>99579474.460000008</v>
      </c>
      <c r="M522" s="154">
        <v>328113454.86999995</v>
      </c>
      <c r="N522" s="154">
        <v>173578938.74000001</v>
      </c>
      <c r="O522" s="154">
        <v>124419259.84</v>
      </c>
      <c r="P522" s="154">
        <v>876498366.79000008</v>
      </c>
      <c r="Q522" s="147">
        <f t="shared" si="7"/>
        <v>2521240476.21</v>
      </c>
      <c r="R522" s="289"/>
      <c r="S522" s="6"/>
    </row>
    <row r="523" spans="1:32" x14ac:dyDescent="0.25">
      <c r="B523" s="51" t="s">
        <v>625</v>
      </c>
      <c r="C523" s="79">
        <v>56400000</v>
      </c>
      <c r="D523" s="79">
        <v>71453466.579999998</v>
      </c>
      <c r="E523" s="157">
        <v>0</v>
      </c>
      <c r="F523" s="157">
        <v>0</v>
      </c>
      <c r="G523" s="157">
        <v>0</v>
      </c>
      <c r="H523" s="157">
        <v>0</v>
      </c>
      <c r="I523" s="157">
        <v>2559785.98</v>
      </c>
      <c r="J523" s="157">
        <v>0</v>
      </c>
      <c r="K523" s="157">
        <v>0</v>
      </c>
      <c r="L523" s="157">
        <v>0</v>
      </c>
      <c r="M523" s="157">
        <v>3111490.58</v>
      </c>
      <c r="N523" s="157">
        <v>0</v>
      </c>
      <c r="O523" s="157">
        <v>13766521.23</v>
      </c>
      <c r="P523" s="157">
        <v>0</v>
      </c>
      <c r="Q523" s="148">
        <f t="shared" si="7"/>
        <v>19437797.789999999</v>
      </c>
      <c r="R523" s="289"/>
      <c r="S523" s="6"/>
    </row>
    <row r="524" spans="1:32" s="28" customFormat="1" x14ac:dyDescent="0.25">
      <c r="B524" s="50" t="s">
        <v>626</v>
      </c>
      <c r="C524" s="56">
        <v>56400000</v>
      </c>
      <c r="D524" s="56">
        <v>71453466.579999998</v>
      </c>
      <c r="E524" s="148">
        <v>0</v>
      </c>
      <c r="F524" s="157">
        <v>0</v>
      </c>
      <c r="G524" s="157">
        <v>0</v>
      </c>
      <c r="H524" s="157">
        <v>0</v>
      </c>
      <c r="I524" s="148">
        <v>2559785.98</v>
      </c>
      <c r="J524" s="148">
        <v>0</v>
      </c>
      <c r="K524" s="148">
        <v>0</v>
      </c>
      <c r="L524" s="148">
        <v>0</v>
      </c>
      <c r="M524" s="148">
        <v>3111490.58</v>
      </c>
      <c r="N524" s="148">
        <v>0</v>
      </c>
      <c r="O524" s="148">
        <v>13766521.23</v>
      </c>
      <c r="P524" s="148">
        <v>0</v>
      </c>
      <c r="Q524" s="148">
        <f t="shared" si="7"/>
        <v>19437797.789999999</v>
      </c>
      <c r="R524" s="289"/>
      <c r="S524" s="6"/>
      <c r="T524" s="3"/>
      <c r="U524" s="3"/>
      <c r="V524" s="3"/>
      <c r="W524" s="3"/>
      <c r="X524"/>
      <c r="Y524"/>
      <c r="Z524"/>
      <c r="AA524"/>
      <c r="AB524"/>
      <c r="AC524"/>
      <c r="AD524"/>
      <c r="AE524"/>
      <c r="AF524"/>
    </row>
    <row r="525" spans="1:32" x14ac:dyDescent="0.25">
      <c r="B525" s="51" t="s">
        <v>627</v>
      </c>
      <c r="C525" s="79">
        <v>2077491579</v>
      </c>
      <c r="D525" s="79">
        <v>3405519117.4899998</v>
      </c>
      <c r="E525" s="157">
        <v>248097809.26999998</v>
      </c>
      <c r="F525" s="157">
        <v>44742684.780000001</v>
      </c>
      <c r="G525" s="157">
        <v>158952475.33000001</v>
      </c>
      <c r="H525" s="157">
        <v>116961277.16</v>
      </c>
      <c r="I525" s="157">
        <v>130539565.70999999</v>
      </c>
      <c r="J525" s="157">
        <v>53218855.039999999</v>
      </c>
      <c r="K525" s="157">
        <v>157644987.02000001</v>
      </c>
      <c r="L525" s="157">
        <v>99579474.460000008</v>
      </c>
      <c r="M525" s="157">
        <v>325001964.28999996</v>
      </c>
      <c r="N525" s="157">
        <v>173578938.74000001</v>
      </c>
      <c r="O525" s="157">
        <v>110652738.61</v>
      </c>
      <c r="P525" s="157">
        <v>874221644.09000003</v>
      </c>
      <c r="Q525" s="148">
        <f t="shared" si="7"/>
        <v>2493192414.5</v>
      </c>
      <c r="R525" s="289"/>
      <c r="S525" s="6"/>
    </row>
    <row r="526" spans="1:32" s="28" customFormat="1" x14ac:dyDescent="0.25">
      <c r="B526" s="50" t="s">
        <v>628</v>
      </c>
      <c r="C526" s="56">
        <v>2077491579</v>
      </c>
      <c r="D526" s="56">
        <v>3405519117.4899998</v>
      </c>
      <c r="E526" s="148">
        <v>248097809.26999998</v>
      </c>
      <c r="F526" s="157">
        <v>44742684.780000001</v>
      </c>
      <c r="G526" s="157">
        <v>158952475.33000001</v>
      </c>
      <c r="H526" s="157">
        <v>116961277.16</v>
      </c>
      <c r="I526" s="148">
        <v>130539565.70999999</v>
      </c>
      <c r="J526" s="148">
        <v>53218855.039999999</v>
      </c>
      <c r="K526" s="148">
        <v>157644987.02000001</v>
      </c>
      <c r="L526" s="148">
        <v>99579474.460000008</v>
      </c>
      <c r="M526" s="148">
        <v>325001964.28999996</v>
      </c>
      <c r="N526" s="148">
        <v>173578938.74000001</v>
      </c>
      <c r="O526" s="148">
        <v>110652738.61</v>
      </c>
      <c r="P526" s="148">
        <v>874221644.09000003</v>
      </c>
      <c r="Q526" s="148">
        <f t="shared" si="7"/>
        <v>2493192414.5</v>
      </c>
      <c r="R526" s="289"/>
      <c r="S526" s="6"/>
      <c r="T526" s="3"/>
      <c r="U526" s="3"/>
      <c r="V526" s="3"/>
      <c r="W526" s="3"/>
      <c r="X526"/>
      <c r="Y526"/>
      <c r="Z526"/>
      <c r="AA526"/>
      <c r="AB526"/>
      <c r="AC526"/>
      <c r="AD526"/>
      <c r="AE526"/>
      <c r="AF526"/>
    </row>
    <row r="527" spans="1:32" x14ac:dyDescent="0.25">
      <c r="B527" s="51" t="s">
        <v>629</v>
      </c>
      <c r="C527" s="79">
        <v>22799250</v>
      </c>
      <c r="D527" s="79">
        <v>224082073.08999997</v>
      </c>
      <c r="E527" s="157">
        <v>0</v>
      </c>
      <c r="F527" s="157">
        <v>0</v>
      </c>
      <c r="G527" s="157">
        <v>0</v>
      </c>
      <c r="H527" s="157">
        <v>6333541.2199999997</v>
      </c>
      <c r="I527" s="157">
        <v>0</v>
      </c>
      <c r="J527" s="157">
        <v>0</v>
      </c>
      <c r="K527" s="157">
        <v>0</v>
      </c>
      <c r="L527" s="157">
        <v>0</v>
      </c>
      <c r="M527" s="157">
        <v>0</v>
      </c>
      <c r="N527" s="157">
        <v>0</v>
      </c>
      <c r="O527" s="157">
        <v>0</v>
      </c>
      <c r="P527" s="157">
        <v>2276722.7000000002</v>
      </c>
      <c r="Q527" s="148">
        <f t="shared" si="7"/>
        <v>8610263.9199999999</v>
      </c>
      <c r="R527" s="289"/>
      <c r="S527" s="6"/>
    </row>
    <row r="528" spans="1:32" x14ac:dyDescent="0.25">
      <c r="B528" s="50" t="s">
        <v>630</v>
      </c>
      <c r="C528" s="56">
        <v>22799250</v>
      </c>
      <c r="D528" s="56">
        <v>224082073.08999997</v>
      </c>
      <c r="E528" s="148">
        <v>0</v>
      </c>
      <c r="F528" s="157">
        <v>0</v>
      </c>
      <c r="G528" s="157">
        <v>0</v>
      </c>
      <c r="H528" s="157">
        <v>6333541.2199999997</v>
      </c>
      <c r="I528" s="148">
        <v>0</v>
      </c>
      <c r="J528" s="148">
        <v>0</v>
      </c>
      <c r="K528" s="148">
        <v>0</v>
      </c>
      <c r="L528" s="148">
        <v>0</v>
      </c>
      <c r="M528" s="148">
        <v>0</v>
      </c>
      <c r="N528" s="148">
        <v>0</v>
      </c>
      <c r="O528" s="148">
        <v>0</v>
      </c>
      <c r="P528" s="148">
        <v>2276722.7000000002</v>
      </c>
      <c r="Q528" s="148">
        <f t="shared" si="7"/>
        <v>8610263.9199999999</v>
      </c>
      <c r="R528" s="289"/>
      <c r="S528" s="6"/>
    </row>
    <row r="529" spans="2:32" s="28" customFormat="1" x14ac:dyDescent="0.25">
      <c r="B529" s="51" t="s">
        <v>631</v>
      </c>
      <c r="C529" s="79">
        <v>11912640</v>
      </c>
      <c r="D529" s="79">
        <v>11262640</v>
      </c>
      <c r="E529" s="157">
        <v>0</v>
      </c>
      <c r="F529" s="157">
        <v>0</v>
      </c>
      <c r="G529" s="157">
        <v>0</v>
      </c>
      <c r="H529" s="157"/>
      <c r="I529" s="157">
        <v>0</v>
      </c>
      <c r="J529" s="157"/>
      <c r="K529" s="157"/>
      <c r="L529" s="157"/>
      <c r="M529" s="157"/>
      <c r="N529" s="157"/>
      <c r="O529" s="157"/>
      <c r="P529" s="157"/>
      <c r="Q529" s="148">
        <f t="shared" si="7"/>
        <v>0</v>
      </c>
      <c r="R529" s="289"/>
      <c r="S529" s="6"/>
      <c r="T529" s="3"/>
      <c r="U529" s="3"/>
      <c r="V529" s="3"/>
      <c r="W529" s="3"/>
      <c r="X529"/>
      <c r="Y529"/>
      <c r="Z529"/>
      <c r="AA529"/>
      <c r="AB529"/>
      <c r="AC529"/>
      <c r="AD529"/>
      <c r="AE529"/>
      <c r="AF529"/>
    </row>
    <row r="530" spans="2:32" x14ac:dyDescent="0.25">
      <c r="B530" s="50" t="s">
        <v>632</v>
      </c>
      <c r="C530" s="56">
        <v>11912640</v>
      </c>
      <c r="D530" s="56">
        <v>11262640</v>
      </c>
      <c r="E530" s="148">
        <v>0</v>
      </c>
      <c r="F530" s="157">
        <v>0</v>
      </c>
      <c r="G530" s="157">
        <v>0</v>
      </c>
      <c r="H530" s="157"/>
      <c r="I530" s="148">
        <v>0</v>
      </c>
      <c r="J530" s="148"/>
      <c r="K530" s="148"/>
      <c r="L530" s="148"/>
      <c r="M530" s="148"/>
      <c r="N530" s="148"/>
      <c r="O530" s="148"/>
      <c r="P530" s="148"/>
      <c r="Q530" s="148">
        <f t="shared" si="7"/>
        <v>0</v>
      </c>
      <c r="R530" s="289"/>
      <c r="S530" s="6"/>
    </row>
    <row r="531" spans="2:32" s="28" customFormat="1" x14ac:dyDescent="0.25">
      <c r="B531" s="52" t="s">
        <v>69</v>
      </c>
      <c r="C531" s="134">
        <v>5207280169</v>
      </c>
      <c r="D531" s="134">
        <v>6402977355.4299994</v>
      </c>
      <c r="E531" s="153">
        <v>2045062.31</v>
      </c>
      <c r="F531" s="153">
        <v>81319760.090000004</v>
      </c>
      <c r="G531" s="153">
        <v>137825619.75</v>
      </c>
      <c r="H531" s="153">
        <v>469073146.88999999</v>
      </c>
      <c r="I531" s="153">
        <v>427880211.31999999</v>
      </c>
      <c r="J531" s="153">
        <v>243059824.38999999</v>
      </c>
      <c r="K531" s="153">
        <v>248584968.09</v>
      </c>
      <c r="L531" s="153">
        <v>229322456.75</v>
      </c>
      <c r="M531" s="153">
        <v>722520800.20999992</v>
      </c>
      <c r="N531" s="153">
        <v>203451672.91999999</v>
      </c>
      <c r="O531" s="153">
        <v>45404883.600000001</v>
      </c>
      <c r="P531" s="153">
        <v>1009058529.28</v>
      </c>
      <c r="Q531" s="147">
        <f t="shared" si="7"/>
        <v>3819546935.5999994</v>
      </c>
      <c r="R531" s="289"/>
      <c r="S531" s="6"/>
      <c r="T531" s="3"/>
      <c r="U531" s="3"/>
      <c r="V531" s="3"/>
      <c r="W531" s="3"/>
      <c r="X531"/>
      <c r="Y531"/>
      <c r="Z531"/>
      <c r="AA531"/>
      <c r="AB531"/>
      <c r="AC531"/>
      <c r="AD531"/>
      <c r="AE531"/>
      <c r="AF531"/>
    </row>
    <row r="532" spans="2:32" x14ac:dyDescent="0.25">
      <c r="B532" s="51" t="s">
        <v>633</v>
      </c>
      <c r="C532" s="134">
        <v>4436155064</v>
      </c>
      <c r="D532" s="134">
        <v>5375224519.1599998</v>
      </c>
      <c r="E532" s="153">
        <v>2045062.31</v>
      </c>
      <c r="F532" s="153">
        <v>77509894.659999996</v>
      </c>
      <c r="G532" s="153">
        <v>137825619.75</v>
      </c>
      <c r="H532" s="153">
        <v>469073146.88999999</v>
      </c>
      <c r="I532" s="153">
        <v>425226807.39999998</v>
      </c>
      <c r="J532" s="153">
        <v>235562882.09999999</v>
      </c>
      <c r="K532" s="153">
        <v>248584968.09</v>
      </c>
      <c r="L532" s="153">
        <v>217625862.63999999</v>
      </c>
      <c r="M532" s="153">
        <v>695184972.17999995</v>
      </c>
      <c r="N532" s="153">
        <v>187588971.53999999</v>
      </c>
      <c r="O532" s="153">
        <v>45404883.600000001</v>
      </c>
      <c r="P532" s="153">
        <v>1009058529.28</v>
      </c>
      <c r="Q532" s="147">
        <f t="shared" si="7"/>
        <v>3750691600.4399996</v>
      </c>
      <c r="R532" s="289"/>
      <c r="S532" s="6"/>
    </row>
    <row r="533" spans="2:32" s="28" customFormat="1" x14ac:dyDescent="0.25">
      <c r="B533" s="50" t="s">
        <v>634</v>
      </c>
      <c r="C533" s="56">
        <v>4345649530</v>
      </c>
      <c r="D533" s="56">
        <v>5077414054.6599998</v>
      </c>
      <c r="E533" s="148">
        <v>2045062.31</v>
      </c>
      <c r="F533" s="158">
        <v>77509894.659999996</v>
      </c>
      <c r="G533" s="158">
        <v>137825619.75</v>
      </c>
      <c r="H533" s="158">
        <v>469073146.88999999</v>
      </c>
      <c r="I533" s="148">
        <v>425226807.39999998</v>
      </c>
      <c r="J533" s="148">
        <v>235562882.09999999</v>
      </c>
      <c r="K533" s="148">
        <v>232483095.69</v>
      </c>
      <c r="L533" s="148">
        <v>217625862.63999999</v>
      </c>
      <c r="M533" s="148">
        <v>695184972.17999995</v>
      </c>
      <c r="N533" s="148">
        <v>187588971.53999999</v>
      </c>
      <c r="O533" s="148">
        <v>45404883.600000001</v>
      </c>
      <c r="P533" s="148">
        <v>929412266.26999998</v>
      </c>
      <c r="Q533" s="148">
        <f t="shared" si="7"/>
        <v>3654943465.0299997</v>
      </c>
      <c r="R533" s="289"/>
      <c r="S533" s="6"/>
      <c r="T533" s="3"/>
      <c r="U533" s="3"/>
      <c r="V533" s="3"/>
      <c r="W533" s="3"/>
      <c r="X533"/>
      <c r="Y533"/>
      <c r="Z533"/>
      <c r="AA533"/>
      <c r="AB533"/>
      <c r="AC533"/>
      <c r="AD533"/>
      <c r="AE533"/>
      <c r="AF533"/>
    </row>
    <row r="534" spans="2:32" x14ac:dyDescent="0.25">
      <c r="B534" s="50" t="s">
        <v>635</v>
      </c>
      <c r="C534" s="56">
        <v>90505534</v>
      </c>
      <c r="D534" s="56">
        <v>297810464.5</v>
      </c>
      <c r="E534" s="148">
        <v>0</v>
      </c>
      <c r="F534" s="158">
        <v>0</v>
      </c>
      <c r="G534" s="158">
        <v>0</v>
      </c>
      <c r="H534" s="158"/>
      <c r="I534" s="148"/>
      <c r="J534" s="148"/>
      <c r="K534" s="148">
        <v>16101872.4</v>
      </c>
      <c r="L534" s="148">
        <v>0</v>
      </c>
      <c r="M534" s="148">
        <v>0</v>
      </c>
      <c r="N534" s="148"/>
      <c r="O534" s="148"/>
      <c r="P534" s="148">
        <v>79646263.010000005</v>
      </c>
      <c r="Q534" s="148">
        <f t="shared" si="7"/>
        <v>95748135.410000011</v>
      </c>
      <c r="R534" s="289"/>
      <c r="S534" s="6"/>
    </row>
    <row r="535" spans="2:32" s="28" customFormat="1" x14ac:dyDescent="0.25">
      <c r="B535" s="51" t="s">
        <v>636</v>
      </c>
      <c r="C535" s="134">
        <v>25398727</v>
      </c>
      <c r="D535" s="134">
        <v>3040809.620000001</v>
      </c>
      <c r="E535" s="153">
        <v>0</v>
      </c>
      <c r="F535" s="153"/>
      <c r="G535" s="153">
        <v>0</v>
      </c>
      <c r="H535" s="153"/>
      <c r="I535" s="153">
        <v>2241441.31</v>
      </c>
      <c r="J535" s="153"/>
      <c r="K535" s="153"/>
      <c r="L535" s="153">
        <v>0</v>
      </c>
      <c r="M535" s="153"/>
      <c r="N535" s="153"/>
      <c r="O535" s="153"/>
      <c r="P535" s="153"/>
      <c r="Q535" s="147">
        <f t="shared" si="7"/>
        <v>2241441.31</v>
      </c>
      <c r="R535" s="289"/>
      <c r="S535" s="6"/>
      <c r="T535" s="3"/>
      <c r="U535" s="3"/>
      <c r="V535" s="3"/>
      <c r="W535" s="3"/>
      <c r="X535"/>
      <c r="Y535"/>
      <c r="Z535"/>
      <c r="AA535"/>
      <c r="AB535"/>
      <c r="AC535"/>
      <c r="AD535"/>
      <c r="AE535"/>
      <c r="AF535"/>
    </row>
    <row r="536" spans="2:32" x14ac:dyDescent="0.25">
      <c r="B536" s="50" t="s">
        <v>637</v>
      </c>
      <c r="C536" s="56">
        <v>25398727</v>
      </c>
      <c r="D536" s="56">
        <v>3040809.620000001</v>
      </c>
      <c r="E536" s="148">
        <v>0</v>
      </c>
      <c r="F536" s="158"/>
      <c r="G536" s="158">
        <v>0</v>
      </c>
      <c r="H536" s="158"/>
      <c r="I536" s="148">
        <v>2241441.31</v>
      </c>
      <c r="J536" s="148"/>
      <c r="K536" s="148"/>
      <c r="L536" s="148">
        <v>0</v>
      </c>
      <c r="M536" s="148"/>
      <c r="N536" s="148"/>
      <c r="O536" s="148"/>
      <c r="P536" s="148"/>
      <c r="Q536" s="148">
        <f t="shared" ref="Q536:Q557" si="8">SUM(E536:P536)</f>
        <v>2241441.31</v>
      </c>
      <c r="R536" s="289"/>
      <c r="S536" s="6"/>
    </row>
    <row r="537" spans="2:32" x14ac:dyDescent="0.25">
      <c r="B537" s="51" t="s">
        <v>638</v>
      </c>
      <c r="C537" s="134">
        <v>736175958</v>
      </c>
      <c r="D537" s="134">
        <v>820594339.33000004</v>
      </c>
      <c r="E537" s="153">
        <v>0</v>
      </c>
      <c r="F537" s="153">
        <v>3809865.43</v>
      </c>
      <c r="G537" s="153">
        <v>0</v>
      </c>
      <c r="H537" s="153">
        <v>0</v>
      </c>
      <c r="I537" s="153">
        <v>0</v>
      </c>
      <c r="J537" s="153">
        <v>7496942.2899999991</v>
      </c>
      <c r="K537" s="153">
        <v>0</v>
      </c>
      <c r="L537" s="153">
        <v>11696594.109999999</v>
      </c>
      <c r="M537" s="153">
        <v>27335828.030000001</v>
      </c>
      <c r="N537" s="153">
        <v>15862701.380000001</v>
      </c>
      <c r="O537" s="153">
        <v>0</v>
      </c>
      <c r="P537" s="153">
        <v>0</v>
      </c>
      <c r="Q537" s="147">
        <f t="shared" si="8"/>
        <v>66201931.240000002</v>
      </c>
      <c r="R537" s="289"/>
      <c r="S537" s="6"/>
    </row>
    <row r="538" spans="2:32" x14ac:dyDescent="0.25">
      <c r="B538" s="50" t="s">
        <v>639</v>
      </c>
      <c r="C538" s="56">
        <v>703792735</v>
      </c>
      <c r="D538" s="56">
        <v>817210116.33000004</v>
      </c>
      <c r="E538" s="148">
        <v>0</v>
      </c>
      <c r="F538" s="158">
        <v>3809865.43</v>
      </c>
      <c r="G538" s="158">
        <v>0</v>
      </c>
      <c r="H538" s="158">
        <v>0</v>
      </c>
      <c r="I538" s="148">
        <v>0</v>
      </c>
      <c r="J538" s="148">
        <v>7496942.2899999991</v>
      </c>
      <c r="K538" s="148">
        <v>0</v>
      </c>
      <c r="L538" s="148">
        <v>11696594.109999999</v>
      </c>
      <c r="M538" s="147">
        <v>27335828.030000001</v>
      </c>
      <c r="N538" s="147">
        <v>15862701.380000001</v>
      </c>
      <c r="O538" s="148">
        <v>0</v>
      </c>
      <c r="P538" s="148">
        <v>0</v>
      </c>
      <c r="Q538" s="148">
        <f t="shared" si="8"/>
        <v>66201931.240000002</v>
      </c>
      <c r="R538" s="289"/>
      <c r="S538" s="6"/>
    </row>
    <row r="539" spans="2:32" x14ac:dyDescent="0.25">
      <c r="B539" s="50" t="s">
        <v>748</v>
      </c>
      <c r="C539" s="56">
        <v>32383223</v>
      </c>
      <c r="D539" s="56">
        <v>3384223</v>
      </c>
      <c r="E539" s="148">
        <v>0</v>
      </c>
      <c r="F539" s="158">
        <v>0</v>
      </c>
      <c r="G539" s="158"/>
      <c r="H539" s="158"/>
      <c r="I539" s="148"/>
      <c r="J539" s="148"/>
      <c r="K539" s="148"/>
      <c r="L539" s="148"/>
      <c r="M539" s="147"/>
      <c r="N539" s="147"/>
      <c r="O539" s="148">
        <v>0</v>
      </c>
      <c r="P539" s="148">
        <v>0</v>
      </c>
      <c r="Q539" s="148">
        <f t="shared" si="8"/>
        <v>0</v>
      </c>
      <c r="R539" s="289"/>
      <c r="S539" s="6"/>
    </row>
    <row r="540" spans="2:32" x14ac:dyDescent="0.25">
      <c r="B540" s="51" t="s">
        <v>642</v>
      </c>
      <c r="C540" s="134">
        <v>6732490</v>
      </c>
      <c r="D540" s="134">
        <v>22366490</v>
      </c>
      <c r="E540" s="153">
        <v>0</v>
      </c>
      <c r="F540" s="153"/>
      <c r="G540" s="153"/>
      <c r="H540" s="153"/>
      <c r="I540" s="153"/>
      <c r="J540" s="153"/>
      <c r="K540" s="153"/>
      <c r="L540" s="153">
        <v>0</v>
      </c>
      <c r="M540" s="153">
        <v>0</v>
      </c>
      <c r="N540" s="153">
        <v>0</v>
      </c>
      <c r="O540" s="153"/>
      <c r="P540" s="153">
        <v>0</v>
      </c>
      <c r="Q540" s="147">
        <f t="shared" si="8"/>
        <v>0</v>
      </c>
      <c r="R540" s="289"/>
      <c r="S540" s="6"/>
    </row>
    <row r="541" spans="2:32" s="28" customFormat="1" x14ac:dyDescent="0.25">
      <c r="B541" s="50" t="s">
        <v>643</v>
      </c>
      <c r="C541" s="56">
        <v>6732490</v>
      </c>
      <c r="D541" s="56">
        <v>22366490</v>
      </c>
      <c r="E541" s="147">
        <v>0</v>
      </c>
      <c r="F541" s="153"/>
      <c r="G541" s="153"/>
      <c r="H541" s="153"/>
      <c r="I541" s="156"/>
      <c r="J541" s="147"/>
      <c r="K541" s="147"/>
      <c r="L541" s="147">
        <v>0</v>
      </c>
      <c r="M541" s="147">
        <v>0</v>
      </c>
      <c r="N541" s="147">
        <v>0</v>
      </c>
      <c r="O541" s="148"/>
      <c r="P541" s="148">
        <v>0</v>
      </c>
      <c r="Q541" s="148">
        <f t="shared" si="8"/>
        <v>0</v>
      </c>
      <c r="R541" s="289"/>
      <c r="S541" s="6"/>
      <c r="T541" s="3"/>
      <c r="U541" s="3"/>
      <c r="V541" s="3"/>
      <c r="W541" s="3"/>
      <c r="X541"/>
      <c r="Y541"/>
      <c r="Z541"/>
      <c r="AA541"/>
      <c r="AB541"/>
      <c r="AC541"/>
      <c r="AD541"/>
      <c r="AE541"/>
      <c r="AF541"/>
    </row>
    <row r="542" spans="2:32" x14ac:dyDescent="0.25">
      <c r="B542" s="51" t="s">
        <v>644</v>
      </c>
      <c r="C542" s="134">
        <v>2817930</v>
      </c>
      <c r="D542" s="134">
        <v>181751197.31999999</v>
      </c>
      <c r="E542" s="153">
        <v>0</v>
      </c>
      <c r="F542" s="153"/>
      <c r="G542" s="153"/>
      <c r="H542" s="153"/>
      <c r="I542" s="153">
        <v>411962.61</v>
      </c>
      <c r="J542" s="153">
        <v>0</v>
      </c>
      <c r="K542" s="153"/>
      <c r="L542" s="153">
        <v>0</v>
      </c>
      <c r="M542" s="153"/>
      <c r="N542" s="153"/>
      <c r="O542" s="153">
        <v>0</v>
      </c>
      <c r="P542" s="153">
        <v>0</v>
      </c>
      <c r="Q542" s="147">
        <f t="shared" si="8"/>
        <v>411962.61</v>
      </c>
      <c r="R542" s="289"/>
      <c r="S542" s="6"/>
    </row>
    <row r="543" spans="2:32" x14ac:dyDescent="0.25">
      <c r="B543" s="50" t="s">
        <v>645</v>
      </c>
      <c r="C543" s="56">
        <v>2817930</v>
      </c>
      <c r="D543" s="56">
        <v>181751197.31999999</v>
      </c>
      <c r="E543" s="148">
        <v>0</v>
      </c>
      <c r="F543" s="158"/>
      <c r="G543" s="158"/>
      <c r="H543" s="158"/>
      <c r="I543" s="148">
        <v>411962.61</v>
      </c>
      <c r="J543" s="148">
        <v>0</v>
      </c>
      <c r="K543" s="148"/>
      <c r="L543" s="148">
        <v>0</v>
      </c>
      <c r="M543" s="148"/>
      <c r="N543" s="148"/>
      <c r="O543" s="148">
        <v>0</v>
      </c>
      <c r="P543" s="148">
        <v>0</v>
      </c>
      <c r="Q543" s="148">
        <f t="shared" si="8"/>
        <v>411962.61</v>
      </c>
      <c r="R543" s="289"/>
      <c r="S543" s="6"/>
    </row>
    <row r="544" spans="2:32" x14ac:dyDescent="0.25">
      <c r="B544" s="26" t="s">
        <v>71</v>
      </c>
      <c r="C544" s="55">
        <v>24809</v>
      </c>
      <c r="D544" s="55">
        <v>24809</v>
      </c>
      <c r="E544" s="146">
        <v>0</v>
      </c>
      <c r="F544" s="146"/>
      <c r="G544" s="146"/>
      <c r="H544" s="146"/>
      <c r="I544" s="146"/>
      <c r="J544" s="146"/>
      <c r="K544" s="146"/>
      <c r="L544" s="146"/>
      <c r="M544" s="146"/>
      <c r="N544" s="146"/>
      <c r="O544" s="146"/>
      <c r="P544" s="146"/>
      <c r="Q544" s="146">
        <f t="shared" si="8"/>
        <v>0</v>
      </c>
      <c r="R544" s="289"/>
      <c r="S544" s="6"/>
    </row>
    <row r="545" spans="2:32" ht="15.75" customHeight="1" x14ac:dyDescent="0.25">
      <c r="B545" s="52" t="s">
        <v>72</v>
      </c>
      <c r="C545" s="63">
        <v>24809</v>
      </c>
      <c r="D545" s="63">
        <v>24809</v>
      </c>
      <c r="E545" s="147">
        <v>0</v>
      </c>
      <c r="F545" s="147"/>
      <c r="G545" s="147"/>
      <c r="H545" s="147"/>
      <c r="I545" s="147"/>
      <c r="J545" s="147"/>
      <c r="K545" s="147"/>
      <c r="L545" s="147"/>
      <c r="M545" s="147"/>
      <c r="N545" s="147"/>
      <c r="O545" s="147"/>
      <c r="P545" s="147"/>
      <c r="Q545" s="147">
        <f t="shared" si="8"/>
        <v>0</v>
      </c>
      <c r="R545" s="289"/>
      <c r="S545" s="6"/>
    </row>
    <row r="546" spans="2:32" x14ac:dyDescent="0.25">
      <c r="B546" s="27" t="s">
        <v>648</v>
      </c>
      <c r="C546" s="56">
        <v>24809</v>
      </c>
      <c r="D546" s="56">
        <v>24809</v>
      </c>
      <c r="E546" s="148">
        <v>0</v>
      </c>
      <c r="F546" s="148"/>
      <c r="G546" s="148"/>
      <c r="H546" s="148"/>
      <c r="I546" s="148"/>
      <c r="J546" s="148"/>
      <c r="K546" s="148"/>
      <c r="L546" s="148"/>
      <c r="M546" s="148"/>
      <c r="N546" s="148"/>
      <c r="O546" s="148"/>
      <c r="P546" s="148"/>
      <c r="Q546" s="147">
        <f t="shared" si="8"/>
        <v>0</v>
      </c>
      <c r="R546" s="289"/>
      <c r="S546" s="6"/>
    </row>
    <row r="547" spans="2:32" x14ac:dyDescent="0.25">
      <c r="B547" s="50" t="s">
        <v>649</v>
      </c>
      <c r="C547" s="56">
        <v>24809</v>
      </c>
      <c r="D547" s="56">
        <v>24809</v>
      </c>
      <c r="E547" s="148">
        <v>0</v>
      </c>
      <c r="F547" s="148"/>
      <c r="G547" s="148"/>
      <c r="H547" s="148"/>
      <c r="I547" s="148"/>
      <c r="J547" s="148"/>
      <c r="K547" s="148"/>
      <c r="L547" s="148"/>
      <c r="M547" s="148"/>
      <c r="N547" s="148"/>
      <c r="O547" s="148"/>
      <c r="P547" s="148"/>
      <c r="Q547" s="147">
        <f t="shared" si="8"/>
        <v>0</v>
      </c>
      <c r="R547" s="289"/>
      <c r="S547" s="6"/>
    </row>
    <row r="548" spans="2:32" x14ac:dyDescent="0.25">
      <c r="B548" s="26" t="s">
        <v>74</v>
      </c>
      <c r="C548" s="55">
        <v>120729328</v>
      </c>
      <c r="D548" s="55">
        <v>120766968</v>
      </c>
      <c r="E548" s="146">
        <v>0</v>
      </c>
      <c r="F548" s="146"/>
      <c r="G548" s="146"/>
      <c r="H548" s="146"/>
      <c r="I548" s="146"/>
      <c r="J548" s="146"/>
      <c r="K548" s="146"/>
      <c r="L548" s="146"/>
      <c r="M548" s="146"/>
      <c r="N548" s="146"/>
      <c r="O548" s="146">
        <v>0</v>
      </c>
      <c r="P548" s="146">
        <v>37639.480000000003</v>
      </c>
      <c r="Q548" s="146">
        <f t="shared" si="8"/>
        <v>37639.480000000003</v>
      </c>
      <c r="R548" s="289"/>
      <c r="S548" s="6"/>
    </row>
    <row r="549" spans="2:32" x14ac:dyDescent="0.25">
      <c r="B549" s="52" t="s">
        <v>75</v>
      </c>
      <c r="C549" s="66">
        <v>13094</v>
      </c>
      <c r="D549" s="66">
        <v>13094</v>
      </c>
      <c r="E549" s="292">
        <v>0</v>
      </c>
      <c r="F549" s="292"/>
      <c r="G549" s="292"/>
      <c r="H549" s="292"/>
      <c r="I549" s="292"/>
      <c r="J549" s="292"/>
      <c r="K549" s="292"/>
      <c r="L549" s="292"/>
      <c r="M549" s="292"/>
      <c r="N549" s="292"/>
      <c r="O549" s="292"/>
      <c r="P549" s="292"/>
      <c r="Q549" s="292">
        <f t="shared" si="8"/>
        <v>0</v>
      </c>
      <c r="R549" s="289"/>
      <c r="S549" s="6"/>
    </row>
    <row r="550" spans="2:32" x14ac:dyDescent="0.25">
      <c r="B550" s="51" t="s">
        <v>652</v>
      </c>
      <c r="C550" s="66">
        <v>13094</v>
      </c>
      <c r="D550" s="66">
        <v>13094</v>
      </c>
      <c r="E550" s="292">
        <v>0</v>
      </c>
      <c r="F550" s="292"/>
      <c r="G550" s="292"/>
      <c r="H550" s="292"/>
      <c r="I550" s="292"/>
      <c r="J550" s="292"/>
      <c r="K550" s="292"/>
      <c r="L550" s="292"/>
      <c r="M550" s="292"/>
      <c r="N550" s="292"/>
      <c r="O550" s="292"/>
      <c r="P550" s="292"/>
      <c r="Q550" s="292">
        <f t="shared" si="8"/>
        <v>0</v>
      </c>
      <c r="R550" s="289"/>
      <c r="S550" s="6"/>
    </row>
    <row r="551" spans="2:32" x14ac:dyDescent="0.25">
      <c r="B551" s="50" t="s">
        <v>653</v>
      </c>
      <c r="C551" s="66">
        <v>13094</v>
      </c>
      <c r="D551" s="66">
        <v>13094</v>
      </c>
      <c r="E551" s="292">
        <v>0</v>
      </c>
      <c r="F551" s="292"/>
      <c r="G551" s="292"/>
      <c r="H551" s="292"/>
      <c r="I551" s="292"/>
      <c r="J551" s="292"/>
      <c r="K551" s="292"/>
      <c r="L551" s="292"/>
      <c r="M551" s="292"/>
      <c r="N551" s="292"/>
      <c r="O551" s="292"/>
      <c r="P551" s="292"/>
      <c r="Q551" s="292">
        <f t="shared" si="8"/>
        <v>0</v>
      </c>
      <c r="R551" s="289"/>
      <c r="S551" s="6"/>
    </row>
    <row r="552" spans="2:32" x14ac:dyDescent="0.25">
      <c r="B552" s="52" t="s">
        <v>76</v>
      </c>
      <c r="C552" s="56">
        <v>120716234</v>
      </c>
      <c r="D552" s="56">
        <v>120716234</v>
      </c>
      <c r="E552" s="148">
        <v>0</v>
      </c>
      <c r="F552" s="148"/>
      <c r="G552" s="148"/>
      <c r="H552" s="148"/>
      <c r="I552" s="148"/>
      <c r="J552" s="148"/>
      <c r="K552" s="148"/>
      <c r="L552" s="148"/>
      <c r="M552" s="148"/>
      <c r="N552" s="148"/>
      <c r="O552" s="148"/>
      <c r="P552" s="148"/>
      <c r="Q552" s="147">
        <f t="shared" si="8"/>
        <v>0</v>
      </c>
      <c r="R552" s="289"/>
      <c r="S552" s="6"/>
    </row>
    <row r="553" spans="2:32" s="28" customFormat="1" x14ac:dyDescent="0.25">
      <c r="B553" s="51" t="s">
        <v>654</v>
      </c>
      <c r="C553" s="56">
        <v>120716234</v>
      </c>
      <c r="D553" s="56">
        <v>120716234</v>
      </c>
      <c r="E553" s="148">
        <v>0</v>
      </c>
      <c r="F553" s="148"/>
      <c r="G553" s="148"/>
      <c r="H553" s="148"/>
      <c r="I553" s="148"/>
      <c r="J553" s="148"/>
      <c r="K553" s="148"/>
      <c r="L553" s="148"/>
      <c r="M553" s="148"/>
      <c r="N553" s="148"/>
      <c r="O553" s="148"/>
      <c r="P553" s="148"/>
      <c r="Q553" s="147">
        <f t="shared" si="8"/>
        <v>0</v>
      </c>
      <c r="R553" s="289"/>
      <c r="S553" s="6"/>
      <c r="T553" s="3"/>
      <c r="U553" s="138"/>
      <c r="V553" s="138"/>
      <c r="W553" s="138"/>
      <c r="X553"/>
      <c r="Y553"/>
      <c r="Z553"/>
      <c r="AA553"/>
      <c r="AB553"/>
      <c r="AC553"/>
      <c r="AD553"/>
      <c r="AE553"/>
      <c r="AF553"/>
    </row>
    <row r="554" spans="2:32" x14ac:dyDescent="0.25">
      <c r="B554" s="50" t="s">
        <v>655</v>
      </c>
      <c r="C554" s="56">
        <v>120716234</v>
      </c>
      <c r="D554" s="56">
        <v>120716234</v>
      </c>
      <c r="E554" s="148">
        <v>0</v>
      </c>
      <c r="F554" s="148"/>
      <c r="G554" s="148"/>
      <c r="H554" s="148"/>
      <c r="I554" s="148"/>
      <c r="J554" s="148"/>
      <c r="K554" s="148"/>
      <c r="L554" s="148"/>
      <c r="M554" s="148"/>
      <c r="N554" s="148"/>
      <c r="O554" s="148"/>
      <c r="P554" s="148"/>
      <c r="Q554" s="147">
        <f t="shared" si="8"/>
        <v>0</v>
      </c>
      <c r="R554" s="289"/>
      <c r="S554" s="6"/>
    </row>
    <row r="555" spans="2:32" x14ac:dyDescent="0.25">
      <c r="B555" s="52" t="s">
        <v>699</v>
      </c>
      <c r="C555" s="56">
        <v>0</v>
      </c>
      <c r="D555" s="56">
        <v>37640</v>
      </c>
      <c r="E555" s="148"/>
      <c r="F555" s="148"/>
      <c r="G555" s="148"/>
      <c r="H555" s="148"/>
      <c r="I555" s="148"/>
      <c r="J555" s="148"/>
      <c r="K555" s="148"/>
      <c r="L555" s="148"/>
      <c r="M555" s="148"/>
      <c r="N555" s="148"/>
      <c r="O555" s="148">
        <v>0</v>
      </c>
      <c r="P555" s="148">
        <v>37639.480000000003</v>
      </c>
      <c r="Q555" s="147">
        <f t="shared" si="8"/>
        <v>37639.480000000003</v>
      </c>
      <c r="R555" s="289"/>
      <c r="S555" s="6"/>
    </row>
    <row r="556" spans="2:32" x14ac:dyDescent="0.25">
      <c r="B556" s="51" t="s">
        <v>735</v>
      </c>
      <c r="C556" s="56">
        <v>0</v>
      </c>
      <c r="D556" s="56">
        <v>37640</v>
      </c>
      <c r="E556" s="148"/>
      <c r="F556" s="148"/>
      <c r="G556" s="148"/>
      <c r="H556" s="148"/>
      <c r="I556" s="148"/>
      <c r="J556" s="148"/>
      <c r="K556" s="148"/>
      <c r="L556" s="148"/>
      <c r="M556" s="148"/>
      <c r="N556" s="148"/>
      <c r="O556" s="148">
        <v>0</v>
      </c>
      <c r="P556" s="148">
        <v>37639.480000000003</v>
      </c>
      <c r="Q556" s="147">
        <f t="shared" si="8"/>
        <v>37639.480000000003</v>
      </c>
      <c r="R556" s="289"/>
      <c r="S556" s="6"/>
    </row>
    <row r="557" spans="2:32" x14ac:dyDescent="0.25">
      <c r="B557" s="50" t="s">
        <v>736</v>
      </c>
      <c r="C557" s="56">
        <v>0</v>
      </c>
      <c r="D557" s="56">
        <v>37640</v>
      </c>
      <c r="E557" s="148"/>
      <c r="F557" s="148"/>
      <c r="G557" s="148"/>
      <c r="H557" s="148"/>
      <c r="I557" s="148"/>
      <c r="J557" s="148"/>
      <c r="K557" s="148"/>
      <c r="L557" s="148"/>
      <c r="M557" s="148"/>
      <c r="N557" s="148"/>
      <c r="O557" s="148">
        <v>0</v>
      </c>
      <c r="P557" s="148">
        <v>37639.480000000003</v>
      </c>
      <c r="Q557" s="147">
        <f t="shared" si="8"/>
        <v>37639.480000000003</v>
      </c>
      <c r="R557" s="289"/>
      <c r="S557" s="6"/>
    </row>
    <row r="558" spans="2:32" s="28" customFormat="1" ht="15.75" customHeight="1" x14ac:dyDescent="0.25">
      <c r="B558" s="77" t="s">
        <v>149</v>
      </c>
      <c r="C558" s="67">
        <f t="shared" ref="C558:Q558" si="9">C10+C74+C221+C340+C387+C408+C521+C544+C548</f>
        <v>183369770693</v>
      </c>
      <c r="D558" s="67">
        <f t="shared" si="9"/>
        <v>206784338047.29996</v>
      </c>
      <c r="E558" s="59">
        <f t="shared" si="9"/>
        <v>8340697614.1600027</v>
      </c>
      <c r="F558" s="59">
        <f t="shared" si="9"/>
        <v>9237068715.7900009</v>
      </c>
      <c r="G558" s="59">
        <f t="shared" si="9"/>
        <v>11002518782.75</v>
      </c>
      <c r="H558" s="59">
        <f t="shared" si="9"/>
        <v>11207539378.399998</v>
      </c>
      <c r="I558" s="59">
        <f t="shared" si="9"/>
        <v>11079868662.18</v>
      </c>
      <c r="J558" s="59">
        <f t="shared" si="9"/>
        <v>11149804501.800001</v>
      </c>
      <c r="K558" s="59">
        <f t="shared" si="9"/>
        <v>11111089209.859999</v>
      </c>
      <c r="L558" s="59">
        <f t="shared" si="9"/>
        <v>11649353423.379997</v>
      </c>
      <c r="M558" s="59">
        <f t="shared" si="9"/>
        <v>12383621786.399996</v>
      </c>
      <c r="N558" s="59">
        <f t="shared" si="9"/>
        <v>12213753297.49</v>
      </c>
      <c r="O558" s="59">
        <f t="shared" si="9"/>
        <v>14482025416.26</v>
      </c>
      <c r="P558" s="59">
        <f t="shared" si="9"/>
        <v>21374510871.990002</v>
      </c>
      <c r="Q558" s="59">
        <f t="shared" si="9"/>
        <v>145231851660.46002</v>
      </c>
      <c r="R558" s="289"/>
      <c r="T558" s="3"/>
      <c r="U558" s="138"/>
      <c r="V558" s="138"/>
      <c r="W558" s="138"/>
      <c r="X558"/>
      <c r="Y558"/>
      <c r="Z558"/>
      <c r="AA558"/>
      <c r="AB558"/>
      <c r="AC558"/>
      <c r="AD558"/>
      <c r="AE558"/>
      <c r="AF558"/>
    </row>
    <row r="559" spans="2:32" ht="15.75" customHeight="1" x14ac:dyDescent="0.25">
      <c r="E559" s="148"/>
      <c r="F559" s="148"/>
      <c r="G559" s="148"/>
      <c r="H559" s="148"/>
      <c r="I559" s="148"/>
      <c r="J559" s="159"/>
      <c r="K559" s="159"/>
      <c r="L559" s="148"/>
      <c r="M559" s="148"/>
      <c r="N559" s="148"/>
      <c r="O559" s="148"/>
      <c r="P559" s="148"/>
      <c r="Q559" s="148"/>
      <c r="R559" s="289"/>
    </row>
    <row r="560" spans="2:32" ht="15.75" customHeight="1" x14ac:dyDescent="0.25">
      <c r="B560" s="77"/>
      <c r="C560" s="25"/>
      <c r="D560" s="24"/>
      <c r="E560" s="11" t="s">
        <v>10</v>
      </c>
      <c r="F560" s="11" t="s">
        <v>11</v>
      </c>
      <c r="G560" s="11" t="s">
        <v>12</v>
      </c>
      <c r="H560" s="11" t="s">
        <v>13</v>
      </c>
      <c r="I560" s="11" t="s">
        <v>14</v>
      </c>
      <c r="J560" s="160" t="s">
        <v>15</v>
      </c>
      <c r="K560" s="160" t="s">
        <v>16</v>
      </c>
      <c r="L560" s="161" t="s">
        <v>17</v>
      </c>
      <c r="M560" s="11" t="s">
        <v>118</v>
      </c>
      <c r="N560" s="11" t="s">
        <v>19</v>
      </c>
      <c r="O560" s="11" t="s">
        <v>20</v>
      </c>
      <c r="P560" s="11" t="s">
        <v>21</v>
      </c>
      <c r="Q560" s="162" t="s">
        <v>22</v>
      </c>
      <c r="R560" s="289"/>
    </row>
    <row r="561" spans="2:19" ht="15.75" customHeight="1" x14ac:dyDescent="0.25">
      <c r="B561" s="26" t="s">
        <v>83</v>
      </c>
      <c r="C561" s="60">
        <v>1414493801</v>
      </c>
      <c r="D561" s="60">
        <v>1414493801</v>
      </c>
      <c r="E561" s="150">
        <v>0</v>
      </c>
      <c r="F561" s="150">
        <v>1499200.02</v>
      </c>
      <c r="G561" s="150">
        <v>0</v>
      </c>
      <c r="H561" s="150">
        <v>0</v>
      </c>
      <c r="I561" s="150">
        <v>0</v>
      </c>
      <c r="J561" s="150">
        <v>0</v>
      </c>
      <c r="K561" s="150">
        <v>0</v>
      </c>
      <c r="L561" s="150">
        <v>0</v>
      </c>
      <c r="M561" s="150">
        <v>0</v>
      </c>
      <c r="N561" s="150">
        <v>0</v>
      </c>
      <c r="O561" s="150">
        <v>0</v>
      </c>
      <c r="P561" s="150">
        <v>0</v>
      </c>
      <c r="Q561" s="150">
        <f t="shared" ref="Q561:Q570" si="10">SUM(E561:P561)</f>
        <v>1499200.02</v>
      </c>
      <c r="R561" s="289"/>
    </row>
    <row r="562" spans="2:19" ht="15.75" customHeight="1" x14ac:dyDescent="0.25">
      <c r="B562" t="s">
        <v>84</v>
      </c>
      <c r="C562" s="62">
        <v>1351493801</v>
      </c>
      <c r="D562" s="62">
        <v>1351493801</v>
      </c>
      <c r="E562" s="164">
        <v>0</v>
      </c>
      <c r="F562" s="164">
        <v>0</v>
      </c>
      <c r="G562" s="164">
        <v>0</v>
      </c>
      <c r="H562" s="164">
        <v>0</v>
      </c>
      <c r="I562" s="164">
        <v>0</v>
      </c>
      <c r="J562" s="164">
        <v>0</v>
      </c>
      <c r="K562" s="164">
        <v>0</v>
      </c>
      <c r="L562" s="164">
        <v>0</v>
      </c>
      <c r="M562" s="164">
        <v>0</v>
      </c>
      <c r="N562" s="164">
        <v>0</v>
      </c>
      <c r="O562" s="164">
        <v>0</v>
      </c>
      <c r="P562" s="164">
        <v>0</v>
      </c>
      <c r="Q562" s="148">
        <f t="shared" si="10"/>
        <v>0</v>
      </c>
      <c r="R562" s="289"/>
      <c r="S562" s="28"/>
    </row>
    <row r="563" spans="2:19" ht="15.75" customHeight="1" x14ac:dyDescent="0.25">
      <c r="B563" s="27" t="s">
        <v>92</v>
      </c>
      <c r="C563" s="61">
        <v>1328308604</v>
      </c>
      <c r="D563" s="61">
        <v>1328308604</v>
      </c>
      <c r="E563" s="163">
        <v>0</v>
      </c>
      <c r="F563" s="163">
        <v>0</v>
      </c>
      <c r="G563" s="163">
        <v>0</v>
      </c>
      <c r="H563" s="163">
        <v>0</v>
      </c>
      <c r="I563" s="163">
        <v>0</v>
      </c>
      <c r="J563" s="163">
        <v>0</v>
      </c>
      <c r="K563" s="163">
        <v>0</v>
      </c>
      <c r="L563" s="163">
        <v>0</v>
      </c>
      <c r="M563" s="163">
        <v>0</v>
      </c>
      <c r="N563" s="163">
        <v>0</v>
      </c>
      <c r="O563" s="163">
        <v>0</v>
      </c>
      <c r="P563" s="163">
        <v>0</v>
      </c>
      <c r="Q563" s="148">
        <f t="shared" si="10"/>
        <v>0</v>
      </c>
      <c r="R563" s="289"/>
    </row>
    <row r="564" spans="2:19" x14ac:dyDescent="0.25">
      <c r="B564" s="50" t="s">
        <v>93</v>
      </c>
      <c r="C564" s="61">
        <v>1328308604</v>
      </c>
      <c r="D564" s="61">
        <v>1328308604</v>
      </c>
      <c r="E564" s="163">
        <v>0</v>
      </c>
      <c r="F564" s="165">
        <v>0</v>
      </c>
      <c r="G564" s="165">
        <v>0</v>
      </c>
      <c r="H564" s="163">
        <v>0</v>
      </c>
      <c r="I564" s="163">
        <v>0</v>
      </c>
      <c r="J564" s="163">
        <v>0</v>
      </c>
      <c r="K564" s="163">
        <v>0</v>
      </c>
      <c r="L564" s="163">
        <v>0</v>
      </c>
      <c r="M564" s="163">
        <v>0</v>
      </c>
      <c r="N564" s="163">
        <v>0</v>
      </c>
      <c r="O564" s="163">
        <v>0</v>
      </c>
      <c r="P564" s="163">
        <v>0</v>
      </c>
      <c r="Q564" s="148">
        <f t="shared" si="10"/>
        <v>0</v>
      </c>
      <c r="R564" s="289"/>
    </row>
    <row r="565" spans="2:19" ht="15.75" customHeight="1" x14ac:dyDescent="0.25">
      <c r="B565" s="27" t="s">
        <v>103</v>
      </c>
      <c r="C565" s="61">
        <v>23185197</v>
      </c>
      <c r="D565" s="61">
        <v>23185197</v>
      </c>
      <c r="E565" s="163">
        <v>0</v>
      </c>
      <c r="F565" s="165">
        <v>0</v>
      </c>
      <c r="G565" s="165">
        <v>0</v>
      </c>
      <c r="H565" s="163">
        <v>0</v>
      </c>
      <c r="I565" s="163">
        <v>0</v>
      </c>
      <c r="J565" s="163">
        <v>0</v>
      </c>
      <c r="K565" s="163">
        <v>0</v>
      </c>
      <c r="L565" s="163">
        <v>0</v>
      </c>
      <c r="M565" s="163">
        <v>0</v>
      </c>
      <c r="N565" s="163">
        <v>0</v>
      </c>
      <c r="O565" s="163">
        <v>0</v>
      </c>
      <c r="P565" s="163">
        <v>0</v>
      </c>
      <c r="Q565" s="148">
        <f t="shared" si="10"/>
        <v>0</v>
      </c>
      <c r="R565" s="289"/>
    </row>
    <row r="566" spans="2:19" x14ac:dyDescent="0.25">
      <c r="B566" s="50" t="s">
        <v>104</v>
      </c>
      <c r="C566" s="61">
        <v>23185197</v>
      </c>
      <c r="D566" s="61">
        <v>23185197</v>
      </c>
      <c r="E566" s="163">
        <v>0</v>
      </c>
      <c r="F566" s="163">
        <v>0</v>
      </c>
      <c r="G566" s="163">
        <v>0</v>
      </c>
      <c r="H566" s="163">
        <v>0</v>
      </c>
      <c r="I566" s="163">
        <v>0</v>
      </c>
      <c r="J566" s="163">
        <v>0</v>
      </c>
      <c r="K566" s="163">
        <v>0</v>
      </c>
      <c r="L566" s="163">
        <v>0</v>
      </c>
      <c r="M566" s="163">
        <v>0</v>
      </c>
      <c r="N566" s="163">
        <v>0</v>
      </c>
      <c r="O566" s="163">
        <v>0</v>
      </c>
      <c r="P566" s="163">
        <v>0</v>
      </c>
      <c r="Q566" s="148">
        <f t="shared" si="10"/>
        <v>0</v>
      </c>
      <c r="R566" s="289"/>
    </row>
    <row r="567" spans="2:19" ht="15" customHeight="1" x14ac:dyDescent="0.25">
      <c r="B567" s="52" t="s">
        <v>105</v>
      </c>
      <c r="C567" s="62">
        <v>63000000</v>
      </c>
      <c r="D567" s="62">
        <v>63000000</v>
      </c>
      <c r="E567" s="164">
        <v>0</v>
      </c>
      <c r="F567" s="166">
        <v>1499200.02</v>
      </c>
      <c r="G567" s="166">
        <v>0</v>
      </c>
      <c r="H567" s="164">
        <v>0</v>
      </c>
      <c r="I567" s="164">
        <v>0</v>
      </c>
      <c r="J567" s="164">
        <v>0</v>
      </c>
      <c r="K567" s="164">
        <v>0</v>
      </c>
      <c r="L567" s="164">
        <v>0</v>
      </c>
      <c r="M567" s="164">
        <v>0</v>
      </c>
      <c r="N567" s="164">
        <v>0</v>
      </c>
      <c r="O567" s="164">
        <v>0</v>
      </c>
      <c r="P567" s="164">
        <v>0</v>
      </c>
      <c r="Q567" s="148">
        <f t="shared" si="10"/>
        <v>1499200.02</v>
      </c>
      <c r="R567" s="289"/>
      <c r="S567" s="28"/>
    </row>
    <row r="568" spans="2:19" x14ac:dyDescent="0.25">
      <c r="B568" s="27" t="s">
        <v>106</v>
      </c>
      <c r="C568" s="61">
        <v>63000000</v>
      </c>
      <c r="D568" s="61">
        <v>63000000</v>
      </c>
      <c r="E568" s="163">
        <v>0</v>
      </c>
      <c r="F568" s="163">
        <v>1499200.02</v>
      </c>
      <c r="G568" s="163">
        <v>0</v>
      </c>
      <c r="H568" s="163">
        <v>0</v>
      </c>
      <c r="I568" s="163">
        <v>0</v>
      </c>
      <c r="J568" s="163">
        <v>0</v>
      </c>
      <c r="K568" s="163">
        <v>0</v>
      </c>
      <c r="L568" s="163">
        <v>0</v>
      </c>
      <c r="M568" s="163">
        <v>0</v>
      </c>
      <c r="N568" s="163">
        <v>0</v>
      </c>
      <c r="O568" s="163">
        <v>0</v>
      </c>
      <c r="P568" s="163">
        <v>0</v>
      </c>
      <c r="Q568" s="148">
        <f t="shared" si="10"/>
        <v>1499200.02</v>
      </c>
      <c r="R568" s="289"/>
    </row>
    <row r="569" spans="2:19" x14ac:dyDescent="0.25">
      <c r="B569" s="50" t="s">
        <v>124</v>
      </c>
      <c r="C569" s="61">
        <v>5000000</v>
      </c>
      <c r="D569" s="61">
        <v>5000000</v>
      </c>
      <c r="E569" s="163">
        <v>0</v>
      </c>
      <c r="F569" s="163">
        <v>1499200.02</v>
      </c>
      <c r="G569" s="163">
        <v>0</v>
      </c>
      <c r="H569" s="163">
        <v>0</v>
      </c>
      <c r="I569" s="163">
        <v>0</v>
      </c>
      <c r="J569" s="163">
        <v>0</v>
      </c>
      <c r="K569" s="163">
        <v>0</v>
      </c>
      <c r="L569" s="163">
        <v>0</v>
      </c>
      <c r="M569" s="163">
        <v>0</v>
      </c>
      <c r="N569" s="163">
        <v>0</v>
      </c>
      <c r="O569" s="163">
        <v>0</v>
      </c>
      <c r="P569" s="163">
        <v>0</v>
      </c>
      <c r="Q569" s="148">
        <f t="shared" si="10"/>
        <v>1499200.02</v>
      </c>
      <c r="R569" s="289"/>
    </row>
    <row r="570" spans="2:19" x14ac:dyDescent="0.25">
      <c r="B570" s="50" t="s">
        <v>107</v>
      </c>
      <c r="C570" s="61">
        <v>58000000</v>
      </c>
      <c r="D570" s="61">
        <v>58000000</v>
      </c>
      <c r="E570" s="163">
        <v>0</v>
      </c>
      <c r="F570" s="163">
        <v>0</v>
      </c>
      <c r="G570" s="163">
        <v>0</v>
      </c>
      <c r="H570" s="163">
        <v>0</v>
      </c>
      <c r="I570" s="163">
        <v>0</v>
      </c>
      <c r="J570" s="163">
        <v>0</v>
      </c>
      <c r="K570" s="163">
        <v>0</v>
      </c>
      <c r="L570" s="163">
        <v>0</v>
      </c>
      <c r="M570" s="163">
        <v>0</v>
      </c>
      <c r="N570" s="163">
        <v>0</v>
      </c>
      <c r="O570" s="163">
        <v>0</v>
      </c>
      <c r="P570" s="163">
        <v>0</v>
      </c>
      <c r="Q570" s="148">
        <f t="shared" si="10"/>
        <v>0</v>
      </c>
      <c r="R570" s="289"/>
    </row>
    <row r="571" spans="2:19" x14ac:dyDescent="0.25">
      <c r="B571" s="77" t="s">
        <v>85</v>
      </c>
      <c r="C571" s="67">
        <f>+C561</f>
        <v>1414493801</v>
      </c>
      <c r="D571" s="67">
        <f>+D561</f>
        <v>1414493801</v>
      </c>
      <c r="E571" s="59">
        <f t="shared" ref="E571:Q571" si="11">+E561</f>
        <v>0</v>
      </c>
      <c r="F571" s="59">
        <f t="shared" si="11"/>
        <v>1499200.02</v>
      </c>
      <c r="G571" s="59">
        <f t="shared" si="11"/>
        <v>0</v>
      </c>
      <c r="H571" s="59">
        <f t="shared" si="11"/>
        <v>0</v>
      </c>
      <c r="I571" s="59">
        <f t="shared" si="11"/>
        <v>0</v>
      </c>
      <c r="J571" s="167">
        <f t="shared" si="11"/>
        <v>0</v>
      </c>
      <c r="K571" s="168">
        <f t="shared" si="11"/>
        <v>0</v>
      </c>
      <c r="L571" s="169">
        <f t="shared" si="11"/>
        <v>0</v>
      </c>
      <c r="M571" s="59">
        <f t="shared" si="11"/>
        <v>0</v>
      </c>
      <c r="N571" s="59">
        <f t="shared" si="11"/>
        <v>0</v>
      </c>
      <c r="O571" s="59">
        <f t="shared" si="11"/>
        <v>0</v>
      </c>
      <c r="P571" s="59">
        <f t="shared" si="11"/>
        <v>0</v>
      </c>
      <c r="Q571" s="59">
        <f t="shared" si="11"/>
        <v>1499200.02</v>
      </c>
      <c r="R571" s="289"/>
    </row>
    <row r="572" spans="2:19" x14ac:dyDescent="0.25">
      <c r="E572" s="170"/>
      <c r="F572" s="170"/>
      <c r="G572" s="170"/>
      <c r="H572" s="170"/>
      <c r="I572" s="170"/>
      <c r="J572" s="170"/>
      <c r="K572" s="170"/>
      <c r="L572" s="170"/>
      <c r="M572" s="170"/>
      <c r="N572" s="170"/>
      <c r="O572" s="170"/>
      <c r="P572" s="170"/>
      <c r="Q572" s="170"/>
      <c r="R572" s="289"/>
    </row>
    <row r="573" spans="2:19" x14ac:dyDescent="0.25">
      <c r="B573" s="93" t="s">
        <v>150</v>
      </c>
      <c r="C573" s="80">
        <f t="shared" ref="C573:Q573" si="12">C558+C571</f>
        <v>184784264494</v>
      </c>
      <c r="D573" s="80">
        <f t="shared" si="12"/>
        <v>208198831848.29996</v>
      </c>
      <c r="E573" s="171">
        <f t="shared" si="12"/>
        <v>8340697614.1600027</v>
      </c>
      <c r="F573" s="171">
        <f t="shared" si="12"/>
        <v>9238567915.8100014</v>
      </c>
      <c r="G573" s="171">
        <f t="shared" si="12"/>
        <v>11002518782.75</v>
      </c>
      <c r="H573" s="171">
        <f t="shared" si="12"/>
        <v>11207539378.399998</v>
      </c>
      <c r="I573" s="171">
        <f t="shared" si="12"/>
        <v>11079868662.18</v>
      </c>
      <c r="J573" s="171">
        <f t="shared" si="12"/>
        <v>11149804501.800001</v>
      </c>
      <c r="K573" s="171">
        <f t="shared" si="12"/>
        <v>11111089209.859999</v>
      </c>
      <c r="L573" s="171">
        <f t="shared" si="12"/>
        <v>11649353423.379997</v>
      </c>
      <c r="M573" s="171">
        <f t="shared" si="12"/>
        <v>12383621786.399996</v>
      </c>
      <c r="N573" s="171">
        <f t="shared" si="12"/>
        <v>12213753297.49</v>
      </c>
      <c r="O573" s="171">
        <f t="shared" si="12"/>
        <v>14482025416.26</v>
      </c>
      <c r="P573" s="171">
        <f t="shared" si="12"/>
        <v>21374510871.990002</v>
      </c>
      <c r="Q573" s="171">
        <f t="shared" si="12"/>
        <v>145233350860.48001</v>
      </c>
      <c r="R573" s="289"/>
    </row>
    <row r="574" spans="2:19" x14ac:dyDescent="0.25">
      <c r="B574" s="70" t="s">
        <v>749</v>
      </c>
      <c r="C574" s="137"/>
      <c r="D574" s="137"/>
      <c r="E574" s="280"/>
      <c r="F574" s="280"/>
      <c r="G574" s="280"/>
      <c r="H574" s="280"/>
      <c r="I574" s="280"/>
      <c r="J574" s="280"/>
      <c r="K574" s="280"/>
      <c r="L574" s="280"/>
      <c r="M574" s="280"/>
      <c r="N574" s="280"/>
      <c r="Q574" s="280"/>
      <c r="R574" s="289"/>
    </row>
    <row r="575" spans="2:19" x14ac:dyDescent="0.25">
      <c r="B575" s="70" t="s">
        <v>113</v>
      </c>
      <c r="E575" s="281"/>
      <c r="F575" s="281"/>
      <c r="G575" s="281"/>
      <c r="H575" s="281"/>
      <c r="I575" s="281"/>
      <c r="J575" s="281"/>
      <c r="K575" s="281"/>
      <c r="L575" s="281"/>
      <c r="M575" s="281"/>
      <c r="N575" s="281"/>
      <c r="O575" s="281"/>
      <c r="P575" s="281"/>
      <c r="Q575" s="281"/>
      <c r="R575" s="289"/>
    </row>
    <row r="576" spans="2:19" ht="36" x14ac:dyDescent="0.25">
      <c r="B576" s="293" t="s">
        <v>750</v>
      </c>
      <c r="R576" s="289"/>
    </row>
    <row r="577" spans="18:18" x14ac:dyDescent="0.25">
      <c r="R577" s="289"/>
    </row>
    <row r="578" spans="18:18" x14ac:dyDescent="0.25">
      <c r="R578" s="289"/>
    </row>
    <row r="579" spans="18:18" x14ac:dyDescent="0.25">
      <c r="R579" s="289"/>
    </row>
    <row r="580" spans="18:18" x14ac:dyDescent="0.25">
      <c r="R580" s="289"/>
    </row>
    <row r="581" spans="18:18" x14ac:dyDescent="0.25">
      <c r="R581" s="289"/>
    </row>
    <row r="582" spans="18:18" x14ac:dyDescent="0.25">
      <c r="R582" s="289"/>
    </row>
    <row r="583" spans="18:18" x14ac:dyDescent="0.25">
      <c r="R583" s="289"/>
    </row>
    <row r="584" spans="18:18" x14ac:dyDescent="0.25">
      <c r="R584" s="289"/>
    </row>
    <row r="585" spans="18:18" x14ac:dyDescent="0.25">
      <c r="R585" s="289"/>
    </row>
    <row r="586" spans="18:18" x14ac:dyDescent="0.25">
      <c r="R586" s="289"/>
    </row>
    <row r="587" spans="18:18" x14ac:dyDescent="0.25">
      <c r="R587" s="289"/>
    </row>
    <row r="588" spans="18:18" x14ac:dyDescent="0.25">
      <c r="R588" s="289"/>
    </row>
    <row r="589" spans="18:18" x14ac:dyDescent="0.25">
      <c r="R589" s="289"/>
    </row>
    <row r="590" spans="18:18" x14ac:dyDescent="0.25">
      <c r="R590" s="289"/>
    </row>
    <row r="591" spans="18:18" x14ac:dyDescent="0.25">
      <c r="R591" s="289"/>
    </row>
    <row r="592" spans="18:18" x14ac:dyDescent="0.25">
      <c r="R592" s="289"/>
    </row>
    <row r="593" spans="18:18" x14ac:dyDescent="0.25">
      <c r="R593" s="289"/>
    </row>
    <row r="594" spans="18:18" x14ac:dyDescent="0.25">
      <c r="R594" s="289"/>
    </row>
    <row r="595" spans="18:18" x14ac:dyDescent="0.25">
      <c r="R595" s="289"/>
    </row>
    <row r="596" spans="18:18" x14ac:dyDescent="0.25">
      <c r="R596" s="289"/>
    </row>
    <row r="597" spans="18:18" x14ac:dyDescent="0.25">
      <c r="R597" s="289"/>
    </row>
    <row r="598" spans="18:18" x14ac:dyDescent="0.25">
      <c r="R598" s="289"/>
    </row>
    <row r="599" spans="18:18" x14ac:dyDescent="0.25">
      <c r="R599" s="289"/>
    </row>
    <row r="600" spans="18:18" x14ac:dyDescent="0.25">
      <c r="R600" s="289"/>
    </row>
    <row r="601" spans="18:18" x14ac:dyDescent="0.25">
      <c r="R601" s="289"/>
    </row>
    <row r="602" spans="18:18" x14ac:dyDescent="0.25">
      <c r="R602" s="289"/>
    </row>
    <row r="603" spans="18:18" x14ac:dyDescent="0.25">
      <c r="R603" s="289"/>
    </row>
    <row r="604" spans="18:18" x14ac:dyDescent="0.25">
      <c r="R604" s="289"/>
    </row>
    <row r="605" spans="18:18" x14ac:dyDescent="0.25">
      <c r="R605" s="289"/>
    </row>
    <row r="606" spans="18:18" x14ac:dyDescent="0.25">
      <c r="R606" s="289"/>
    </row>
    <row r="607" spans="18:18" x14ac:dyDescent="0.25">
      <c r="R607" s="289"/>
    </row>
    <row r="608" spans="18:18" x14ac:dyDescent="0.25">
      <c r="R608" s="289"/>
    </row>
    <row r="609" spans="18:18" x14ac:dyDescent="0.25">
      <c r="R609" s="289"/>
    </row>
    <row r="610" spans="18:18" x14ac:dyDescent="0.25">
      <c r="R610" s="289"/>
    </row>
    <row r="611" spans="18:18" x14ac:dyDescent="0.25">
      <c r="R611" s="289"/>
    </row>
    <row r="612" spans="18:18" x14ac:dyDescent="0.25">
      <c r="R612" s="289"/>
    </row>
    <row r="613" spans="18:18" x14ac:dyDescent="0.25">
      <c r="R613" s="289"/>
    </row>
    <row r="614" spans="18:18" x14ac:dyDescent="0.25">
      <c r="R614" s="289"/>
    </row>
    <row r="615" spans="18:18" x14ac:dyDescent="0.25">
      <c r="R615" s="289"/>
    </row>
    <row r="616" spans="18:18" x14ac:dyDescent="0.25">
      <c r="R616" s="289"/>
    </row>
    <row r="617" spans="18:18" x14ac:dyDescent="0.25">
      <c r="R617" s="289"/>
    </row>
    <row r="618" spans="18:18" x14ac:dyDescent="0.25">
      <c r="R618" s="289"/>
    </row>
    <row r="619" spans="18:18" x14ac:dyDescent="0.25">
      <c r="R619" s="289"/>
    </row>
    <row r="620" spans="18:18" x14ac:dyDescent="0.25">
      <c r="R620" s="289"/>
    </row>
    <row r="621" spans="18:18" x14ac:dyDescent="0.25">
      <c r="R621" s="289"/>
    </row>
    <row r="622" spans="18:18" x14ac:dyDescent="0.25">
      <c r="R622" s="289"/>
    </row>
    <row r="623" spans="18:18" x14ac:dyDescent="0.25">
      <c r="R623" s="289"/>
    </row>
    <row r="624" spans="18:18" x14ac:dyDescent="0.25">
      <c r="R624" s="289"/>
    </row>
    <row r="625" spans="18:18" x14ac:dyDescent="0.25">
      <c r="R625" s="175"/>
    </row>
    <row r="626" spans="18:18" x14ac:dyDescent="0.25">
      <c r="R626" s="174"/>
    </row>
    <row r="627" spans="18:18" x14ac:dyDescent="0.25">
      <c r="R627" s="277"/>
    </row>
    <row r="628" spans="18:18" x14ac:dyDescent="0.25">
      <c r="R628" s="275"/>
    </row>
    <row r="629" spans="18:18" x14ac:dyDescent="0.25">
      <c r="R629" s="174"/>
    </row>
    <row r="630" spans="18:18" x14ac:dyDescent="0.25">
      <c r="R630" s="174"/>
    </row>
    <row r="631" spans="18:18" x14ac:dyDescent="0.25">
      <c r="R631" s="175"/>
    </row>
    <row r="632" spans="18:18" x14ac:dyDescent="0.25">
      <c r="R632" s="174"/>
    </row>
    <row r="633" spans="18:18" x14ac:dyDescent="0.25">
      <c r="R633" s="174"/>
    </row>
    <row r="634" spans="18:18" x14ac:dyDescent="0.25">
      <c r="R634" s="175"/>
    </row>
    <row r="635" spans="18:18" x14ac:dyDescent="0.25">
      <c r="R635" s="174"/>
    </row>
    <row r="636" spans="18:18" x14ac:dyDescent="0.25">
      <c r="R636" s="174"/>
    </row>
    <row r="637" spans="18:18" x14ac:dyDescent="0.25">
      <c r="R637" s="275"/>
    </row>
    <row r="638" spans="18:18" x14ac:dyDescent="0.25">
      <c r="R638" s="174"/>
    </row>
    <row r="639" spans="18:18" x14ac:dyDescent="0.25">
      <c r="R639" s="174"/>
    </row>
    <row r="640" spans="18:18" x14ac:dyDescent="0.25">
      <c r="R640" s="174"/>
    </row>
    <row r="641" spans="18:18" x14ac:dyDescent="0.25">
      <c r="R641" s="174"/>
    </row>
    <row r="642" spans="18:18" x14ac:dyDescent="0.25">
      <c r="R642" s="174"/>
    </row>
    <row r="643" spans="18:18" x14ac:dyDescent="0.25">
      <c r="R643" s="174"/>
    </row>
    <row r="644" spans="18:18" x14ac:dyDescent="0.25">
      <c r="R644" s="174"/>
    </row>
    <row r="645" spans="18:18" x14ac:dyDescent="0.25">
      <c r="R645" s="174"/>
    </row>
    <row r="646" spans="18:18" x14ac:dyDescent="0.25">
      <c r="R646" s="174"/>
    </row>
    <row r="647" spans="18:18" x14ac:dyDescent="0.25">
      <c r="R647" s="174"/>
    </row>
    <row r="648" spans="18:18" x14ac:dyDescent="0.25">
      <c r="R648" s="174"/>
    </row>
    <row r="649" spans="18:18" x14ac:dyDescent="0.25">
      <c r="R649" s="174"/>
    </row>
    <row r="650" spans="18:18" x14ac:dyDescent="0.25">
      <c r="R650" s="174"/>
    </row>
    <row r="651" spans="18:18" x14ac:dyDescent="0.25">
      <c r="R651" s="174"/>
    </row>
    <row r="652" spans="18:18" x14ac:dyDescent="0.25">
      <c r="R652" s="275"/>
    </row>
    <row r="653" spans="18:18" x14ac:dyDescent="0.25">
      <c r="R653" s="174"/>
    </row>
    <row r="654" spans="18:18" x14ac:dyDescent="0.25">
      <c r="R654" s="174"/>
    </row>
    <row r="655" spans="18:18" x14ac:dyDescent="0.25">
      <c r="R655" s="174"/>
    </row>
    <row r="677" spans="18:18" x14ac:dyDescent="0.25">
      <c r="R677" s="28"/>
    </row>
    <row r="692" spans="18:18" x14ac:dyDescent="0.25">
      <c r="R692" s="28"/>
    </row>
  </sheetData>
  <mergeCells count="6">
    <mergeCell ref="B2:Q2"/>
    <mergeCell ref="B3:Q3"/>
    <mergeCell ref="B4:Q4"/>
    <mergeCell ref="B5:Q5"/>
    <mergeCell ref="B8:B9"/>
    <mergeCell ref="E8:Q8"/>
  </mergeCells>
  <conditionalFormatting sqref="R1:R1048576">
    <cfRule type="containsText" dxfId="5" priority="1" operator="containsText" text="Missing">
      <formula>NOT(ISERROR(SEARCH("Missing",R1)))</formula>
    </cfRule>
    <cfRule type="containsText" dxfId="4" priority="2" operator="containsText" text="Missing">
      <formula>NOT(ISERROR(SEARCH("Missing",R1)))</formula>
    </cfRule>
    <cfRule type="containsText" dxfId="3" priority="3" operator="containsText" text="Missing">
      <formula>NOT(ISERROR(SEARCH("Missing",R1)))</formula>
    </cfRule>
  </conditionalFormatting>
  <pageMargins left="0.7" right="0.7" top="0.75" bottom="0.75" header="0.3" footer="0.3"/>
  <pageSetup orientation="portrait" r:id="rId1"/>
  <ignoredErrors>
    <ignoredError sqref="Q447:Q554 Q561:Q570 Q350:Q374 Q10:Q348 Q555:Q557 Q378:Q444 Q375:Q37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EA1AD-C959-4618-B2D0-085955BF65A7}">
  <dimension ref="A2:AF681"/>
  <sheetViews>
    <sheetView showGridLines="0" tabSelected="1" zoomScale="80" zoomScaleNormal="80" workbookViewId="0">
      <selection activeCell="B8" sqref="B8:B9"/>
    </sheetView>
  </sheetViews>
  <sheetFormatPr defaultColWidth="11.42578125" defaultRowHeight="15" x14ac:dyDescent="0.25"/>
  <cols>
    <col min="1" max="1" width="3.42578125" customWidth="1"/>
    <col min="2" max="2" width="107.28515625" customWidth="1"/>
    <col min="3" max="3" width="18.28515625" customWidth="1"/>
    <col min="4" max="4" width="18.28515625" hidden="1" customWidth="1"/>
    <col min="5" max="5" width="18.28515625" style="143" customWidth="1"/>
    <col min="6" max="6" width="15.5703125" style="143" customWidth="1"/>
    <col min="7" max="7" width="15" style="143" customWidth="1"/>
    <col min="8" max="8" width="17.28515625" style="143" customWidth="1"/>
    <col min="9" max="9" width="18.28515625" style="143" customWidth="1"/>
    <col min="10" max="12" width="18.28515625" style="143" hidden="1" customWidth="1"/>
    <col min="13" max="13" width="20.140625" style="143" hidden="1" customWidth="1"/>
    <col min="14" max="14" width="15.42578125" style="143" hidden="1" customWidth="1"/>
    <col min="15" max="15" width="16.42578125" style="143" hidden="1" customWidth="1"/>
    <col min="16" max="16" width="12.7109375" style="143" hidden="1" customWidth="1"/>
    <col min="17" max="17" width="14.28515625" style="143" customWidth="1"/>
    <col min="18" max="18" width="19.85546875" customWidth="1"/>
    <col min="19" max="19" width="18.5703125" customWidth="1"/>
    <col min="20" max="20" width="18.85546875" style="3" customWidth="1"/>
    <col min="21" max="21" width="16.85546875" style="3" customWidth="1"/>
    <col min="22" max="22" width="15.140625" style="3" customWidth="1"/>
    <col min="23" max="23" width="18.85546875" style="3" customWidth="1"/>
    <col min="24" max="24" width="9.140625"/>
    <col min="25" max="25" width="13.85546875" bestFit="1" customWidth="1"/>
  </cols>
  <sheetData>
    <row r="2" spans="1:32" s="31" customFormat="1" ht="28.5" x14ac:dyDescent="0.25">
      <c r="B2" s="297" t="s">
        <v>0</v>
      </c>
      <c r="C2" s="297"/>
      <c r="D2" s="297"/>
      <c r="E2" s="297"/>
      <c r="F2" s="297"/>
      <c r="G2" s="297"/>
      <c r="H2" s="297"/>
      <c r="I2" s="297"/>
      <c r="J2" s="297"/>
      <c r="K2" s="297"/>
      <c r="L2" s="297"/>
      <c r="M2" s="297"/>
      <c r="N2" s="297"/>
      <c r="O2" s="297"/>
      <c r="P2" s="297"/>
      <c r="Q2" s="297"/>
      <c r="T2" s="286"/>
      <c r="U2" s="286"/>
      <c r="V2" s="286"/>
      <c r="W2" s="286"/>
      <c r="X2"/>
      <c r="Y2"/>
      <c r="Z2"/>
      <c r="AA2"/>
      <c r="AB2"/>
      <c r="AC2"/>
      <c r="AD2"/>
      <c r="AE2"/>
      <c r="AF2"/>
    </row>
    <row r="3" spans="1:32" s="31" customFormat="1" ht="21" x14ac:dyDescent="0.25">
      <c r="B3" s="298" t="s">
        <v>1</v>
      </c>
      <c r="C3" s="298"/>
      <c r="D3" s="298"/>
      <c r="E3" s="298"/>
      <c r="F3" s="298"/>
      <c r="G3" s="298"/>
      <c r="H3" s="298"/>
      <c r="I3" s="298"/>
      <c r="J3" s="298"/>
      <c r="K3" s="298"/>
      <c r="L3" s="298"/>
      <c r="M3" s="298"/>
      <c r="N3" s="298"/>
      <c r="O3" s="298"/>
      <c r="P3" s="298"/>
      <c r="Q3" s="298"/>
      <c r="T3" s="286"/>
      <c r="U3" s="286"/>
      <c r="V3" s="286"/>
      <c r="W3" s="286"/>
      <c r="X3"/>
      <c r="Y3"/>
      <c r="Z3"/>
      <c r="AA3"/>
      <c r="AB3"/>
      <c r="AC3"/>
      <c r="AD3"/>
      <c r="AE3"/>
      <c r="AF3"/>
    </row>
    <row r="4" spans="1:32" s="31" customFormat="1" ht="15.75" x14ac:dyDescent="0.25">
      <c r="B4" s="299" t="s">
        <v>2</v>
      </c>
      <c r="C4" s="299"/>
      <c r="D4" s="299"/>
      <c r="E4" s="299"/>
      <c r="F4" s="299"/>
      <c r="G4" s="299"/>
      <c r="H4" s="299"/>
      <c r="I4" s="299"/>
      <c r="J4" s="299"/>
      <c r="K4" s="299"/>
      <c r="L4" s="299"/>
      <c r="M4" s="299"/>
      <c r="N4" s="299"/>
      <c r="O4" s="299"/>
      <c r="P4" s="299"/>
      <c r="Q4" s="299"/>
      <c r="T4" s="286"/>
      <c r="U4" s="286"/>
      <c r="V4" s="286"/>
      <c r="W4" s="286"/>
      <c r="X4"/>
      <c r="Y4"/>
      <c r="Z4"/>
      <c r="AA4"/>
      <c r="AB4"/>
      <c r="AC4"/>
      <c r="AD4"/>
      <c r="AE4"/>
      <c r="AF4"/>
    </row>
    <row r="5" spans="1:32" s="31" customFormat="1" ht="15.75" x14ac:dyDescent="0.25">
      <c r="B5" s="299" t="s">
        <v>3</v>
      </c>
      <c r="C5" s="299"/>
      <c r="D5" s="299"/>
      <c r="E5" s="299"/>
      <c r="F5" s="299"/>
      <c r="G5" s="299"/>
      <c r="H5" s="299"/>
      <c r="I5" s="299"/>
      <c r="J5" s="299"/>
      <c r="K5" s="299"/>
      <c r="L5" s="299"/>
      <c r="M5" s="299"/>
      <c r="N5" s="299"/>
      <c r="O5" s="299"/>
      <c r="P5" s="299"/>
      <c r="Q5" s="299"/>
      <c r="T5" s="286"/>
      <c r="U5" s="286"/>
      <c r="V5" s="286"/>
      <c r="W5" s="286"/>
      <c r="X5"/>
      <c r="Y5"/>
      <c r="Z5"/>
      <c r="AA5"/>
      <c r="AB5"/>
      <c r="AC5"/>
      <c r="AD5"/>
      <c r="AE5"/>
      <c r="AF5"/>
    </row>
    <row r="6" spans="1:32" s="31" customFormat="1" ht="15.75" x14ac:dyDescent="0.25">
      <c r="B6" s="91"/>
      <c r="C6" s="92"/>
      <c r="D6" s="92"/>
      <c r="E6" s="141"/>
      <c r="F6" s="141"/>
      <c r="G6" s="141"/>
      <c r="H6" s="141"/>
      <c r="I6" s="141"/>
      <c r="J6" s="141"/>
      <c r="K6" s="141"/>
      <c r="L6" s="141"/>
      <c r="M6" s="141"/>
      <c r="N6" s="141"/>
      <c r="O6" s="141"/>
      <c r="P6" s="141"/>
      <c r="Q6" s="141"/>
      <c r="T6" s="286"/>
      <c r="U6" s="286"/>
      <c r="V6" s="286"/>
      <c r="W6" s="286"/>
      <c r="X6"/>
      <c r="Y6"/>
      <c r="Z6"/>
      <c r="AA6"/>
      <c r="AB6"/>
      <c r="AC6"/>
      <c r="AD6"/>
      <c r="AE6"/>
      <c r="AF6"/>
    </row>
    <row r="7" spans="1:32" s="31" customFormat="1" x14ac:dyDescent="0.25">
      <c r="B7" s="2" t="s">
        <v>761</v>
      </c>
      <c r="C7" s="114"/>
      <c r="D7" s="114"/>
      <c r="E7" s="142"/>
      <c r="F7" s="142"/>
      <c r="G7" s="142"/>
      <c r="H7" s="142"/>
      <c r="I7" s="142"/>
      <c r="J7" s="142"/>
      <c r="K7" s="142"/>
      <c r="L7" s="143"/>
      <c r="M7" s="143"/>
      <c r="N7" s="143"/>
      <c r="O7" s="143"/>
      <c r="P7" s="143"/>
      <c r="Q7" s="143" t="s">
        <v>5</v>
      </c>
      <c r="T7" s="286"/>
      <c r="U7" s="286"/>
      <c r="V7" s="286"/>
      <c r="W7" s="286"/>
      <c r="X7"/>
      <c r="Y7"/>
      <c r="Z7"/>
      <c r="AA7"/>
      <c r="AB7"/>
      <c r="AC7"/>
      <c r="AD7"/>
      <c r="AE7"/>
      <c r="AF7"/>
    </row>
    <row r="8" spans="1:32" s="31" customFormat="1" ht="30" x14ac:dyDescent="0.25">
      <c r="B8" s="300" t="s">
        <v>6</v>
      </c>
      <c r="C8" s="97" t="s">
        <v>155</v>
      </c>
      <c r="D8" s="290" t="s">
        <v>719</v>
      </c>
      <c r="E8" s="301" t="s">
        <v>9</v>
      </c>
      <c r="F8" s="301"/>
      <c r="G8" s="301"/>
      <c r="H8" s="301"/>
      <c r="I8" s="301"/>
      <c r="J8" s="301"/>
      <c r="K8" s="301"/>
      <c r="L8" s="301"/>
      <c r="M8" s="301"/>
      <c r="N8" s="301"/>
      <c r="O8" s="301"/>
      <c r="P8" s="301"/>
      <c r="Q8" s="301"/>
      <c r="T8" s="286"/>
      <c r="U8" s="286"/>
      <c r="V8" s="286"/>
      <c r="W8" s="286"/>
      <c r="X8"/>
      <c r="Y8"/>
      <c r="Z8"/>
      <c r="AA8"/>
      <c r="AB8"/>
      <c r="AC8"/>
      <c r="AD8"/>
      <c r="AE8"/>
      <c r="AF8"/>
    </row>
    <row r="9" spans="1:32" s="31" customFormat="1" ht="27.6" customHeight="1" x14ac:dyDescent="0.25">
      <c r="B9" s="300"/>
      <c r="C9" s="82" t="s">
        <v>751</v>
      </c>
      <c r="D9" s="290" t="s">
        <v>721</v>
      </c>
      <c r="E9" s="96" t="s">
        <v>10</v>
      </c>
      <c r="F9" s="96" t="s">
        <v>11</v>
      </c>
      <c r="G9" s="96" t="s">
        <v>12</v>
      </c>
      <c r="H9" s="96" t="s">
        <v>13</v>
      </c>
      <c r="I9" s="96" t="s">
        <v>14</v>
      </c>
      <c r="J9" s="96" t="s">
        <v>15</v>
      </c>
      <c r="K9" s="96" t="s">
        <v>16</v>
      </c>
      <c r="L9" s="144" t="s">
        <v>17</v>
      </c>
      <c r="M9" s="144" t="s">
        <v>18</v>
      </c>
      <c r="N9" s="144" t="s">
        <v>19</v>
      </c>
      <c r="O9" s="144" t="s">
        <v>20</v>
      </c>
      <c r="P9" s="144" t="s">
        <v>21</v>
      </c>
      <c r="Q9" s="96" t="s">
        <v>22</v>
      </c>
      <c r="T9" s="286"/>
      <c r="U9" s="286"/>
      <c r="V9" s="286"/>
      <c r="W9" s="286"/>
      <c r="X9"/>
      <c r="Y9"/>
      <c r="Z9"/>
      <c r="AA9"/>
      <c r="AB9"/>
      <c r="AC9"/>
      <c r="AD9"/>
      <c r="AE9"/>
      <c r="AF9"/>
    </row>
    <row r="10" spans="1:32" x14ac:dyDescent="0.25">
      <c r="B10" s="26" t="s">
        <v>23</v>
      </c>
      <c r="C10" s="118">
        <v>142161435781</v>
      </c>
      <c r="D10" s="118"/>
      <c r="E10" s="145">
        <v>8406114342.0099993</v>
      </c>
      <c r="F10" s="145">
        <v>8454777215.5399971</v>
      </c>
      <c r="G10" s="145">
        <v>8591779237.6999989</v>
      </c>
      <c r="H10" s="145">
        <v>8958484069.9899998</v>
      </c>
      <c r="I10" s="145">
        <v>8658768463.2700005</v>
      </c>
      <c r="J10" s="145"/>
      <c r="K10" s="145"/>
      <c r="L10" s="145"/>
      <c r="M10" s="145"/>
      <c r="N10" s="145"/>
      <c r="O10" s="145"/>
      <c r="P10" s="145"/>
      <c r="Q10" s="146">
        <f t="shared" ref="Q10:Q73" si="0">SUM(E10:P10)</f>
        <v>43069923328.509995</v>
      </c>
      <c r="R10" s="289"/>
      <c r="S10" s="6"/>
    </row>
    <row r="11" spans="1:32" s="28" customFormat="1" x14ac:dyDescent="0.25">
      <c r="A11"/>
      <c r="B11" s="52" t="s">
        <v>24</v>
      </c>
      <c r="C11" s="119">
        <v>111981826375</v>
      </c>
      <c r="D11" s="119"/>
      <c r="E11" s="119">
        <v>6865981631.0900002</v>
      </c>
      <c r="F11" s="119">
        <v>6888242214.4799976</v>
      </c>
      <c r="G11" s="119">
        <v>6921608601.7400007</v>
      </c>
      <c r="H11" s="119">
        <v>6772405026.3200016</v>
      </c>
      <c r="I11" s="119">
        <v>6854409805.4299994</v>
      </c>
      <c r="J11" s="119"/>
      <c r="K11" s="119"/>
      <c r="L11" s="119"/>
      <c r="M11" s="119"/>
      <c r="N11" s="119"/>
      <c r="O11" s="119"/>
      <c r="P11" s="119"/>
      <c r="Q11" s="147">
        <f t="shared" si="0"/>
        <v>34302647279.059998</v>
      </c>
      <c r="R11" s="289"/>
      <c r="S11" s="6"/>
      <c r="T11" s="3"/>
      <c r="U11" s="3"/>
      <c r="V11" s="3"/>
      <c r="W11" s="3"/>
      <c r="X11"/>
      <c r="Y11"/>
      <c r="Z11"/>
      <c r="AA11"/>
      <c r="AB11"/>
      <c r="AC11"/>
      <c r="AD11"/>
      <c r="AE11"/>
      <c r="AF11"/>
    </row>
    <row r="12" spans="1:32" s="28" customFormat="1" x14ac:dyDescent="0.25">
      <c r="A12"/>
      <c r="B12" s="51" t="s">
        <v>158</v>
      </c>
      <c r="C12" s="119">
        <v>81349113416</v>
      </c>
      <c r="D12" s="119"/>
      <c r="E12" s="119">
        <v>5404619504.8000002</v>
      </c>
      <c r="F12" s="119">
        <v>5371172146.6499996</v>
      </c>
      <c r="G12" s="119">
        <v>5387641043.3199997</v>
      </c>
      <c r="H12" s="119">
        <v>5269971907.9200001</v>
      </c>
      <c r="I12" s="119">
        <v>5317848205.79</v>
      </c>
      <c r="J12" s="119"/>
      <c r="K12" s="119"/>
      <c r="L12" s="119"/>
      <c r="M12" s="119"/>
      <c r="N12" s="119"/>
      <c r="O12" s="119"/>
      <c r="P12" s="119"/>
      <c r="Q12" s="147">
        <f t="shared" si="0"/>
        <v>26751252808.480003</v>
      </c>
      <c r="R12" s="289"/>
      <c r="S12" s="6"/>
      <c r="T12" s="3"/>
      <c r="U12" s="3"/>
      <c r="V12" s="3"/>
      <c r="W12" s="3"/>
      <c r="X12"/>
      <c r="Y12"/>
      <c r="Z12"/>
      <c r="AA12"/>
      <c r="AB12"/>
      <c r="AC12"/>
      <c r="AD12"/>
      <c r="AE12"/>
      <c r="AF12"/>
    </row>
    <row r="13" spans="1:32" x14ac:dyDescent="0.25">
      <c r="B13" s="50" t="s">
        <v>159</v>
      </c>
      <c r="C13" s="54">
        <v>79070831790</v>
      </c>
      <c r="D13" s="54"/>
      <c r="E13" s="120">
        <v>5404619504.8000002</v>
      </c>
      <c r="F13" s="120">
        <v>5371172146.6499996</v>
      </c>
      <c r="G13" s="120">
        <v>5387641043.3199997</v>
      </c>
      <c r="H13" s="120">
        <v>5269971907.9200001</v>
      </c>
      <c r="I13" s="54">
        <v>5317848205.79</v>
      </c>
      <c r="J13" s="54"/>
      <c r="K13" s="54"/>
      <c r="L13" s="54"/>
      <c r="M13" s="54"/>
      <c r="N13" s="54"/>
      <c r="O13" s="148"/>
      <c r="P13" s="148"/>
      <c r="Q13" s="148">
        <f t="shared" si="0"/>
        <v>26751252808.480003</v>
      </c>
      <c r="R13" s="289"/>
      <c r="S13" s="6"/>
    </row>
    <row r="14" spans="1:32" x14ac:dyDescent="0.25">
      <c r="B14" s="50" t="s">
        <v>160</v>
      </c>
      <c r="C14" s="54">
        <v>190615386</v>
      </c>
      <c r="D14" s="54"/>
      <c r="E14" s="120">
        <v>0</v>
      </c>
      <c r="F14" s="120">
        <v>0</v>
      </c>
      <c r="G14" s="120"/>
      <c r="H14" s="120"/>
      <c r="I14" s="54"/>
      <c r="J14" s="54"/>
      <c r="K14" s="54"/>
      <c r="L14" s="54"/>
      <c r="M14" s="54"/>
      <c r="N14" s="54"/>
      <c r="O14" s="148"/>
      <c r="P14" s="148"/>
      <c r="Q14" s="148">
        <f t="shared" si="0"/>
        <v>0</v>
      </c>
      <c r="R14" s="289"/>
      <c r="S14" s="6"/>
    </row>
    <row r="15" spans="1:32" x14ac:dyDescent="0.25">
      <c r="B15" s="50" t="s">
        <v>161</v>
      </c>
      <c r="C15" s="54">
        <v>13760</v>
      </c>
      <c r="D15" s="54"/>
      <c r="E15" s="120">
        <v>0</v>
      </c>
      <c r="F15" s="120"/>
      <c r="G15" s="120"/>
      <c r="H15" s="120"/>
      <c r="I15" s="54"/>
      <c r="J15" s="54"/>
      <c r="K15" s="54"/>
      <c r="L15" s="54"/>
      <c r="M15" s="54"/>
      <c r="N15" s="54"/>
      <c r="O15" s="148"/>
      <c r="P15" s="148"/>
      <c r="Q15" s="148">
        <f t="shared" si="0"/>
        <v>0</v>
      </c>
      <c r="R15" s="289"/>
      <c r="S15" s="6"/>
    </row>
    <row r="16" spans="1:32" x14ac:dyDescent="0.25">
      <c r="B16" s="50" t="s">
        <v>162</v>
      </c>
      <c r="C16" s="54">
        <v>319241845</v>
      </c>
      <c r="D16" s="54"/>
      <c r="E16" s="120">
        <v>0</v>
      </c>
      <c r="F16" s="120"/>
      <c r="G16" s="120"/>
      <c r="H16" s="120"/>
      <c r="I16" s="54"/>
      <c r="J16" s="54"/>
      <c r="K16" s="54"/>
      <c r="L16" s="54"/>
      <c r="M16" s="54"/>
      <c r="N16" s="54"/>
      <c r="O16" s="148"/>
      <c r="P16" s="148"/>
      <c r="Q16" s="148">
        <f t="shared" si="0"/>
        <v>0</v>
      </c>
      <c r="R16" s="289"/>
      <c r="S16" s="6"/>
    </row>
    <row r="17" spans="1:32" x14ac:dyDescent="0.25">
      <c r="B17" s="50" t="s">
        <v>163</v>
      </c>
      <c r="C17" s="54">
        <v>1000000000</v>
      </c>
      <c r="D17" s="54"/>
      <c r="E17" s="120">
        <v>0</v>
      </c>
      <c r="F17" s="120">
        <v>0</v>
      </c>
      <c r="G17" s="120"/>
      <c r="H17" s="120">
        <v>0</v>
      </c>
      <c r="I17" s="54">
        <v>0</v>
      </c>
      <c r="J17" s="54"/>
      <c r="K17" s="54"/>
      <c r="L17" s="54"/>
      <c r="M17" s="54"/>
      <c r="N17" s="54"/>
      <c r="O17" s="54"/>
      <c r="P17" s="54"/>
      <c r="Q17" s="148">
        <f t="shared" si="0"/>
        <v>0</v>
      </c>
      <c r="R17" s="289"/>
      <c r="S17" s="6"/>
    </row>
    <row r="18" spans="1:32" x14ac:dyDescent="0.25">
      <c r="B18" s="50" t="s">
        <v>164</v>
      </c>
      <c r="C18" s="54">
        <v>768410635</v>
      </c>
      <c r="D18" s="54"/>
      <c r="E18" s="120">
        <v>0</v>
      </c>
      <c r="F18" s="120"/>
      <c r="G18" s="120"/>
      <c r="H18" s="120"/>
      <c r="I18" s="54"/>
      <c r="J18" s="54"/>
      <c r="K18" s="54"/>
      <c r="L18" s="54"/>
      <c r="M18" s="54"/>
      <c r="N18" s="54"/>
      <c r="O18" s="54"/>
      <c r="P18" s="54"/>
      <c r="Q18" s="148">
        <f t="shared" si="0"/>
        <v>0</v>
      </c>
      <c r="R18" s="289"/>
      <c r="S18" s="6"/>
    </row>
    <row r="19" spans="1:32" s="28" customFormat="1" x14ac:dyDescent="0.25">
      <c r="A19"/>
      <c r="B19" s="51" t="s">
        <v>165</v>
      </c>
      <c r="C19" s="119">
        <v>18565423262</v>
      </c>
      <c r="D19" s="119"/>
      <c r="E19" s="119">
        <v>1394385459.8499999</v>
      </c>
      <c r="F19" s="119">
        <v>1408789791.22</v>
      </c>
      <c r="G19" s="119">
        <v>1435072936.6900001</v>
      </c>
      <c r="H19" s="119">
        <v>1421046008.9600003</v>
      </c>
      <c r="I19" s="119">
        <v>1431485997.6199999</v>
      </c>
      <c r="J19" s="119"/>
      <c r="K19" s="119"/>
      <c r="L19" s="119"/>
      <c r="M19" s="119"/>
      <c r="N19" s="119"/>
      <c r="O19" s="119"/>
      <c r="P19" s="119"/>
      <c r="Q19" s="147">
        <f t="shared" si="0"/>
        <v>7090780194.3400002</v>
      </c>
      <c r="R19" s="289"/>
      <c r="S19" s="6"/>
      <c r="T19" s="3"/>
      <c r="U19" s="3"/>
      <c r="V19" s="3"/>
      <c r="W19" s="3"/>
      <c r="X19"/>
      <c r="Y19"/>
      <c r="Z19"/>
      <c r="AA19"/>
      <c r="AB19"/>
      <c r="AC19"/>
      <c r="AD19"/>
      <c r="AE19"/>
      <c r="AF19"/>
    </row>
    <row r="20" spans="1:32" x14ac:dyDescent="0.25">
      <c r="B20" s="50" t="s">
        <v>167</v>
      </c>
      <c r="C20" s="54">
        <v>22135763</v>
      </c>
      <c r="D20" s="54"/>
      <c r="E20" s="54">
        <v>1355293.55</v>
      </c>
      <c r="F20" s="120">
        <v>1494829.98</v>
      </c>
      <c r="G20" s="120">
        <v>1122577.6200000001</v>
      </c>
      <c r="H20" s="120">
        <v>1350577.62</v>
      </c>
      <c r="I20" s="54">
        <v>1632577.62</v>
      </c>
      <c r="J20" s="54"/>
      <c r="K20" s="54"/>
      <c r="L20" s="54"/>
      <c r="M20" s="54"/>
      <c r="N20" s="54"/>
      <c r="O20" s="148"/>
      <c r="P20" s="148"/>
      <c r="Q20" s="148">
        <f t="shared" si="0"/>
        <v>6955856.3900000006</v>
      </c>
      <c r="R20" s="289"/>
      <c r="S20" s="6"/>
    </row>
    <row r="21" spans="1:32" x14ac:dyDescent="0.25">
      <c r="B21" s="50" t="s">
        <v>169</v>
      </c>
      <c r="C21" s="54">
        <v>271496021</v>
      </c>
      <c r="D21" s="54"/>
      <c r="E21" s="54">
        <v>455500</v>
      </c>
      <c r="F21" s="120">
        <v>540500</v>
      </c>
      <c r="G21" s="120">
        <v>445500</v>
      </c>
      <c r="H21" s="120">
        <v>455500</v>
      </c>
      <c r="I21" s="54">
        <v>340500</v>
      </c>
      <c r="J21" s="54"/>
      <c r="K21" s="54"/>
      <c r="L21" s="54"/>
      <c r="M21" s="54"/>
      <c r="N21" s="54"/>
      <c r="O21" s="148"/>
      <c r="P21" s="148"/>
      <c r="Q21" s="148">
        <f t="shared" si="0"/>
        <v>2237500</v>
      </c>
      <c r="R21" s="289"/>
      <c r="S21" s="6"/>
    </row>
    <row r="22" spans="1:32" x14ac:dyDescent="0.25">
      <c r="B22" s="50" t="s">
        <v>170</v>
      </c>
      <c r="C22" s="54">
        <v>238292688</v>
      </c>
      <c r="D22" s="54"/>
      <c r="E22" s="54">
        <v>18032236.800000001</v>
      </c>
      <c r="F22" s="120">
        <v>17613486.800000001</v>
      </c>
      <c r="G22" s="120">
        <v>39811586.799999997</v>
      </c>
      <c r="H22" s="120">
        <v>16243286.800000001</v>
      </c>
      <c r="I22" s="54">
        <v>16822386.800000001</v>
      </c>
      <c r="J22" s="54"/>
      <c r="K22" s="54"/>
      <c r="L22" s="54"/>
      <c r="M22" s="54"/>
      <c r="N22" s="54"/>
      <c r="O22" s="148"/>
      <c r="P22" s="148"/>
      <c r="Q22" s="148">
        <f t="shared" si="0"/>
        <v>108522984</v>
      </c>
      <c r="R22" s="289"/>
      <c r="S22" s="6"/>
    </row>
    <row r="23" spans="1:32" x14ac:dyDescent="0.25">
      <c r="B23" s="50" t="s">
        <v>171</v>
      </c>
      <c r="C23" s="120">
        <v>16399890414</v>
      </c>
      <c r="D23" s="120"/>
      <c r="E23" s="120">
        <v>1245873994.5</v>
      </c>
      <c r="F23" s="120">
        <v>1252307827.51</v>
      </c>
      <c r="G23" s="120">
        <v>1256423841.49</v>
      </c>
      <c r="H23" s="120">
        <v>1265303531.6700001</v>
      </c>
      <c r="I23" s="54">
        <v>1272762876.1099999</v>
      </c>
      <c r="J23" s="54"/>
      <c r="K23" s="54"/>
      <c r="L23" s="54"/>
      <c r="M23" s="54"/>
      <c r="N23" s="54"/>
      <c r="O23" s="148"/>
      <c r="P23" s="148"/>
      <c r="Q23" s="148">
        <f t="shared" si="0"/>
        <v>6292672071.2799997</v>
      </c>
      <c r="R23" s="289"/>
      <c r="S23" s="6"/>
    </row>
    <row r="24" spans="1:32" x14ac:dyDescent="0.25">
      <c r="B24" s="50" t="s">
        <v>172</v>
      </c>
      <c r="C24" s="120">
        <v>1510172267</v>
      </c>
      <c r="D24" s="120"/>
      <c r="E24" s="120">
        <v>121719539.45</v>
      </c>
      <c r="F24" s="120">
        <v>124095118.48999999</v>
      </c>
      <c r="G24" s="120">
        <v>126969327.41</v>
      </c>
      <c r="H24" s="120">
        <v>127406110.18000001</v>
      </c>
      <c r="I24" s="54">
        <v>129327420.72</v>
      </c>
      <c r="J24" s="54"/>
      <c r="K24" s="54"/>
      <c r="L24" s="54"/>
      <c r="M24" s="54"/>
      <c r="N24" s="54"/>
      <c r="O24" s="148"/>
      <c r="P24" s="148"/>
      <c r="Q24" s="148">
        <f t="shared" si="0"/>
        <v>629517516.25</v>
      </c>
      <c r="R24" s="289"/>
      <c r="S24" s="6"/>
    </row>
    <row r="25" spans="1:32" x14ac:dyDescent="0.25">
      <c r="B25" s="50" t="s">
        <v>174</v>
      </c>
      <c r="C25" s="120">
        <v>123436109</v>
      </c>
      <c r="D25" s="120"/>
      <c r="E25" s="120">
        <v>6948895.5499999998</v>
      </c>
      <c r="F25" s="120">
        <v>12738028.439999999</v>
      </c>
      <c r="G25" s="120">
        <v>10300103.369999999</v>
      </c>
      <c r="H25" s="120">
        <v>10287002.689999999</v>
      </c>
      <c r="I25" s="54">
        <v>10600236.369999999</v>
      </c>
      <c r="J25" s="54"/>
      <c r="K25" s="54"/>
      <c r="L25" s="54"/>
      <c r="M25" s="54"/>
      <c r="N25" s="54"/>
      <c r="O25" s="148"/>
      <c r="P25" s="148"/>
      <c r="Q25" s="148">
        <f t="shared" si="0"/>
        <v>50874266.419999994</v>
      </c>
      <c r="R25" s="289"/>
      <c r="S25" s="6"/>
    </row>
    <row r="26" spans="1:32" s="28" customFormat="1" x14ac:dyDescent="0.25">
      <c r="A26"/>
      <c r="B26" s="51" t="s">
        <v>175</v>
      </c>
      <c r="C26" s="119">
        <v>699735073</v>
      </c>
      <c r="D26" s="119"/>
      <c r="E26" s="119">
        <v>49949187.359999999</v>
      </c>
      <c r="F26" s="119">
        <v>47620003.229999997</v>
      </c>
      <c r="G26" s="119">
        <v>45465463.619999997</v>
      </c>
      <c r="H26" s="119">
        <v>43398406.43</v>
      </c>
      <c r="I26" s="119">
        <v>42813798.07</v>
      </c>
      <c r="J26" s="119"/>
      <c r="K26" s="119"/>
      <c r="L26" s="119"/>
      <c r="M26" s="119"/>
      <c r="N26" s="119"/>
      <c r="O26" s="119"/>
      <c r="P26" s="119"/>
      <c r="Q26" s="147">
        <f t="shared" si="0"/>
        <v>229246858.71000001</v>
      </c>
      <c r="R26" s="289"/>
      <c r="S26" s="6"/>
      <c r="T26" s="3"/>
      <c r="U26" s="3"/>
      <c r="V26" s="3"/>
      <c r="W26" s="3"/>
      <c r="X26"/>
      <c r="Y26"/>
      <c r="Z26"/>
      <c r="AA26"/>
      <c r="AB26"/>
      <c r="AC26"/>
      <c r="AD26"/>
      <c r="AE26"/>
      <c r="AF26"/>
    </row>
    <row r="27" spans="1:32" x14ac:dyDescent="0.25">
      <c r="B27" s="50" t="s">
        <v>176</v>
      </c>
      <c r="C27" s="120">
        <v>699735073</v>
      </c>
      <c r="D27" s="120"/>
      <c r="E27" s="120">
        <v>49949187.359999999</v>
      </c>
      <c r="F27" s="120">
        <v>47620003.229999997</v>
      </c>
      <c r="G27" s="120">
        <v>45465463.619999997</v>
      </c>
      <c r="H27" s="120">
        <v>43398406.43</v>
      </c>
      <c r="I27" s="54">
        <v>42813798.07</v>
      </c>
      <c r="J27" s="54"/>
      <c r="K27" s="54"/>
      <c r="L27" s="54"/>
      <c r="M27" s="54"/>
      <c r="N27" s="54"/>
      <c r="O27" s="54"/>
      <c r="P27" s="148"/>
      <c r="Q27" s="148">
        <f t="shared" si="0"/>
        <v>229246858.71000001</v>
      </c>
      <c r="R27" s="289"/>
      <c r="S27" s="6"/>
    </row>
    <row r="28" spans="1:32" s="28" customFormat="1" x14ac:dyDescent="0.25">
      <c r="A28"/>
      <c r="B28" s="51" t="s">
        <v>177</v>
      </c>
      <c r="C28" s="119">
        <v>9588999810</v>
      </c>
      <c r="D28" s="119"/>
      <c r="E28" s="119">
        <v>7822646.9299999997</v>
      </c>
      <c r="F28" s="119">
        <v>8548128.1099999994</v>
      </c>
      <c r="G28" s="119">
        <v>8652702.1400000006</v>
      </c>
      <c r="H28" s="119">
        <v>182177</v>
      </c>
      <c r="I28" s="119">
        <v>518088.95</v>
      </c>
      <c r="J28" s="119"/>
      <c r="K28" s="119"/>
      <c r="L28" s="119"/>
      <c r="M28" s="119"/>
      <c r="N28" s="119"/>
      <c r="O28" s="119"/>
      <c r="P28" s="119"/>
      <c r="Q28" s="147">
        <f t="shared" si="0"/>
        <v>25723743.129999999</v>
      </c>
      <c r="R28" s="289"/>
      <c r="S28" s="6"/>
      <c r="T28" s="3"/>
      <c r="U28" s="3"/>
      <c r="V28" s="3"/>
      <c r="W28" s="3"/>
      <c r="X28"/>
      <c r="Y28"/>
      <c r="Z28"/>
      <c r="AA28"/>
      <c r="AB28"/>
      <c r="AC28"/>
      <c r="AD28"/>
      <c r="AE28"/>
      <c r="AF28"/>
    </row>
    <row r="29" spans="1:32" x14ac:dyDescent="0.25">
      <c r="B29" s="50" t="s">
        <v>178</v>
      </c>
      <c r="C29" s="120">
        <v>9588999810</v>
      </c>
      <c r="D29" s="120"/>
      <c r="E29" s="120">
        <v>7822646.9299999997</v>
      </c>
      <c r="F29" s="120">
        <v>8548128.1099999994</v>
      </c>
      <c r="G29" s="120">
        <v>8652702.1400000006</v>
      </c>
      <c r="H29" s="120">
        <v>182177</v>
      </c>
      <c r="I29" s="54">
        <v>518088.95</v>
      </c>
      <c r="J29" s="54"/>
      <c r="K29" s="54"/>
      <c r="L29" s="54"/>
      <c r="M29" s="54"/>
      <c r="N29" s="54"/>
      <c r="O29" s="54"/>
      <c r="P29" s="148"/>
      <c r="Q29" s="148">
        <f t="shared" si="0"/>
        <v>25723743.129999999</v>
      </c>
      <c r="R29" s="289"/>
      <c r="S29" s="6"/>
    </row>
    <row r="30" spans="1:32" s="28" customFormat="1" x14ac:dyDescent="0.25">
      <c r="A30"/>
      <c r="B30" s="51" t="s">
        <v>179</v>
      </c>
      <c r="C30" s="119">
        <v>1545152729</v>
      </c>
      <c r="D30" s="119"/>
      <c r="E30" s="119">
        <v>8976186.5399999991</v>
      </c>
      <c r="F30" s="119">
        <v>52112145.269999996</v>
      </c>
      <c r="G30" s="119">
        <v>43565078.920000002</v>
      </c>
      <c r="H30" s="119">
        <v>37806526.009999998</v>
      </c>
      <c r="I30" s="119">
        <v>61743715</v>
      </c>
      <c r="J30" s="119"/>
      <c r="K30" s="119"/>
      <c r="L30" s="119"/>
      <c r="M30" s="119"/>
      <c r="N30" s="119"/>
      <c r="O30" s="119"/>
      <c r="P30" s="119"/>
      <c r="Q30" s="147">
        <f t="shared" si="0"/>
        <v>204203651.73999998</v>
      </c>
      <c r="R30" s="289"/>
      <c r="S30" s="6"/>
      <c r="T30" s="3"/>
      <c r="U30" s="3"/>
      <c r="V30" s="3"/>
      <c r="W30" s="3"/>
      <c r="X30"/>
      <c r="Y30"/>
      <c r="Z30"/>
      <c r="AA30"/>
      <c r="AB30"/>
      <c r="AC30"/>
      <c r="AD30"/>
      <c r="AE30"/>
      <c r="AF30"/>
    </row>
    <row r="31" spans="1:32" x14ac:dyDescent="0.25">
      <c r="B31" s="50" t="s">
        <v>180</v>
      </c>
      <c r="C31" s="120">
        <v>341088353</v>
      </c>
      <c r="D31" s="120"/>
      <c r="E31" s="120">
        <v>315000</v>
      </c>
      <c r="F31" s="120">
        <v>15893635.300000001</v>
      </c>
      <c r="G31" s="120">
        <v>6070148.8499999996</v>
      </c>
      <c r="H31" s="120">
        <v>8313575.9699999997</v>
      </c>
      <c r="I31" s="54">
        <v>11884729.130000001</v>
      </c>
      <c r="J31" s="54"/>
      <c r="K31" s="54"/>
      <c r="L31" s="54"/>
      <c r="M31" s="54"/>
      <c r="N31" s="54"/>
      <c r="O31" s="148"/>
      <c r="P31" s="148"/>
      <c r="Q31" s="148">
        <f t="shared" si="0"/>
        <v>42477089.25</v>
      </c>
      <c r="R31" s="289"/>
      <c r="S31" s="6"/>
    </row>
    <row r="32" spans="1:32" x14ac:dyDescent="0.25">
      <c r="B32" s="50" t="s">
        <v>181</v>
      </c>
      <c r="C32" s="120">
        <v>1000000</v>
      </c>
      <c r="D32" s="120"/>
      <c r="E32" s="120">
        <v>0</v>
      </c>
      <c r="F32" s="120"/>
      <c r="G32" s="120"/>
      <c r="H32" s="120"/>
      <c r="I32" s="54"/>
      <c r="J32" s="54"/>
      <c r="K32" s="54"/>
      <c r="L32" s="54"/>
      <c r="M32" s="54"/>
      <c r="N32" s="54"/>
      <c r="O32" s="148"/>
      <c r="P32" s="148"/>
      <c r="Q32" s="148">
        <f t="shared" si="0"/>
        <v>0</v>
      </c>
      <c r="R32" s="289"/>
      <c r="S32" s="6"/>
    </row>
    <row r="33" spans="1:32" x14ac:dyDescent="0.25">
      <c r="B33" s="50" t="s">
        <v>182</v>
      </c>
      <c r="C33" s="120">
        <v>946374330</v>
      </c>
      <c r="D33" s="120"/>
      <c r="E33" s="120">
        <v>7508902</v>
      </c>
      <c r="F33" s="120">
        <v>20549006.530000001</v>
      </c>
      <c r="G33" s="120">
        <v>21807519.350000001</v>
      </c>
      <c r="H33" s="120">
        <v>16976732.02</v>
      </c>
      <c r="I33" s="54">
        <v>24187097.899999999</v>
      </c>
      <c r="J33" s="54"/>
      <c r="K33" s="54"/>
      <c r="L33" s="54"/>
      <c r="M33" s="54"/>
      <c r="N33" s="54"/>
      <c r="O33" s="148"/>
      <c r="P33" s="148"/>
      <c r="Q33" s="148">
        <f t="shared" si="0"/>
        <v>91029257.800000012</v>
      </c>
      <c r="R33" s="289"/>
      <c r="S33" s="6"/>
    </row>
    <row r="34" spans="1:32" x14ac:dyDescent="0.25">
      <c r="B34" s="50" t="s">
        <v>183</v>
      </c>
      <c r="C34" s="120">
        <v>256690046</v>
      </c>
      <c r="D34" s="120"/>
      <c r="E34" s="120">
        <v>1152284.54</v>
      </c>
      <c r="F34" s="120">
        <v>15669503.439999999</v>
      </c>
      <c r="G34" s="120">
        <v>15687410.720000001</v>
      </c>
      <c r="H34" s="120">
        <v>12516218.02</v>
      </c>
      <c r="I34" s="54">
        <v>25671887.969999999</v>
      </c>
      <c r="J34" s="54"/>
      <c r="K34" s="54"/>
      <c r="L34" s="54"/>
      <c r="M34" s="54"/>
      <c r="N34" s="54"/>
      <c r="O34" s="148"/>
      <c r="P34" s="148"/>
      <c r="Q34" s="148">
        <f t="shared" si="0"/>
        <v>70697304.689999998</v>
      </c>
      <c r="R34" s="289"/>
      <c r="S34" s="6"/>
    </row>
    <row r="35" spans="1:32" s="28" customFormat="1" x14ac:dyDescent="0.25">
      <c r="A35"/>
      <c r="B35" s="51" t="s">
        <v>184</v>
      </c>
      <c r="C35" s="119">
        <v>233402085</v>
      </c>
      <c r="D35" s="119"/>
      <c r="E35" s="119">
        <v>228645.61</v>
      </c>
      <c r="F35" s="119"/>
      <c r="G35" s="119">
        <v>1211377.05</v>
      </c>
      <c r="H35" s="119">
        <v>0</v>
      </c>
      <c r="I35" s="119"/>
      <c r="J35" s="119"/>
      <c r="K35" s="119"/>
      <c r="L35" s="119"/>
      <c r="M35" s="119"/>
      <c r="N35" s="119"/>
      <c r="O35" s="119"/>
      <c r="P35" s="119"/>
      <c r="Q35" s="147">
        <f t="shared" si="0"/>
        <v>1440022.6600000001</v>
      </c>
      <c r="R35" s="289"/>
      <c r="S35" s="6"/>
      <c r="T35" s="3"/>
      <c r="U35" s="3"/>
      <c r="V35" s="3"/>
      <c r="W35" s="3"/>
      <c r="X35"/>
      <c r="Y35"/>
      <c r="Z35"/>
      <c r="AA35"/>
      <c r="AB35"/>
      <c r="AC35"/>
      <c r="AD35"/>
      <c r="AE35"/>
      <c r="AF35"/>
    </row>
    <row r="36" spans="1:32" x14ac:dyDescent="0.25">
      <c r="B36" s="50" t="s">
        <v>185</v>
      </c>
      <c r="C36" s="120">
        <v>233402085</v>
      </c>
      <c r="D36" s="120"/>
      <c r="E36" s="120">
        <v>228645.61</v>
      </c>
      <c r="F36" s="120"/>
      <c r="G36" s="120">
        <v>1211377.05</v>
      </c>
      <c r="H36" s="120">
        <v>0</v>
      </c>
      <c r="I36" s="54"/>
      <c r="J36" s="54"/>
      <c r="K36" s="54"/>
      <c r="L36" s="54"/>
      <c r="M36" s="54"/>
      <c r="N36" s="54"/>
      <c r="O36" s="148"/>
      <c r="P36" s="148"/>
      <c r="Q36" s="148">
        <f t="shared" si="0"/>
        <v>1440022.6600000001</v>
      </c>
      <c r="R36" s="289"/>
      <c r="S36" s="6"/>
    </row>
    <row r="37" spans="1:32" s="28" customFormat="1" x14ac:dyDescent="0.25">
      <c r="A37"/>
      <c r="B37" s="52" t="s">
        <v>25</v>
      </c>
      <c r="C37" s="119">
        <v>14509834556</v>
      </c>
      <c r="D37" s="119"/>
      <c r="E37" s="119">
        <v>489444178.35000002</v>
      </c>
      <c r="F37" s="119">
        <v>510908336.13000005</v>
      </c>
      <c r="G37" s="119">
        <v>614954139.47000003</v>
      </c>
      <c r="H37" s="119">
        <v>1151175967.6900001</v>
      </c>
      <c r="I37" s="119">
        <v>765747091.16000009</v>
      </c>
      <c r="J37" s="119"/>
      <c r="K37" s="119"/>
      <c r="L37" s="119"/>
      <c r="M37" s="119"/>
      <c r="N37" s="119"/>
      <c r="O37" s="119"/>
      <c r="P37" s="119"/>
      <c r="Q37" s="147">
        <f t="shared" si="0"/>
        <v>3532229712.8000002</v>
      </c>
      <c r="R37" s="289"/>
      <c r="S37" s="6"/>
      <c r="T37" s="3"/>
      <c r="U37" s="3"/>
      <c r="V37" s="3"/>
      <c r="W37" s="3"/>
      <c r="X37"/>
      <c r="Y37"/>
      <c r="Z37"/>
      <c r="AA37"/>
      <c r="AB37"/>
      <c r="AC37"/>
      <c r="AD37"/>
      <c r="AE37"/>
      <c r="AF37"/>
    </row>
    <row r="38" spans="1:32" s="28" customFormat="1" x14ac:dyDescent="0.25">
      <c r="A38"/>
      <c r="B38" s="51" t="s">
        <v>186</v>
      </c>
      <c r="C38" s="119">
        <v>2559896470</v>
      </c>
      <c r="D38" s="119"/>
      <c r="E38" s="119">
        <v>192684862.84</v>
      </c>
      <c r="F38" s="119">
        <v>190104698.80000001</v>
      </c>
      <c r="G38" s="119">
        <v>190113551.06999999</v>
      </c>
      <c r="H38" s="119">
        <v>191547195.03</v>
      </c>
      <c r="I38" s="119">
        <v>187720977.16999999</v>
      </c>
      <c r="J38" s="119"/>
      <c r="K38" s="119"/>
      <c r="L38" s="119"/>
      <c r="M38" s="119"/>
      <c r="N38" s="119"/>
      <c r="O38" s="119"/>
      <c r="P38" s="119"/>
      <c r="Q38" s="147">
        <f t="shared" si="0"/>
        <v>952171284.90999997</v>
      </c>
      <c r="R38" s="289"/>
      <c r="S38" s="6"/>
      <c r="T38" s="3"/>
      <c r="U38" s="3"/>
      <c r="V38" s="3"/>
      <c r="W38" s="3"/>
      <c r="X38"/>
      <c r="Y38"/>
      <c r="Z38"/>
      <c r="AA38"/>
      <c r="AB38"/>
      <c r="AC38"/>
      <c r="AD38"/>
      <c r="AE38"/>
      <c r="AF38"/>
    </row>
    <row r="39" spans="1:32" x14ac:dyDescent="0.25">
      <c r="B39" s="50" t="s">
        <v>187</v>
      </c>
      <c r="C39" s="120">
        <v>2559896470</v>
      </c>
      <c r="D39" s="120"/>
      <c r="E39" s="120">
        <v>192684862.84</v>
      </c>
      <c r="F39" s="120">
        <v>190104698.80000001</v>
      </c>
      <c r="G39" s="120">
        <v>190113551.06999999</v>
      </c>
      <c r="H39" s="120">
        <v>191547195.03</v>
      </c>
      <c r="I39" s="54">
        <v>187720977.16999999</v>
      </c>
      <c r="J39" s="54"/>
      <c r="K39" s="54"/>
      <c r="L39" s="54"/>
      <c r="M39" s="54"/>
      <c r="N39" s="54"/>
      <c r="O39" s="148"/>
      <c r="P39" s="148"/>
      <c r="Q39" s="148">
        <f t="shared" si="0"/>
        <v>952171284.90999997</v>
      </c>
      <c r="R39" s="289"/>
      <c r="S39" s="6"/>
    </row>
    <row r="40" spans="1:32" s="28" customFormat="1" x14ac:dyDescent="0.25">
      <c r="A40"/>
      <c r="B40" s="51" t="s">
        <v>188</v>
      </c>
      <c r="C40" s="119">
        <v>11949938086</v>
      </c>
      <c r="D40" s="119"/>
      <c r="E40" s="119">
        <v>296759315.50999999</v>
      </c>
      <c r="F40" s="119">
        <v>320803637.32999998</v>
      </c>
      <c r="G40" s="119">
        <v>424840588.39999998</v>
      </c>
      <c r="H40" s="119">
        <v>959628772.66000009</v>
      </c>
      <c r="I40" s="119">
        <v>578026113.99000013</v>
      </c>
      <c r="J40" s="119"/>
      <c r="K40" s="119"/>
      <c r="L40" s="119"/>
      <c r="M40" s="119"/>
      <c r="N40" s="119"/>
      <c r="O40" s="119"/>
      <c r="P40" s="119"/>
      <c r="Q40" s="147">
        <f t="shared" si="0"/>
        <v>2580058427.8900003</v>
      </c>
      <c r="R40" s="289"/>
      <c r="S40" s="6"/>
      <c r="T40" s="3"/>
      <c r="U40" s="3"/>
      <c r="V40" s="3"/>
      <c r="W40" s="3"/>
      <c r="X40"/>
      <c r="Y40"/>
      <c r="Z40"/>
      <c r="AA40"/>
      <c r="AB40"/>
      <c r="AC40"/>
      <c r="AD40"/>
      <c r="AE40"/>
      <c r="AF40"/>
    </row>
    <row r="41" spans="1:32" x14ac:dyDescent="0.25">
      <c r="B41" s="50" t="s">
        <v>189</v>
      </c>
      <c r="C41" s="120">
        <v>199534685</v>
      </c>
      <c r="D41" s="120"/>
      <c r="E41" s="120">
        <v>4731606.7799999993</v>
      </c>
      <c r="F41" s="120">
        <v>9192090.0099999998</v>
      </c>
      <c r="G41" s="120">
        <v>9439746.1799999997</v>
      </c>
      <c r="H41" s="120">
        <v>10933132.859999999</v>
      </c>
      <c r="I41" s="54">
        <v>9726145.5800000001</v>
      </c>
      <c r="J41" s="54"/>
      <c r="K41" s="54"/>
      <c r="L41" s="54"/>
      <c r="M41" s="54"/>
      <c r="N41" s="54"/>
      <c r="O41" s="148"/>
      <c r="P41" s="148"/>
      <c r="Q41" s="148">
        <f t="shared" si="0"/>
        <v>44022721.409999996</v>
      </c>
      <c r="R41" s="289"/>
      <c r="S41" s="6"/>
    </row>
    <row r="42" spans="1:32" x14ac:dyDescent="0.25">
      <c r="B42" s="50" t="s">
        <v>191</v>
      </c>
      <c r="C42" s="120">
        <v>202818024</v>
      </c>
      <c r="D42" s="120"/>
      <c r="E42" s="120">
        <v>1149352.8899999999</v>
      </c>
      <c r="F42" s="120">
        <v>1490464.9100000001</v>
      </c>
      <c r="G42" s="120">
        <v>2617800.0300000003</v>
      </c>
      <c r="H42" s="120">
        <v>849112.42</v>
      </c>
      <c r="I42" s="54">
        <v>2004105.7</v>
      </c>
      <c r="J42" s="54"/>
      <c r="K42" s="54"/>
      <c r="L42" s="54"/>
      <c r="M42" s="54"/>
      <c r="N42" s="54"/>
      <c r="O42" s="148"/>
      <c r="P42" s="148"/>
      <c r="Q42" s="148">
        <f t="shared" si="0"/>
        <v>8110835.9500000002</v>
      </c>
      <c r="R42" s="289"/>
      <c r="S42" s="6"/>
    </row>
    <row r="43" spans="1:32" x14ac:dyDescent="0.25">
      <c r="B43" s="50" t="s">
        <v>192</v>
      </c>
      <c r="C43" s="120">
        <v>360246001</v>
      </c>
      <c r="D43" s="120"/>
      <c r="E43" s="120">
        <v>9369600</v>
      </c>
      <c r="F43" s="120">
        <v>9642099.9400000013</v>
      </c>
      <c r="G43" s="120">
        <v>10235266.609999999</v>
      </c>
      <c r="H43" s="120">
        <v>5425099.9400000004</v>
      </c>
      <c r="I43" s="54">
        <v>6133599.9400000004</v>
      </c>
      <c r="J43" s="54"/>
      <c r="K43" s="54"/>
      <c r="L43" s="54"/>
      <c r="M43" s="54"/>
      <c r="N43" s="54"/>
      <c r="O43" s="148"/>
      <c r="P43" s="148"/>
      <c r="Q43" s="148">
        <f t="shared" si="0"/>
        <v>40805666.43</v>
      </c>
      <c r="R43" s="289"/>
      <c r="S43" s="6"/>
    </row>
    <row r="44" spans="1:32" x14ac:dyDescent="0.25">
      <c r="B44" s="50" t="s">
        <v>193</v>
      </c>
      <c r="C44" s="120">
        <v>1304464901</v>
      </c>
      <c r="D44" s="120"/>
      <c r="E44" s="120">
        <v>104248238.3</v>
      </c>
      <c r="F44" s="120">
        <v>101382340.23999999</v>
      </c>
      <c r="G44" s="120">
        <v>102895546.94</v>
      </c>
      <c r="H44" s="120">
        <v>96850815.069999993</v>
      </c>
      <c r="I44" s="54">
        <v>96177407.260000005</v>
      </c>
      <c r="J44" s="54"/>
      <c r="K44" s="54"/>
      <c r="L44" s="54"/>
      <c r="M44" s="54"/>
      <c r="N44" s="54"/>
      <c r="O44" s="148"/>
      <c r="P44" s="148"/>
      <c r="Q44" s="148">
        <f t="shared" si="0"/>
        <v>501554347.81</v>
      </c>
      <c r="R44" s="289"/>
      <c r="S44" s="6"/>
    </row>
    <row r="45" spans="1:32" x14ac:dyDescent="0.25">
      <c r="B45" s="50" t="s">
        <v>194</v>
      </c>
      <c r="C45" s="120">
        <v>3936605760</v>
      </c>
      <c r="D45" s="120"/>
      <c r="E45" s="120">
        <v>62370445.989999995</v>
      </c>
      <c r="F45" s="120">
        <v>62134318.920000002</v>
      </c>
      <c r="G45" s="120">
        <v>171999775.78999999</v>
      </c>
      <c r="H45" s="120">
        <v>624829265.21000004</v>
      </c>
      <c r="I45" s="54">
        <v>314072158.85000002</v>
      </c>
      <c r="J45" s="54"/>
      <c r="K45" s="54"/>
      <c r="L45" s="54"/>
      <c r="M45" s="54"/>
      <c r="N45" s="54"/>
      <c r="O45" s="148"/>
      <c r="P45" s="148"/>
      <c r="Q45" s="148">
        <f t="shared" si="0"/>
        <v>1235405964.7600002</v>
      </c>
      <c r="R45" s="289"/>
      <c r="S45" s="6"/>
    </row>
    <row r="46" spans="1:32" x14ac:dyDescent="0.25">
      <c r="B46" s="50" t="s">
        <v>195</v>
      </c>
      <c r="C46" s="120">
        <v>720456115</v>
      </c>
      <c r="D46" s="120"/>
      <c r="E46" s="120">
        <v>60099638.869999997</v>
      </c>
      <c r="F46" s="120">
        <v>59932571.93</v>
      </c>
      <c r="G46" s="120">
        <v>60238950.759999998</v>
      </c>
      <c r="H46" s="120">
        <v>60315791.700000003</v>
      </c>
      <c r="I46" s="54">
        <v>60515527.560000002</v>
      </c>
      <c r="J46" s="54"/>
      <c r="K46" s="54"/>
      <c r="L46" s="54"/>
      <c r="M46" s="54"/>
      <c r="N46" s="54"/>
      <c r="O46" s="148"/>
      <c r="P46" s="148"/>
      <c r="Q46" s="148">
        <f t="shared" si="0"/>
        <v>301102480.81999999</v>
      </c>
      <c r="R46" s="289"/>
      <c r="S46" s="6"/>
    </row>
    <row r="47" spans="1:32" x14ac:dyDescent="0.25">
      <c r="B47" s="50" t="s">
        <v>196</v>
      </c>
      <c r="C47" s="120">
        <v>1851862090</v>
      </c>
      <c r="D47" s="120"/>
      <c r="E47" s="120">
        <v>41470309.690000005</v>
      </c>
      <c r="F47" s="120">
        <v>58806153.719999999</v>
      </c>
      <c r="G47" s="120">
        <v>54333787.190000005</v>
      </c>
      <c r="H47" s="120">
        <v>137489896.25</v>
      </c>
      <c r="I47" s="54">
        <v>49304266.210000001</v>
      </c>
      <c r="J47" s="54"/>
      <c r="K47" s="54"/>
      <c r="L47" s="54"/>
      <c r="M47" s="54"/>
      <c r="N47" s="54"/>
      <c r="O47" s="148"/>
      <c r="P47" s="148"/>
      <c r="Q47" s="148">
        <f t="shared" si="0"/>
        <v>341404413.06</v>
      </c>
      <c r="R47" s="289"/>
      <c r="S47" s="6"/>
    </row>
    <row r="48" spans="1:32" x14ac:dyDescent="0.25">
      <c r="B48" s="50" t="s">
        <v>197</v>
      </c>
      <c r="C48" s="120">
        <v>124404383</v>
      </c>
      <c r="D48" s="120"/>
      <c r="E48" s="120">
        <v>0</v>
      </c>
      <c r="F48" s="120">
        <v>0</v>
      </c>
      <c r="G48" s="120"/>
      <c r="H48" s="120">
        <v>9857400</v>
      </c>
      <c r="I48" s="54">
        <v>26908435.34</v>
      </c>
      <c r="J48" s="54"/>
      <c r="K48" s="54"/>
      <c r="L48" s="54"/>
      <c r="M48" s="54"/>
      <c r="N48" s="54"/>
      <c r="O48" s="148"/>
      <c r="P48" s="148"/>
      <c r="Q48" s="148">
        <f t="shared" si="0"/>
        <v>36765835.340000004</v>
      </c>
      <c r="R48" s="289"/>
      <c r="S48" s="6"/>
    </row>
    <row r="49" spans="1:32" x14ac:dyDescent="0.25">
      <c r="B49" s="50" t="s">
        <v>198</v>
      </c>
      <c r="C49" s="120">
        <v>2351205410</v>
      </c>
      <c r="D49" s="120"/>
      <c r="E49" s="120">
        <v>0</v>
      </c>
      <c r="F49" s="120">
        <v>0</v>
      </c>
      <c r="G49" s="120"/>
      <c r="H49" s="120">
        <v>0</v>
      </c>
      <c r="I49" s="54"/>
      <c r="J49" s="54"/>
      <c r="K49" s="54"/>
      <c r="L49" s="54"/>
      <c r="M49" s="54"/>
      <c r="N49" s="54"/>
      <c r="O49" s="148"/>
      <c r="P49" s="148"/>
      <c r="Q49" s="148">
        <f t="shared" si="0"/>
        <v>0</v>
      </c>
      <c r="R49" s="289"/>
      <c r="S49" s="6"/>
    </row>
    <row r="50" spans="1:32" x14ac:dyDescent="0.25">
      <c r="B50" s="50" t="s">
        <v>199</v>
      </c>
      <c r="C50" s="120">
        <v>20359045</v>
      </c>
      <c r="D50" s="120"/>
      <c r="E50" s="120">
        <v>2190342</v>
      </c>
      <c r="F50" s="120">
        <v>2183458.2000000002</v>
      </c>
      <c r="G50" s="120">
        <v>2176389.6</v>
      </c>
      <c r="H50" s="120">
        <v>2176389.6</v>
      </c>
      <c r="I50" s="54">
        <v>2176389.6</v>
      </c>
      <c r="J50" s="54"/>
      <c r="K50" s="54"/>
      <c r="L50" s="54"/>
      <c r="M50" s="54"/>
      <c r="N50" s="54"/>
      <c r="O50" s="148"/>
      <c r="P50" s="148"/>
      <c r="Q50" s="148">
        <f t="shared" si="0"/>
        <v>10902969</v>
      </c>
      <c r="R50" s="289"/>
      <c r="S50" s="6"/>
    </row>
    <row r="51" spans="1:32" x14ac:dyDescent="0.25">
      <c r="B51" s="50" t="s">
        <v>200</v>
      </c>
      <c r="C51" s="120">
        <v>26936585</v>
      </c>
      <c r="D51" s="120"/>
      <c r="E51" s="120">
        <v>2550239.0099999998</v>
      </c>
      <c r="F51" s="120">
        <v>2533380.54</v>
      </c>
      <c r="G51" s="120">
        <v>2533380.54</v>
      </c>
      <c r="H51" s="120">
        <v>2534223.46</v>
      </c>
      <c r="I51" s="54">
        <v>2551924.85</v>
      </c>
      <c r="J51" s="54"/>
      <c r="K51" s="54"/>
      <c r="L51" s="54"/>
      <c r="M51" s="54"/>
      <c r="N51" s="54"/>
      <c r="O51" s="148"/>
      <c r="P51" s="148"/>
      <c r="Q51" s="148">
        <f t="shared" si="0"/>
        <v>12703148.4</v>
      </c>
      <c r="R51" s="289"/>
      <c r="S51" s="6"/>
    </row>
    <row r="52" spans="1:32" x14ac:dyDescent="0.25">
      <c r="B52" s="50" t="s">
        <v>201</v>
      </c>
      <c r="C52" s="120">
        <v>91341371</v>
      </c>
      <c r="D52" s="120"/>
      <c r="E52" s="120">
        <v>8314541.9800000004</v>
      </c>
      <c r="F52" s="120">
        <v>8348258.9199999999</v>
      </c>
      <c r="G52" s="120">
        <v>8349944.7599999998</v>
      </c>
      <c r="H52" s="120">
        <v>8367646.1500000004</v>
      </c>
      <c r="I52" s="54">
        <v>8456153.0999999996</v>
      </c>
      <c r="J52" s="54"/>
      <c r="K52" s="54"/>
      <c r="L52" s="54"/>
      <c r="M52" s="54"/>
      <c r="N52" s="54"/>
      <c r="O52" s="148"/>
      <c r="P52" s="148"/>
      <c r="Q52" s="148">
        <f t="shared" si="0"/>
        <v>41836544.910000004</v>
      </c>
      <c r="R52" s="289"/>
      <c r="S52" s="6"/>
    </row>
    <row r="53" spans="1:32" x14ac:dyDescent="0.25">
      <c r="B53" s="50" t="s">
        <v>202</v>
      </c>
      <c r="C53" s="120">
        <v>759703716</v>
      </c>
      <c r="D53" s="120"/>
      <c r="E53" s="120">
        <v>265000</v>
      </c>
      <c r="F53" s="120">
        <v>5158500</v>
      </c>
      <c r="G53" s="120">
        <v>20000</v>
      </c>
      <c r="H53" s="120">
        <v>0</v>
      </c>
      <c r="I53" s="54">
        <v>0</v>
      </c>
      <c r="J53" s="54"/>
      <c r="K53" s="54"/>
      <c r="L53" s="54"/>
      <c r="M53" s="54"/>
      <c r="N53" s="54"/>
      <c r="O53" s="148"/>
      <c r="P53" s="148"/>
      <c r="Q53" s="148">
        <f t="shared" si="0"/>
        <v>5443500</v>
      </c>
      <c r="R53" s="289"/>
      <c r="S53" s="6"/>
    </row>
    <row r="54" spans="1:32" s="28" customFormat="1" x14ac:dyDescent="0.25">
      <c r="A54"/>
      <c r="B54" s="52" t="s">
        <v>26</v>
      </c>
      <c r="C54" s="119">
        <v>106373422</v>
      </c>
      <c r="D54" s="119"/>
      <c r="E54" s="119">
        <v>1144476.8</v>
      </c>
      <c r="F54" s="119">
        <v>1807698.67</v>
      </c>
      <c r="G54" s="119">
        <v>3124433.45</v>
      </c>
      <c r="H54" s="119">
        <v>870268.99</v>
      </c>
      <c r="I54" s="119">
        <v>2410926.96</v>
      </c>
      <c r="J54" s="119"/>
      <c r="K54" s="119"/>
      <c r="L54" s="119"/>
      <c r="M54" s="119"/>
      <c r="N54" s="119"/>
      <c r="O54" s="119"/>
      <c r="P54" s="119"/>
      <c r="Q54" s="147">
        <f t="shared" si="0"/>
        <v>9357804.870000001</v>
      </c>
      <c r="R54" s="289"/>
      <c r="S54" s="6"/>
      <c r="T54" s="3"/>
      <c r="U54" s="3"/>
      <c r="V54" s="3"/>
      <c r="W54" s="3"/>
      <c r="X54"/>
      <c r="Y54"/>
      <c r="Z54"/>
      <c r="AA54"/>
      <c r="AB54"/>
      <c r="AC54"/>
      <c r="AD54"/>
      <c r="AE54"/>
      <c r="AF54"/>
    </row>
    <row r="55" spans="1:32" s="28" customFormat="1" x14ac:dyDescent="0.25">
      <c r="A55"/>
      <c r="B55" s="51" t="s">
        <v>204</v>
      </c>
      <c r="C55" s="119">
        <v>76688178</v>
      </c>
      <c r="D55" s="119"/>
      <c r="E55" s="119">
        <v>1130000</v>
      </c>
      <c r="F55" s="119">
        <v>1040000</v>
      </c>
      <c r="G55" s="119">
        <v>2840000</v>
      </c>
      <c r="H55" s="119">
        <v>673900</v>
      </c>
      <c r="I55" s="119">
        <v>2160000</v>
      </c>
      <c r="J55" s="119"/>
      <c r="K55" s="119"/>
      <c r="L55" s="119"/>
      <c r="M55" s="119"/>
      <c r="N55" s="119"/>
      <c r="O55" s="119"/>
      <c r="P55" s="119"/>
      <c r="Q55" s="147">
        <f t="shared" si="0"/>
        <v>7843900</v>
      </c>
      <c r="R55" s="289"/>
      <c r="S55" s="6"/>
      <c r="T55" s="3"/>
      <c r="U55" s="3"/>
      <c r="V55" s="3"/>
      <c r="W55" s="3"/>
      <c r="X55"/>
      <c r="Y55"/>
      <c r="Z55"/>
      <c r="AA55"/>
      <c r="AB55"/>
      <c r="AC55"/>
      <c r="AD55"/>
      <c r="AE55"/>
      <c r="AF55"/>
    </row>
    <row r="56" spans="1:32" x14ac:dyDescent="0.25">
      <c r="B56" s="50" t="s">
        <v>205</v>
      </c>
      <c r="C56" s="120">
        <v>74015437</v>
      </c>
      <c r="D56" s="120"/>
      <c r="E56" s="120">
        <v>1130000</v>
      </c>
      <c r="F56" s="120">
        <v>1040000</v>
      </c>
      <c r="G56" s="120">
        <v>2840000</v>
      </c>
      <c r="H56" s="120">
        <v>673900</v>
      </c>
      <c r="I56" s="54">
        <v>2160000</v>
      </c>
      <c r="J56" s="54"/>
      <c r="K56" s="54"/>
      <c r="L56" s="54"/>
      <c r="M56" s="54"/>
      <c r="N56" s="54"/>
      <c r="O56" s="148"/>
      <c r="P56" s="148"/>
      <c r="Q56" s="148">
        <f t="shared" si="0"/>
        <v>7843900</v>
      </c>
      <c r="R56" s="289"/>
      <c r="S56" s="6"/>
    </row>
    <row r="57" spans="1:32" x14ac:dyDescent="0.25">
      <c r="B57" s="50" t="s">
        <v>206</v>
      </c>
      <c r="C57" s="120">
        <v>2672741</v>
      </c>
      <c r="D57" s="120"/>
      <c r="E57" s="120">
        <v>0</v>
      </c>
      <c r="F57" s="120"/>
      <c r="G57" s="120"/>
      <c r="H57" s="120"/>
      <c r="I57" s="54"/>
      <c r="J57" s="54"/>
      <c r="K57" s="54"/>
      <c r="L57" s="54"/>
      <c r="M57" s="54"/>
      <c r="N57" s="54"/>
      <c r="O57" s="148"/>
      <c r="P57" s="148"/>
      <c r="Q57" s="148">
        <f t="shared" si="0"/>
        <v>0</v>
      </c>
      <c r="R57" s="289"/>
      <c r="S57" s="6"/>
    </row>
    <row r="58" spans="1:32" s="28" customFormat="1" x14ac:dyDescent="0.25">
      <c r="A58"/>
      <c r="B58" s="51" t="s">
        <v>207</v>
      </c>
      <c r="C58" s="119">
        <v>29685244</v>
      </c>
      <c r="D58" s="119"/>
      <c r="E58" s="119">
        <v>14476.8</v>
      </c>
      <c r="F58" s="119">
        <v>767698.67</v>
      </c>
      <c r="G58" s="119">
        <v>284433.45</v>
      </c>
      <c r="H58" s="119">
        <v>196368.99</v>
      </c>
      <c r="I58" s="119">
        <v>250926.96000000002</v>
      </c>
      <c r="J58" s="119"/>
      <c r="K58" s="119"/>
      <c r="L58" s="119"/>
      <c r="M58" s="119"/>
      <c r="N58" s="119"/>
      <c r="O58" s="119"/>
      <c r="P58" s="119"/>
      <c r="Q58" s="147">
        <f t="shared" si="0"/>
        <v>1513904.87</v>
      </c>
      <c r="R58" s="289"/>
      <c r="S58" s="6"/>
      <c r="T58" s="3"/>
      <c r="U58" s="3"/>
      <c r="V58" s="3"/>
      <c r="W58" s="3"/>
      <c r="X58"/>
      <c r="Y58"/>
      <c r="Z58"/>
      <c r="AA58"/>
      <c r="AB58"/>
      <c r="AC58"/>
      <c r="AD58"/>
      <c r="AE58"/>
      <c r="AF58"/>
    </row>
    <row r="59" spans="1:32" x14ac:dyDescent="0.25">
      <c r="B59" s="50" t="s">
        <v>208</v>
      </c>
      <c r="C59" s="120">
        <v>27446244</v>
      </c>
      <c r="D59" s="120"/>
      <c r="E59" s="120">
        <v>14476.8</v>
      </c>
      <c r="F59" s="120">
        <v>767698.67</v>
      </c>
      <c r="G59" s="120">
        <v>284433.45</v>
      </c>
      <c r="H59" s="120">
        <v>196368.99</v>
      </c>
      <c r="I59" s="54">
        <v>250926.96000000002</v>
      </c>
      <c r="J59" s="54"/>
      <c r="K59" s="54"/>
      <c r="L59" s="54"/>
      <c r="M59" s="54"/>
      <c r="N59" s="54"/>
      <c r="O59" s="148"/>
      <c r="P59" s="148"/>
      <c r="Q59" s="148">
        <f t="shared" si="0"/>
        <v>1513904.87</v>
      </c>
      <c r="R59" s="289"/>
      <c r="S59" s="6"/>
    </row>
    <row r="60" spans="1:32" x14ac:dyDescent="0.25">
      <c r="B60" s="50" t="s">
        <v>209</v>
      </c>
      <c r="C60" s="120">
        <v>2239000</v>
      </c>
      <c r="D60" s="120"/>
      <c r="E60" s="120">
        <v>0</v>
      </c>
      <c r="F60" s="120"/>
      <c r="G60" s="120">
        <v>0</v>
      </c>
      <c r="H60" s="120">
        <v>0</v>
      </c>
      <c r="I60" s="54">
        <v>0</v>
      </c>
      <c r="J60" s="54"/>
      <c r="K60" s="54"/>
      <c r="L60" s="54"/>
      <c r="M60" s="54"/>
      <c r="N60" s="54"/>
      <c r="O60" s="148"/>
      <c r="P60" s="148"/>
      <c r="Q60" s="148">
        <f t="shared" si="0"/>
        <v>0</v>
      </c>
      <c r="R60" s="289"/>
      <c r="S60" s="6"/>
    </row>
    <row r="61" spans="1:32" s="28" customFormat="1" x14ac:dyDescent="0.25">
      <c r="A61"/>
      <c r="B61" s="52" t="s">
        <v>27</v>
      </c>
      <c r="C61" s="119">
        <v>1790914100</v>
      </c>
      <c r="D61" s="119"/>
      <c r="E61" s="119">
        <v>6025849.5800000001</v>
      </c>
      <c r="F61" s="119">
        <v>4006695.71</v>
      </c>
      <c r="G61" s="119">
        <v>7235614.6900000004</v>
      </c>
      <c r="H61" s="119">
        <v>120000</v>
      </c>
      <c r="I61" s="119">
        <v>440133.83</v>
      </c>
      <c r="J61" s="119"/>
      <c r="K61" s="119"/>
      <c r="L61" s="119"/>
      <c r="M61" s="119"/>
      <c r="N61" s="119"/>
      <c r="O61" s="119"/>
      <c r="P61" s="119"/>
      <c r="Q61" s="147">
        <f t="shared" si="0"/>
        <v>17828293.809999999</v>
      </c>
      <c r="R61" s="289"/>
      <c r="S61" s="6"/>
      <c r="T61" s="3"/>
      <c r="U61" s="3"/>
      <c r="V61" s="3"/>
      <c r="W61" s="3"/>
      <c r="X61"/>
      <c r="Y61"/>
      <c r="Z61"/>
      <c r="AA61"/>
      <c r="AB61"/>
      <c r="AC61"/>
      <c r="AD61"/>
      <c r="AE61"/>
      <c r="AF61"/>
    </row>
    <row r="62" spans="1:32" s="28" customFormat="1" x14ac:dyDescent="0.25">
      <c r="A62"/>
      <c r="B62" s="51" t="s">
        <v>210</v>
      </c>
      <c r="C62" s="119">
        <v>33025000</v>
      </c>
      <c r="D62" s="119"/>
      <c r="E62" s="119">
        <v>0</v>
      </c>
      <c r="F62" s="119"/>
      <c r="G62" s="119">
        <v>0</v>
      </c>
      <c r="H62" s="119">
        <v>0</v>
      </c>
      <c r="I62" s="119"/>
      <c r="J62" s="119"/>
      <c r="K62" s="119"/>
      <c r="L62" s="119"/>
      <c r="M62" s="119"/>
      <c r="N62" s="119"/>
      <c r="O62" s="119"/>
      <c r="P62" s="119"/>
      <c r="Q62" s="147">
        <f t="shared" si="0"/>
        <v>0</v>
      </c>
      <c r="R62" s="289"/>
      <c r="S62" s="6"/>
      <c r="T62" s="3"/>
      <c r="U62" s="3"/>
      <c r="V62" s="3"/>
      <c r="W62" s="3"/>
      <c r="X62"/>
      <c r="Y62"/>
      <c r="Z62"/>
      <c r="AA62"/>
      <c r="AB62"/>
      <c r="AC62"/>
      <c r="AD62"/>
      <c r="AE62"/>
      <c r="AF62"/>
    </row>
    <row r="63" spans="1:32" x14ac:dyDescent="0.25">
      <c r="B63" s="50" t="s">
        <v>211</v>
      </c>
      <c r="C63" s="120">
        <v>33025000</v>
      </c>
      <c r="D63" s="120"/>
      <c r="E63" s="120">
        <v>0</v>
      </c>
      <c r="F63" s="120"/>
      <c r="G63" s="120">
        <v>0</v>
      </c>
      <c r="H63" s="120">
        <v>0</v>
      </c>
      <c r="I63" s="54"/>
      <c r="J63" s="54"/>
      <c r="K63" s="54"/>
      <c r="L63" s="54"/>
      <c r="M63" s="54"/>
      <c r="N63" s="54"/>
      <c r="O63" s="148"/>
      <c r="P63" s="148"/>
      <c r="Q63" s="148">
        <f t="shared" si="0"/>
        <v>0</v>
      </c>
      <c r="R63" s="289"/>
      <c r="S63" s="6"/>
    </row>
    <row r="64" spans="1:32" s="28" customFormat="1" x14ac:dyDescent="0.25">
      <c r="A64"/>
      <c r="B64" s="51" t="s">
        <v>212</v>
      </c>
      <c r="C64" s="119">
        <v>1757889100</v>
      </c>
      <c r="D64" s="119"/>
      <c r="E64" s="119">
        <v>6025849.5800000001</v>
      </c>
      <c r="F64" s="119">
        <v>4006695.71</v>
      </c>
      <c r="G64" s="119">
        <v>7235614.6900000004</v>
      </c>
      <c r="H64" s="119">
        <v>120000</v>
      </c>
      <c r="I64" s="119">
        <v>440133.83</v>
      </c>
      <c r="J64" s="119"/>
      <c r="K64" s="119"/>
      <c r="L64" s="119"/>
      <c r="M64" s="119"/>
      <c r="N64" s="119"/>
      <c r="O64" s="119"/>
      <c r="P64" s="119"/>
      <c r="Q64" s="147">
        <f t="shared" si="0"/>
        <v>17828293.809999999</v>
      </c>
      <c r="R64" s="289"/>
      <c r="S64" s="6"/>
      <c r="T64" s="3"/>
      <c r="U64" s="3"/>
      <c r="V64" s="3"/>
      <c r="W64" s="3"/>
      <c r="X64"/>
      <c r="Y64"/>
      <c r="Z64"/>
      <c r="AA64"/>
      <c r="AB64"/>
      <c r="AC64"/>
      <c r="AD64"/>
      <c r="AE64"/>
      <c r="AF64"/>
    </row>
    <row r="65" spans="1:32" x14ac:dyDescent="0.25">
      <c r="B65" s="50" t="s">
        <v>213</v>
      </c>
      <c r="C65" s="120">
        <v>410888325</v>
      </c>
      <c r="D65" s="120"/>
      <c r="E65" s="120">
        <v>0</v>
      </c>
      <c r="F65" s="120">
        <v>0</v>
      </c>
      <c r="G65" s="120">
        <v>0</v>
      </c>
      <c r="H65" s="120"/>
      <c r="I65" s="54"/>
      <c r="J65" s="54"/>
      <c r="K65" s="54"/>
      <c r="L65" s="54"/>
      <c r="M65" s="54"/>
      <c r="N65" s="54"/>
      <c r="O65" s="148"/>
      <c r="P65" s="148"/>
      <c r="Q65" s="148">
        <f t="shared" si="0"/>
        <v>0</v>
      </c>
      <c r="R65" s="289"/>
      <c r="S65" s="6"/>
    </row>
    <row r="66" spans="1:32" x14ac:dyDescent="0.25">
      <c r="B66" s="50" t="s">
        <v>214</v>
      </c>
      <c r="C66" s="120">
        <v>20100000</v>
      </c>
      <c r="D66" s="120"/>
      <c r="E66" s="120">
        <v>0</v>
      </c>
      <c r="F66" s="120">
        <v>45000</v>
      </c>
      <c r="G66" s="120">
        <v>30000</v>
      </c>
      <c r="H66" s="120">
        <v>120000</v>
      </c>
      <c r="I66" s="54">
        <v>0</v>
      </c>
      <c r="J66" s="54"/>
      <c r="K66" s="54"/>
      <c r="L66" s="54"/>
      <c r="M66" s="54"/>
      <c r="N66" s="54"/>
      <c r="O66" s="148"/>
      <c r="P66" s="148"/>
      <c r="Q66" s="148">
        <f t="shared" si="0"/>
        <v>195000</v>
      </c>
      <c r="R66" s="289"/>
      <c r="S66" s="6"/>
    </row>
    <row r="67" spans="1:32" x14ac:dyDescent="0.25">
      <c r="B67" s="50" t="s">
        <v>215</v>
      </c>
      <c r="C67" s="120">
        <v>631368111</v>
      </c>
      <c r="D67" s="120"/>
      <c r="E67" s="120">
        <v>0</v>
      </c>
      <c r="F67" s="120">
        <v>0</v>
      </c>
      <c r="G67" s="120">
        <v>0</v>
      </c>
      <c r="H67" s="120">
        <v>0</v>
      </c>
      <c r="I67" s="54">
        <v>0</v>
      </c>
      <c r="J67" s="54"/>
      <c r="K67" s="54"/>
      <c r="L67" s="54"/>
      <c r="M67" s="54"/>
      <c r="N67" s="54"/>
      <c r="O67" s="148"/>
      <c r="P67" s="148"/>
      <c r="Q67" s="148">
        <f t="shared" si="0"/>
        <v>0</v>
      </c>
      <c r="R67" s="289"/>
      <c r="S67" s="6"/>
    </row>
    <row r="68" spans="1:32" x14ac:dyDescent="0.25">
      <c r="B68" s="50" t="s">
        <v>216</v>
      </c>
      <c r="C68" s="120">
        <v>695532664</v>
      </c>
      <c r="D68" s="120"/>
      <c r="E68" s="120">
        <v>6025849.5800000001</v>
      </c>
      <c r="F68" s="120">
        <v>3961695.71</v>
      </c>
      <c r="G68" s="120">
        <v>7205614.6900000004</v>
      </c>
      <c r="H68" s="120">
        <v>0</v>
      </c>
      <c r="I68" s="54">
        <v>440133.83</v>
      </c>
      <c r="J68" s="54"/>
      <c r="K68" s="54"/>
      <c r="L68" s="54"/>
      <c r="M68" s="54"/>
      <c r="N68" s="54"/>
      <c r="O68" s="148"/>
      <c r="P68" s="148"/>
      <c r="Q68" s="148">
        <f t="shared" si="0"/>
        <v>17633293.809999999</v>
      </c>
      <c r="R68" s="289"/>
      <c r="S68" s="6"/>
    </row>
    <row r="69" spans="1:32" s="28" customFormat="1" x14ac:dyDescent="0.25">
      <c r="A69"/>
      <c r="B69" s="52" t="s">
        <v>28</v>
      </c>
      <c r="C69" s="119">
        <v>13772487328</v>
      </c>
      <c r="D69" s="119"/>
      <c r="E69" s="119">
        <v>1043518206.1900001</v>
      </c>
      <c r="F69" s="119">
        <v>1049812270.5500001</v>
      </c>
      <c r="G69" s="119">
        <v>1044856448.3499999</v>
      </c>
      <c r="H69" s="119">
        <v>1033912806.99</v>
      </c>
      <c r="I69" s="119">
        <v>1035760505.8899999</v>
      </c>
      <c r="J69" s="119"/>
      <c r="K69" s="119"/>
      <c r="L69" s="119"/>
      <c r="M69" s="119"/>
      <c r="N69" s="119"/>
      <c r="O69" s="119"/>
      <c r="P69" s="119"/>
      <c r="Q69" s="147">
        <f t="shared" si="0"/>
        <v>5207860237.9699993</v>
      </c>
      <c r="R69" s="289"/>
      <c r="S69" s="6"/>
      <c r="T69" s="3"/>
      <c r="U69" s="3"/>
      <c r="V69" s="3"/>
      <c r="W69" s="3"/>
      <c r="X69"/>
      <c r="Y69"/>
      <c r="Z69"/>
      <c r="AA69"/>
      <c r="AB69"/>
      <c r="AC69"/>
      <c r="AD69"/>
      <c r="AE69"/>
      <c r="AF69"/>
    </row>
    <row r="70" spans="1:32" s="28" customFormat="1" x14ac:dyDescent="0.25">
      <c r="A70"/>
      <c r="B70" s="51" t="s">
        <v>217</v>
      </c>
      <c r="C70" s="119">
        <v>6416102563</v>
      </c>
      <c r="D70" s="119"/>
      <c r="E70" s="119">
        <v>481848550.71999997</v>
      </c>
      <c r="F70" s="119">
        <v>484648144.99000001</v>
      </c>
      <c r="G70" s="119">
        <v>483216542.72000003</v>
      </c>
      <c r="H70" s="119">
        <v>477269187.61000001</v>
      </c>
      <c r="I70" s="119">
        <v>478369194.12</v>
      </c>
      <c r="J70" s="119"/>
      <c r="K70" s="119"/>
      <c r="L70" s="119"/>
      <c r="M70" s="119"/>
      <c r="N70" s="119"/>
      <c r="O70" s="119"/>
      <c r="P70" s="119"/>
      <c r="Q70" s="147">
        <f t="shared" si="0"/>
        <v>2405351620.1599998</v>
      </c>
      <c r="R70" s="289"/>
      <c r="S70" s="6"/>
      <c r="T70" s="3"/>
      <c r="U70" s="3"/>
      <c r="V70" s="3"/>
      <c r="W70" s="3"/>
      <c r="X70"/>
      <c r="Y70"/>
      <c r="Z70"/>
      <c r="AA70"/>
      <c r="AB70"/>
      <c r="AC70"/>
      <c r="AD70"/>
      <c r="AE70"/>
      <c r="AF70"/>
    </row>
    <row r="71" spans="1:32" x14ac:dyDescent="0.25">
      <c r="B71" s="50" t="s">
        <v>218</v>
      </c>
      <c r="C71" s="120">
        <v>6416102563</v>
      </c>
      <c r="D71" s="120"/>
      <c r="E71" s="120">
        <v>481848550.71999997</v>
      </c>
      <c r="F71" s="120">
        <v>484648144.99000001</v>
      </c>
      <c r="G71" s="120">
        <v>483216542.72000003</v>
      </c>
      <c r="H71" s="120">
        <v>477269187.61000001</v>
      </c>
      <c r="I71" s="54">
        <v>478369194.12</v>
      </c>
      <c r="J71" s="54"/>
      <c r="K71" s="54"/>
      <c r="L71" s="54"/>
      <c r="M71" s="54"/>
      <c r="N71" s="54"/>
      <c r="O71" s="148"/>
      <c r="P71" s="148"/>
      <c r="Q71" s="148">
        <f t="shared" si="0"/>
        <v>2405351620.1599998</v>
      </c>
      <c r="R71" s="289"/>
      <c r="S71" s="6"/>
    </row>
    <row r="72" spans="1:32" s="28" customFormat="1" x14ac:dyDescent="0.25">
      <c r="A72"/>
      <c r="B72" s="51" t="s">
        <v>219</v>
      </c>
      <c r="C72" s="119">
        <v>6280892158</v>
      </c>
      <c r="D72" s="119"/>
      <c r="E72" s="119">
        <v>483405311.99000001</v>
      </c>
      <c r="F72" s="119">
        <v>486047770.66000003</v>
      </c>
      <c r="G72" s="119">
        <v>484381895.56999999</v>
      </c>
      <c r="H72" s="119">
        <v>478443275.75</v>
      </c>
      <c r="I72" s="119">
        <v>480050091.71999997</v>
      </c>
      <c r="J72" s="119"/>
      <c r="K72" s="119"/>
      <c r="L72" s="119"/>
      <c r="M72" s="119"/>
      <c r="N72" s="119"/>
      <c r="O72" s="119"/>
      <c r="P72" s="119"/>
      <c r="Q72" s="147">
        <f t="shared" si="0"/>
        <v>2412328345.6900001</v>
      </c>
      <c r="R72" s="289"/>
      <c r="S72" s="6"/>
      <c r="T72" s="3"/>
      <c r="U72" s="3"/>
      <c r="V72" s="3"/>
      <c r="W72" s="3"/>
      <c r="X72"/>
      <c r="Y72"/>
      <c r="Z72"/>
      <c r="AA72"/>
      <c r="AB72"/>
      <c r="AC72"/>
      <c r="AD72"/>
      <c r="AE72"/>
      <c r="AF72"/>
    </row>
    <row r="73" spans="1:32" x14ac:dyDescent="0.25">
      <c r="B73" s="50" t="s">
        <v>220</v>
      </c>
      <c r="C73" s="120">
        <v>6280892158</v>
      </c>
      <c r="D73" s="120"/>
      <c r="E73" s="120">
        <v>483405311.99000001</v>
      </c>
      <c r="F73" s="120">
        <v>486047770.66000003</v>
      </c>
      <c r="G73" s="120">
        <v>484381895.56999999</v>
      </c>
      <c r="H73" s="120">
        <v>478443275.75</v>
      </c>
      <c r="I73" s="54">
        <v>480050091.71999997</v>
      </c>
      <c r="J73" s="54"/>
      <c r="K73" s="54"/>
      <c r="L73" s="54"/>
      <c r="M73" s="54"/>
      <c r="N73" s="54"/>
      <c r="O73" s="148"/>
      <c r="P73" s="148"/>
      <c r="Q73" s="148">
        <f t="shared" si="0"/>
        <v>2412328345.6900001</v>
      </c>
      <c r="R73" s="289"/>
      <c r="S73" s="6"/>
    </row>
    <row r="74" spans="1:32" s="28" customFormat="1" x14ac:dyDescent="0.25">
      <c r="A74"/>
      <c r="B74" s="51" t="s">
        <v>221</v>
      </c>
      <c r="C74" s="119">
        <v>1075492607</v>
      </c>
      <c r="D74" s="119"/>
      <c r="E74" s="119">
        <v>78264343.480000004</v>
      </c>
      <c r="F74" s="119">
        <v>79116354.899999991</v>
      </c>
      <c r="G74" s="119">
        <v>77258010.060000002</v>
      </c>
      <c r="H74" s="119">
        <v>78200343.629999995</v>
      </c>
      <c r="I74" s="119">
        <v>77341220.049999997</v>
      </c>
      <c r="J74" s="119"/>
      <c r="K74" s="119"/>
      <c r="L74" s="119"/>
      <c r="M74" s="119"/>
      <c r="N74" s="119"/>
      <c r="O74" s="119"/>
      <c r="P74" s="119"/>
      <c r="Q74" s="147">
        <f t="shared" ref="Q74:Q137" si="1">SUM(E74:P74)</f>
        <v>390180272.12</v>
      </c>
      <c r="R74" s="289"/>
      <c r="S74" s="6"/>
      <c r="T74" s="3"/>
      <c r="U74" s="3"/>
      <c r="V74" s="3"/>
      <c r="W74" s="3"/>
      <c r="X74"/>
      <c r="Y74"/>
      <c r="Z74"/>
      <c r="AA74"/>
      <c r="AB74"/>
      <c r="AC74"/>
      <c r="AD74"/>
      <c r="AE74"/>
      <c r="AF74"/>
    </row>
    <row r="75" spans="1:32" x14ac:dyDescent="0.25">
      <c r="B75" s="50" t="s">
        <v>222</v>
      </c>
      <c r="C75" s="120">
        <v>1075492607</v>
      </c>
      <c r="D75" s="120"/>
      <c r="E75" s="120">
        <v>78264343.480000004</v>
      </c>
      <c r="F75" s="120">
        <v>79116354.899999991</v>
      </c>
      <c r="G75" s="120">
        <v>77258010.060000002</v>
      </c>
      <c r="H75" s="120">
        <v>78200343.629999995</v>
      </c>
      <c r="I75" s="54">
        <v>77341220.049999997</v>
      </c>
      <c r="J75" s="54"/>
      <c r="K75" s="54"/>
      <c r="L75" s="54"/>
      <c r="M75" s="54"/>
      <c r="N75" s="54"/>
      <c r="O75" s="148"/>
      <c r="P75" s="148"/>
      <c r="Q75" s="148">
        <f t="shared" si="1"/>
        <v>390180272.12</v>
      </c>
      <c r="R75" s="289"/>
      <c r="S75" s="6"/>
    </row>
    <row r="76" spans="1:32" x14ac:dyDescent="0.25">
      <c r="B76" s="26" t="s">
        <v>29</v>
      </c>
      <c r="C76" s="122">
        <v>27956585012</v>
      </c>
      <c r="D76" s="122"/>
      <c r="E76" s="149">
        <v>880100799.36999989</v>
      </c>
      <c r="F76" s="149">
        <v>900383806.52999997</v>
      </c>
      <c r="G76" s="149">
        <v>1340205686.3600001</v>
      </c>
      <c r="H76" s="149">
        <v>1163236320.6499999</v>
      </c>
      <c r="I76" s="149">
        <v>1396900810.9900005</v>
      </c>
      <c r="J76" s="149"/>
      <c r="K76" s="149"/>
      <c r="L76" s="149"/>
      <c r="M76" s="149"/>
      <c r="N76" s="149"/>
      <c r="O76" s="149"/>
      <c r="P76" s="149"/>
      <c r="Q76" s="150">
        <f t="shared" si="1"/>
        <v>5680827423.9000006</v>
      </c>
      <c r="R76" s="289"/>
      <c r="S76" s="6"/>
    </row>
    <row r="77" spans="1:32" s="28" customFormat="1" x14ac:dyDescent="0.25">
      <c r="B77" s="52" t="s">
        <v>30</v>
      </c>
      <c r="C77" s="124">
        <v>4936598548</v>
      </c>
      <c r="D77" s="124"/>
      <c r="E77" s="130">
        <v>241960360.49000001</v>
      </c>
      <c r="F77" s="130">
        <v>354358846.80999994</v>
      </c>
      <c r="G77" s="130">
        <v>315458889.55000001</v>
      </c>
      <c r="H77" s="130">
        <v>311132891.95999998</v>
      </c>
      <c r="I77" s="130">
        <v>428236702.85999995</v>
      </c>
      <c r="J77" s="130"/>
      <c r="K77" s="130"/>
      <c r="L77" s="130"/>
      <c r="M77" s="130"/>
      <c r="N77" s="130"/>
      <c r="O77" s="130"/>
      <c r="P77" s="130"/>
      <c r="Q77" s="147">
        <f t="shared" si="1"/>
        <v>1651147691.6699998</v>
      </c>
      <c r="R77" s="289"/>
      <c r="S77" s="6"/>
      <c r="T77" s="3"/>
      <c r="U77" s="3"/>
      <c r="V77" s="3"/>
      <c r="W77" s="3"/>
      <c r="X77"/>
      <c r="Y77"/>
      <c r="Z77"/>
      <c r="AA77"/>
      <c r="AB77"/>
      <c r="AC77"/>
      <c r="AD77"/>
      <c r="AE77"/>
      <c r="AF77"/>
    </row>
    <row r="78" spans="1:32" s="28" customFormat="1" x14ac:dyDescent="0.25">
      <c r="B78" s="51" t="s">
        <v>223</v>
      </c>
      <c r="C78" s="124">
        <v>1467027</v>
      </c>
      <c r="D78" s="124"/>
      <c r="E78" s="130">
        <v>4985.5</v>
      </c>
      <c r="F78" s="130">
        <v>0</v>
      </c>
      <c r="G78" s="130">
        <v>9971</v>
      </c>
      <c r="H78" s="130">
        <v>24648.3</v>
      </c>
      <c r="I78" s="130">
        <v>0</v>
      </c>
      <c r="J78" s="130"/>
      <c r="K78" s="130"/>
      <c r="L78" s="130"/>
      <c r="M78" s="130"/>
      <c r="N78" s="130"/>
      <c r="O78" s="130"/>
      <c r="P78" s="130"/>
      <c r="Q78" s="147">
        <f t="shared" si="1"/>
        <v>39604.800000000003</v>
      </c>
      <c r="R78" s="289"/>
      <c r="S78" s="6"/>
      <c r="T78" s="3"/>
      <c r="U78" s="3"/>
      <c r="V78" s="3"/>
      <c r="W78" s="3"/>
      <c r="X78"/>
      <c r="Y78"/>
      <c r="Z78"/>
      <c r="AA78"/>
      <c r="AB78"/>
      <c r="AC78"/>
      <c r="AD78"/>
      <c r="AE78"/>
      <c r="AF78"/>
    </row>
    <row r="79" spans="1:32" x14ac:dyDescent="0.25">
      <c r="B79" s="50" t="s">
        <v>224</v>
      </c>
      <c r="C79" s="120">
        <v>1467027</v>
      </c>
      <c r="D79" s="120"/>
      <c r="E79" s="120">
        <v>4985.5</v>
      </c>
      <c r="F79" s="126">
        <v>0</v>
      </c>
      <c r="G79" s="126">
        <v>9971</v>
      </c>
      <c r="H79" s="126">
        <v>24648.3</v>
      </c>
      <c r="I79" s="54">
        <v>0</v>
      </c>
      <c r="J79" s="54"/>
      <c r="K79" s="54"/>
      <c r="L79" s="54"/>
      <c r="M79" s="54"/>
      <c r="N79" s="54"/>
      <c r="O79" s="148"/>
      <c r="P79" s="148"/>
      <c r="Q79" s="148">
        <f t="shared" si="1"/>
        <v>39604.800000000003</v>
      </c>
      <c r="R79" s="289"/>
      <c r="S79" s="6"/>
    </row>
    <row r="80" spans="1:32" s="28" customFormat="1" x14ac:dyDescent="0.25">
      <c r="B80" s="51" t="s">
        <v>225</v>
      </c>
      <c r="C80" s="124">
        <v>59975671</v>
      </c>
      <c r="D80" s="124"/>
      <c r="E80" s="130">
        <v>1083972.05</v>
      </c>
      <c r="F80" s="130">
        <v>3642472.2800000003</v>
      </c>
      <c r="G80" s="130">
        <v>4321585.58</v>
      </c>
      <c r="H80" s="130">
        <v>3177591.46</v>
      </c>
      <c r="I80" s="130">
        <v>5152874.58</v>
      </c>
      <c r="J80" s="130"/>
      <c r="K80" s="130"/>
      <c r="L80" s="130"/>
      <c r="M80" s="130"/>
      <c r="N80" s="130"/>
      <c r="O80" s="130"/>
      <c r="P80" s="130"/>
      <c r="Q80" s="147">
        <f t="shared" si="1"/>
        <v>17378495.950000003</v>
      </c>
      <c r="R80" s="289"/>
      <c r="S80" s="6"/>
      <c r="T80" s="3"/>
      <c r="U80" s="3"/>
      <c r="V80" s="3"/>
      <c r="W80" s="3"/>
      <c r="X80"/>
      <c r="Y80"/>
      <c r="Z80"/>
      <c r="AA80"/>
      <c r="AB80"/>
      <c r="AC80"/>
      <c r="AD80"/>
      <c r="AE80"/>
      <c r="AF80"/>
    </row>
    <row r="81" spans="2:32" x14ac:dyDescent="0.25">
      <c r="B81" s="50" t="s">
        <v>226</v>
      </c>
      <c r="C81" s="121">
        <v>59975671</v>
      </c>
      <c r="D81" s="121"/>
      <c r="E81" s="120">
        <v>1083972.05</v>
      </c>
      <c r="F81" s="126">
        <v>3642472.2800000003</v>
      </c>
      <c r="G81" s="126">
        <v>4321585.58</v>
      </c>
      <c r="H81" s="126">
        <v>3177591.46</v>
      </c>
      <c r="I81" s="54">
        <v>5152874.58</v>
      </c>
      <c r="J81" s="54"/>
      <c r="K81" s="54"/>
      <c r="L81" s="54"/>
      <c r="M81" s="54"/>
      <c r="N81" s="54"/>
      <c r="O81" s="148"/>
      <c r="P81" s="148"/>
      <c r="Q81" s="148">
        <f t="shared" si="1"/>
        <v>17378495.950000003</v>
      </c>
      <c r="R81" s="289"/>
      <c r="S81" s="6"/>
    </row>
    <row r="82" spans="2:32" s="28" customFormat="1" x14ac:dyDescent="0.25">
      <c r="B82" s="51" t="s">
        <v>227</v>
      </c>
      <c r="C82" s="124">
        <v>921372944</v>
      </c>
      <c r="D82" s="124"/>
      <c r="E82" s="130">
        <v>26315045.969999999</v>
      </c>
      <c r="F82" s="130">
        <v>24662026.469999999</v>
      </c>
      <c r="G82" s="130">
        <v>42063595.399999999</v>
      </c>
      <c r="H82" s="130">
        <v>38832703.689999998</v>
      </c>
      <c r="I82" s="130">
        <v>47099818.980000004</v>
      </c>
      <c r="J82" s="130"/>
      <c r="K82" s="130"/>
      <c r="L82" s="130"/>
      <c r="M82" s="130"/>
      <c r="N82" s="130"/>
      <c r="O82" s="130"/>
      <c r="P82" s="130"/>
      <c r="Q82" s="147">
        <f t="shared" si="1"/>
        <v>178973190.50999999</v>
      </c>
      <c r="R82" s="289"/>
      <c r="S82" s="6"/>
      <c r="T82" s="3"/>
      <c r="U82" s="3"/>
      <c r="V82" s="3"/>
      <c r="W82" s="3"/>
      <c r="X82"/>
      <c r="Y82"/>
      <c r="Z82"/>
      <c r="AA82"/>
      <c r="AB82"/>
      <c r="AC82"/>
      <c r="AD82"/>
      <c r="AE82"/>
      <c r="AF82"/>
    </row>
    <row r="83" spans="2:32" x14ac:dyDescent="0.25">
      <c r="B83" s="50" t="s">
        <v>228</v>
      </c>
      <c r="C83" s="121">
        <v>921372944</v>
      </c>
      <c r="D83" s="121"/>
      <c r="E83" s="120">
        <v>26315045.969999999</v>
      </c>
      <c r="F83" s="126">
        <v>24662026.469999999</v>
      </c>
      <c r="G83" s="126">
        <v>42063595.399999999</v>
      </c>
      <c r="H83" s="126">
        <v>38832703.689999998</v>
      </c>
      <c r="I83" s="54">
        <v>47099818.980000004</v>
      </c>
      <c r="J83" s="54"/>
      <c r="K83" s="54"/>
      <c r="L83" s="54"/>
      <c r="M83" s="54"/>
      <c r="N83" s="54"/>
      <c r="O83" s="148"/>
      <c r="P83" s="148"/>
      <c r="Q83" s="148">
        <f t="shared" si="1"/>
        <v>178973190.50999999</v>
      </c>
      <c r="R83" s="289"/>
      <c r="S83" s="6"/>
    </row>
    <row r="84" spans="2:32" s="28" customFormat="1" x14ac:dyDescent="0.25">
      <c r="B84" s="51" t="s">
        <v>229</v>
      </c>
      <c r="C84" s="124">
        <v>4779271</v>
      </c>
      <c r="D84" s="124"/>
      <c r="E84" s="130">
        <v>33761.32</v>
      </c>
      <c r="F84" s="130">
        <v>25176.09</v>
      </c>
      <c r="G84" s="130">
        <v>38990.129999999997</v>
      </c>
      <c r="H84" s="130">
        <v>30295.48</v>
      </c>
      <c r="I84" s="130">
        <v>42754.54</v>
      </c>
      <c r="J84" s="130"/>
      <c r="K84" s="130"/>
      <c r="L84" s="130"/>
      <c r="M84" s="130"/>
      <c r="N84" s="130"/>
      <c r="O84" s="130"/>
      <c r="P84" s="130"/>
      <c r="Q84" s="147">
        <f t="shared" si="1"/>
        <v>170977.56</v>
      </c>
      <c r="R84" s="289"/>
      <c r="S84" s="6"/>
      <c r="T84" s="3"/>
      <c r="U84" s="3"/>
      <c r="V84" s="3"/>
      <c r="W84" s="3"/>
      <c r="X84"/>
      <c r="Y84"/>
      <c r="Z84"/>
      <c r="AA84"/>
      <c r="AB84"/>
      <c r="AC84"/>
      <c r="AD84"/>
      <c r="AE84"/>
      <c r="AF84"/>
    </row>
    <row r="85" spans="2:32" x14ac:dyDescent="0.25">
      <c r="B85" s="50" t="s">
        <v>230</v>
      </c>
      <c r="C85" s="120">
        <v>4779271</v>
      </c>
      <c r="D85" s="120"/>
      <c r="E85" s="120">
        <v>33761.32</v>
      </c>
      <c r="F85" s="126">
        <v>25176.09</v>
      </c>
      <c r="G85" s="126">
        <v>38990.129999999997</v>
      </c>
      <c r="H85" s="126">
        <v>30295.48</v>
      </c>
      <c r="I85" s="54">
        <v>42754.54</v>
      </c>
      <c r="J85" s="54"/>
      <c r="K85" s="54"/>
      <c r="L85" s="54"/>
      <c r="M85" s="54"/>
      <c r="N85" s="54"/>
      <c r="O85" s="148"/>
      <c r="P85" s="148"/>
      <c r="Q85" s="148">
        <f t="shared" si="1"/>
        <v>170977.56</v>
      </c>
      <c r="R85" s="289"/>
      <c r="S85" s="6"/>
    </row>
    <row r="86" spans="2:32" s="28" customFormat="1" x14ac:dyDescent="0.25">
      <c r="B86" s="51" t="s">
        <v>231</v>
      </c>
      <c r="C86" s="124">
        <v>406669204</v>
      </c>
      <c r="D86" s="124"/>
      <c r="E86" s="130">
        <v>14507403.51</v>
      </c>
      <c r="F86" s="130">
        <v>11662330.850000001</v>
      </c>
      <c r="G86" s="130">
        <v>36164043.160000004</v>
      </c>
      <c r="H86" s="130">
        <v>27337514.940000001</v>
      </c>
      <c r="I86" s="130">
        <v>27030173.440000001</v>
      </c>
      <c r="J86" s="130"/>
      <c r="K86" s="130"/>
      <c r="L86" s="130"/>
      <c r="M86" s="130"/>
      <c r="N86" s="130"/>
      <c r="O86" s="130"/>
      <c r="P86" s="130"/>
      <c r="Q86" s="147">
        <f t="shared" si="1"/>
        <v>116701465.90000001</v>
      </c>
      <c r="R86" s="289"/>
      <c r="S86" s="6"/>
      <c r="T86" s="3"/>
      <c r="U86" s="3"/>
      <c r="V86" s="3"/>
      <c r="W86" s="3"/>
      <c r="X86"/>
      <c r="Y86"/>
      <c r="Z86"/>
      <c r="AA86"/>
      <c r="AB86"/>
      <c r="AC86"/>
      <c r="AD86"/>
      <c r="AE86"/>
      <c r="AF86"/>
    </row>
    <row r="87" spans="2:32" x14ac:dyDescent="0.25">
      <c r="B87" s="50" t="s">
        <v>232</v>
      </c>
      <c r="C87" s="121">
        <v>406669204</v>
      </c>
      <c r="D87" s="121"/>
      <c r="E87" s="120">
        <v>14507403.51</v>
      </c>
      <c r="F87" s="126">
        <v>11662330.850000001</v>
      </c>
      <c r="G87" s="126">
        <v>36164043.160000004</v>
      </c>
      <c r="H87" s="126">
        <v>27337514.940000001</v>
      </c>
      <c r="I87" s="54">
        <v>27030173.440000001</v>
      </c>
      <c r="J87" s="54"/>
      <c r="K87" s="54"/>
      <c r="L87" s="54"/>
      <c r="M87" s="54"/>
      <c r="N87" s="54"/>
      <c r="O87" s="148"/>
      <c r="P87" s="148"/>
      <c r="Q87" s="148">
        <f t="shared" si="1"/>
        <v>116701465.90000001</v>
      </c>
      <c r="R87" s="289"/>
      <c r="S87" s="6"/>
    </row>
    <row r="88" spans="2:32" s="28" customFormat="1" x14ac:dyDescent="0.25">
      <c r="B88" s="51" t="s">
        <v>233</v>
      </c>
      <c r="C88" s="124">
        <v>3375206758</v>
      </c>
      <c r="D88" s="124"/>
      <c r="E88" s="130">
        <v>195952008.81</v>
      </c>
      <c r="F88" s="130">
        <v>307008299.07999998</v>
      </c>
      <c r="G88" s="130">
        <v>223059266.03999999</v>
      </c>
      <c r="H88" s="130">
        <v>223861322.12</v>
      </c>
      <c r="I88" s="130">
        <v>334919830.66999996</v>
      </c>
      <c r="J88" s="130"/>
      <c r="K88" s="130"/>
      <c r="L88" s="130"/>
      <c r="M88" s="130"/>
      <c r="N88" s="130"/>
      <c r="O88" s="130"/>
      <c r="P88" s="130"/>
      <c r="Q88" s="147">
        <f t="shared" si="1"/>
        <v>1284800726.7199998</v>
      </c>
      <c r="R88" s="289"/>
      <c r="S88" s="6"/>
      <c r="T88" s="3"/>
      <c r="U88" s="3"/>
      <c r="V88" s="3"/>
      <c r="W88" s="3"/>
      <c r="X88"/>
      <c r="Y88"/>
      <c r="Z88"/>
      <c r="AA88"/>
      <c r="AB88"/>
      <c r="AC88"/>
      <c r="AD88"/>
      <c r="AE88"/>
      <c r="AF88"/>
    </row>
    <row r="89" spans="2:32" x14ac:dyDescent="0.25">
      <c r="B89" s="50" t="s">
        <v>234</v>
      </c>
      <c r="C89" s="121">
        <v>1470965498</v>
      </c>
      <c r="D89" s="121"/>
      <c r="E89" s="120">
        <v>70930455.99000001</v>
      </c>
      <c r="F89" s="126">
        <v>91245108.480000004</v>
      </c>
      <c r="G89" s="126">
        <v>88500635.689999998</v>
      </c>
      <c r="H89" s="126">
        <v>84190160.989999995</v>
      </c>
      <c r="I89" s="54">
        <v>108358216.47</v>
      </c>
      <c r="J89" s="54"/>
      <c r="K89" s="54"/>
      <c r="L89" s="54"/>
      <c r="M89" s="54"/>
      <c r="N89" s="54"/>
      <c r="O89" s="148"/>
      <c r="P89" s="148"/>
      <c r="Q89" s="148">
        <f t="shared" si="1"/>
        <v>443224577.62</v>
      </c>
      <c r="R89" s="289"/>
      <c r="S89" s="6"/>
    </row>
    <row r="90" spans="2:32" x14ac:dyDescent="0.25">
      <c r="B90" s="50" t="s">
        <v>235</v>
      </c>
      <c r="C90" s="121">
        <v>1904241260</v>
      </c>
      <c r="D90" s="121"/>
      <c r="E90" s="120">
        <v>125021552.81999999</v>
      </c>
      <c r="F90" s="126">
        <v>215763190.59999999</v>
      </c>
      <c r="G90" s="126">
        <v>134558630.34999999</v>
      </c>
      <c r="H90" s="126">
        <v>139671161.13</v>
      </c>
      <c r="I90" s="54">
        <v>226561614.19999999</v>
      </c>
      <c r="J90" s="54"/>
      <c r="K90" s="54"/>
      <c r="L90" s="54"/>
      <c r="M90" s="54"/>
      <c r="N90" s="54"/>
      <c r="O90" s="148"/>
      <c r="P90" s="148"/>
      <c r="Q90" s="148">
        <f t="shared" si="1"/>
        <v>841576149.0999999</v>
      </c>
      <c r="R90" s="289"/>
      <c r="S90" s="6"/>
    </row>
    <row r="91" spans="2:32" s="28" customFormat="1" x14ac:dyDescent="0.25">
      <c r="B91" s="51" t="s">
        <v>236</v>
      </c>
      <c r="C91" s="130">
        <v>89084839</v>
      </c>
      <c r="D91" s="130"/>
      <c r="E91" s="130">
        <v>1785846.33</v>
      </c>
      <c r="F91" s="130">
        <v>4322172.4000000004</v>
      </c>
      <c r="G91" s="130">
        <v>6121051.0999999996</v>
      </c>
      <c r="H91" s="130">
        <v>7561467.6999999993</v>
      </c>
      <c r="I91" s="130">
        <v>7532861.7699999996</v>
      </c>
      <c r="J91" s="130"/>
      <c r="K91" s="130"/>
      <c r="L91" s="130"/>
      <c r="M91" s="130"/>
      <c r="N91" s="130"/>
      <c r="O91" s="130"/>
      <c r="P91" s="130"/>
      <c r="Q91" s="147">
        <f t="shared" si="1"/>
        <v>27323399.300000001</v>
      </c>
      <c r="R91" s="289"/>
      <c r="S91" s="6"/>
      <c r="T91" s="3"/>
      <c r="U91" s="3"/>
      <c r="V91" s="3"/>
      <c r="W91" s="3"/>
      <c r="X91"/>
      <c r="Y91"/>
      <c r="Z91"/>
      <c r="AA91"/>
      <c r="AB91"/>
      <c r="AC91"/>
      <c r="AD91"/>
      <c r="AE91"/>
      <c r="AF91"/>
    </row>
    <row r="92" spans="2:32" x14ac:dyDescent="0.25">
      <c r="B92" s="50" t="s">
        <v>237</v>
      </c>
      <c r="C92" s="121">
        <v>89084839</v>
      </c>
      <c r="D92" s="121"/>
      <c r="E92" s="120">
        <v>1785846.33</v>
      </c>
      <c r="F92" s="126">
        <v>4322172.4000000004</v>
      </c>
      <c r="G92" s="126">
        <v>6121051.0999999996</v>
      </c>
      <c r="H92" s="126">
        <v>7561467.6999999993</v>
      </c>
      <c r="I92" s="54">
        <v>7532861.7699999996</v>
      </c>
      <c r="J92" s="54"/>
      <c r="K92" s="54"/>
      <c r="L92" s="54"/>
      <c r="M92" s="54"/>
      <c r="N92" s="54"/>
      <c r="O92" s="148"/>
      <c r="P92" s="148"/>
      <c r="Q92" s="148">
        <f t="shared" si="1"/>
        <v>27323399.300000001</v>
      </c>
      <c r="R92" s="289"/>
      <c r="S92" s="6"/>
    </row>
    <row r="93" spans="2:32" s="28" customFormat="1" x14ac:dyDescent="0.25">
      <c r="B93" s="51" t="s">
        <v>238</v>
      </c>
      <c r="C93" s="130">
        <v>78042834</v>
      </c>
      <c r="D93" s="130"/>
      <c r="E93" s="130">
        <v>2277337</v>
      </c>
      <c r="F93" s="130">
        <v>3036369.64</v>
      </c>
      <c r="G93" s="130">
        <v>3680387.14</v>
      </c>
      <c r="H93" s="130">
        <v>10307348.27</v>
      </c>
      <c r="I93" s="130">
        <v>6458388.8799999999</v>
      </c>
      <c r="J93" s="130"/>
      <c r="K93" s="130"/>
      <c r="L93" s="130"/>
      <c r="M93" s="130"/>
      <c r="N93" s="130"/>
      <c r="O93" s="130"/>
      <c r="P93" s="130"/>
      <c r="Q93" s="147">
        <f t="shared" si="1"/>
        <v>25759830.93</v>
      </c>
      <c r="R93" s="289"/>
      <c r="S93" s="6"/>
      <c r="T93" s="3"/>
      <c r="U93" s="3"/>
      <c r="V93" s="3"/>
      <c r="W93" s="3"/>
      <c r="X93"/>
      <c r="Y93"/>
      <c r="Z93"/>
      <c r="AA93"/>
      <c r="AB93"/>
      <c r="AC93"/>
      <c r="AD93"/>
      <c r="AE93"/>
      <c r="AF93"/>
    </row>
    <row r="94" spans="2:32" x14ac:dyDescent="0.25">
      <c r="B94" s="50" t="s">
        <v>239</v>
      </c>
      <c r="C94" s="121">
        <v>78042834</v>
      </c>
      <c r="D94" s="121"/>
      <c r="E94" s="120">
        <v>2277337</v>
      </c>
      <c r="F94" s="126">
        <v>3036369.64</v>
      </c>
      <c r="G94" s="126">
        <v>3680387.14</v>
      </c>
      <c r="H94" s="126">
        <v>10307348.27</v>
      </c>
      <c r="I94" s="54">
        <v>6458388.8799999999</v>
      </c>
      <c r="J94" s="54"/>
      <c r="K94" s="54"/>
      <c r="L94" s="54"/>
      <c r="M94" s="54"/>
      <c r="N94" s="54"/>
      <c r="O94" s="148"/>
      <c r="P94" s="148"/>
      <c r="Q94" s="148">
        <f t="shared" si="1"/>
        <v>25759830.93</v>
      </c>
      <c r="R94" s="289"/>
      <c r="S94" s="6"/>
    </row>
    <row r="95" spans="2:32" s="28" customFormat="1" x14ac:dyDescent="0.25">
      <c r="B95" s="52" t="s">
        <v>31</v>
      </c>
      <c r="C95" s="130">
        <v>1133601762</v>
      </c>
      <c r="D95" s="130"/>
      <c r="E95" s="130">
        <v>3554046.17</v>
      </c>
      <c r="F95" s="130">
        <v>25723734.470000003</v>
      </c>
      <c r="G95" s="130">
        <v>18932442.240000002</v>
      </c>
      <c r="H95" s="130">
        <v>33556425.789999992</v>
      </c>
      <c r="I95" s="130">
        <v>26762349.530000001</v>
      </c>
      <c r="J95" s="130"/>
      <c r="K95" s="130"/>
      <c r="L95" s="130"/>
      <c r="M95" s="130"/>
      <c r="N95" s="130"/>
      <c r="O95" s="130"/>
      <c r="P95" s="130"/>
      <c r="Q95" s="147">
        <f t="shared" si="1"/>
        <v>108528998.19999999</v>
      </c>
      <c r="R95" s="289"/>
      <c r="S95" s="6"/>
      <c r="T95" s="3"/>
      <c r="U95" s="3"/>
      <c r="V95" s="3"/>
      <c r="W95" s="3"/>
      <c r="X95"/>
      <c r="Y95"/>
      <c r="Z95"/>
      <c r="AA95"/>
      <c r="AB95"/>
      <c r="AC95"/>
      <c r="AD95"/>
      <c r="AE95"/>
      <c r="AF95"/>
    </row>
    <row r="96" spans="2:32" x14ac:dyDescent="0.25">
      <c r="B96" s="27" t="s">
        <v>240</v>
      </c>
      <c r="C96" s="126">
        <v>882133612</v>
      </c>
      <c r="D96" s="126"/>
      <c r="E96" s="126">
        <v>1321434.47</v>
      </c>
      <c r="F96" s="126">
        <v>19886562.130000003</v>
      </c>
      <c r="G96" s="126">
        <v>14343336.33</v>
      </c>
      <c r="H96" s="126">
        <v>28657283.629999995</v>
      </c>
      <c r="I96" s="126">
        <v>15328547.93</v>
      </c>
      <c r="J96" s="126"/>
      <c r="K96" s="126"/>
      <c r="L96" s="126"/>
      <c r="M96" s="126"/>
      <c r="N96" s="126"/>
      <c r="O96" s="126"/>
      <c r="P96" s="126"/>
      <c r="Q96" s="148">
        <f t="shared" si="1"/>
        <v>79537164.489999995</v>
      </c>
      <c r="R96" s="289"/>
      <c r="S96" s="6"/>
    </row>
    <row r="97" spans="2:32" x14ac:dyDescent="0.25">
      <c r="B97" s="50" t="s">
        <v>241</v>
      </c>
      <c r="C97" s="121">
        <v>825813366</v>
      </c>
      <c r="D97" s="121"/>
      <c r="E97" s="120">
        <v>1006173.85</v>
      </c>
      <c r="F97" s="120">
        <v>19432488.600000001</v>
      </c>
      <c r="G97" s="120">
        <v>13848055.369999999</v>
      </c>
      <c r="H97" s="120">
        <v>24833764.399999999</v>
      </c>
      <c r="I97" s="54">
        <v>13133788.810000001</v>
      </c>
      <c r="J97" s="54"/>
      <c r="K97" s="54"/>
      <c r="L97" s="54"/>
      <c r="M97" s="54"/>
      <c r="N97" s="54"/>
      <c r="O97" s="148"/>
      <c r="P97" s="148"/>
      <c r="Q97" s="148">
        <f t="shared" si="1"/>
        <v>72254271.030000001</v>
      </c>
      <c r="R97" s="289"/>
      <c r="S97" s="6"/>
    </row>
    <row r="98" spans="2:32" x14ac:dyDescent="0.25">
      <c r="B98" s="50" t="s">
        <v>662</v>
      </c>
      <c r="C98" s="121">
        <v>16022000</v>
      </c>
      <c r="D98" s="121"/>
      <c r="E98" s="120">
        <v>0</v>
      </c>
      <c r="F98" s="120">
        <v>164610</v>
      </c>
      <c r="G98" s="120">
        <v>128620</v>
      </c>
      <c r="H98" s="120">
        <v>577169.15</v>
      </c>
      <c r="I98" s="54">
        <v>641138.26</v>
      </c>
      <c r="J98" s="54"/>
      <c r="K98" s="54"/>
      <c r="L98" s="54"/>
      <c r="M98" s="54"/>
      <c r="N98" s="54"/>
      <c r="O98" s="148"/>
      <c r="P98" s="148"/>
      <c r="Q98" s="148">
        <f t="shared" si="1"/>
        <v>1511537.4100000001</v>
      </c>
      <c r="R98" s="289"/>
      <c r="S98" s="6"/>
    </row>
    <row r="99" spans="2:32" x14ac:dyDescent="0.25">
      <c r="B99" s="50" t="s">
        <v>663</v>
      </c>
      <c r="C99" s="121">
        <v>40298246</v>
      </c>
      <c r="D99" s="121"/>
      <c r="E99" s="120">
        <v>315260.62</v>
      </c>
      <c r="F99" s="120">
        <v>289463.53000000003</v>
      </c>
      <c r="G99" s="120">
        <v>366660.96</v>
      </c>
      <c r="H99" s="120">
        <v>3246350.08</v>
      </c>
      <c r="I99" s="54">
        <v>1553620.86</v>
      </c>
      <c r="J99" s="54"/>
      <c r="K99" s="54"/>
      <c r="L99" s="54"/>
      <c r="M99" s="54"/>
      <c r="N99" s="54"/>
      <c r="O99" s="148"/>
      <c r="P99" s="148"/>
      <c r="Q99" s="148">
        <f t="shared" si="1"/>
        <v>5771356.0500000007</v>
      </c>
      <c r="R99" s="289"/>
      <c r="S99" s="6"/>
    </row>
    <row r="100" spans="2:32" s="28" customFormat="1" x14ac:dyDescent="0.25">
      <c r="B100" s="51" t="s">
        <v>242</v>
      </c>
      <c r="C100" s="119">
        <v>251468150</v>
      </c>
      <c r="D100" s="119"/>
      <c r="E100" s="119">
        <v>2232611.6999999997</v>
      </c>
      <c r="F100" s="119">
        <v>5837172.3399999999</v>
      </c>
      <c r="G100" s="119">
        <v>4589105.91</v>
      </c>
      <c r="H100" s="119">
        <v>4899142.16</v>
      </c>
      <c r="I100" s="119">
        <v>11433801.6</v>
      </c>
      <c r="J100" s="119"/>
      <c r="K100" s="119"/>
      <c r="L100" s="119"/>
      <c r="M100" s="119"/>
      <c r="N100" s="119"/>
      <c r="O100" s="119"/>
      <c r="P100" s="119"/>
      <c r="Q100" s="147">
        <f t="shared" si="1"/>
        <v>28991833.710000001</v>
      </c>
      <c r="R100" s="289"/>
      <c r="S100" s="6"/>
      <c r="T100" s="3"/>
      <c r="U100" s="3"/>
      <c r="V100" s="3"/>
      <c r="W100" s="3"/>
      <c r="X100"/>
      <c r="Y100"/>
      <c r="Z100"/>
      <c r="AA100"/>
      <c r="AB100"/>
      <c r="AC100"/>
      <c r="AD100"/>
      <c r="AE100"/>
      <c r="AF100"/>
    </row>
    <row r="101" spans="2:32" x14ac:dyDescent="0.25">
      <c r="B101" s="50" t="s">
        <v>243</v>
      </c>
      <c r="C101" s="121">
        <v>251468150</v>
      </c>
      <c r="D101" s="121"/>
      <c r="E101" s="120">
        <v>2232611.6999999997</v>
      </c>
      <c r="F101" s="120">
        <v>5837172.3399999999</v>
      </c>
      <c r="G101" s="120">
        <v>4589105.91</v>
      </c>
      <c r="H101" s="120">
        <v>4899142.16</v>
      </c>
      <c r="I101" s="54">
        <v>11433801.6</v>
      </c>
      <c r="J101" s="54"/>
      <c r="K101" s="54"/>
      <c r="L101" s="54"/>
      <c r="M101" s="54"/>
      <c r="N101" s="54"/>
      <c r="O101" s="148"/>
      <c r="P101" s="148"/>
      <c r="Q101" s="148">
        <f t="shared" si="1"/>
        <v>28991833.710000001</v>
      </c>
      <c r="R101" s="289"/>
      <c r="S101" s="6"/>
    </row>
    <row r="102" spans="2:32" s="28" customFormat="1" x14ac:dyDescent="0.25">
      <c r="B102" s="52" t="s">
        <v>32</v>
      </c>
      <c r="C102" s="119">
        <v>944485659</v>
      </c>
      <c r="D102" s="119"/>
      <c r="E102" s="119">
        <v>15096432.030000001</v>
      </c>
      <c r="F102" s="119">
        <v>25356498.91</v>
      </c>
      <c r="G102" s="119">
        <v>36112345.649999999</v>
      </c>
      <c r="H102" s="119">
        <v>33824637.390000001</v>
      </c>
      <c r="I102" s="119">
        <v>39052409.629999995</v>
      </c>
      <c r="J102" s="119"/>
      <c r="K102" s="119"/>
      <c r="L102" s="119"/>
      <c r="M102" s="119"/>
      <c r="N102" s="119"/>
      <c r="O102" s="119"/>
      <c r="P102" s="119"/>
      <c r="Q102" s="147">
        <f t="shared" si="1"/>
        <v>149442323.61000001</v>
      </c>
      <c r="R102" s="289"/>
      <c r="S102" s="6"/>
      <c r="T102" s="3"/>
      <c r="U102" s="3"/>
      <c r="V102" s="3"/>
      <c r="W102" s="3"/>
      <c r="X102"/>
      <c r="Y102"/>
      <c r="Z102"/>
      <c r="AA102"/>
      <c r="AB102"/>
      <c r="AC102"/>
      <c r="AD102"/>
      <c r="AE102"/>
      <c r="AF102"/>
    </row>
    <row r="103" spans="2:32" s="28" customFormat="1" x14ac:dyDescent="0.25">
      <c r="B103" s="51" t="s">
        <v>244</v>
      </c>
      <c r="C103" s="119">
        <v>726330618</v>
      </c>
      <c r="D103" s="119"/>
      <c r="E103" s="119">
        <v>8980489.3900000006</v>
      </c>
      <c r="F103" s="119">
        <v>15348184.190000001</v>
      </c>
      <c r="G103" s="119">
        <v>27245190.959999997</v>
      </c>
      <c r="H103" s="119">
        <v>27523922.219999999</v>
      </c>
      <c r="I103" s="119">
        <v>28392767.849999998</v>
      </c>
      <c r="J103" s="119"/>
      <c r="K103" s="119"/>
      <c r="L103" s="119"/>
      <c r="M103" s="119"/>
      <c r="N103" s="119"/>
      <c r="O103" s="119"/>
      <c r="P103" s="119"/>
      <c r="Q103" s="147">
        <f t="shared" si="1"/>
        <v>107490554.60999998</v>
      </c>
      <c r="R103" s="289"/>
      <c r="S103" s="6"/>
      <c r="T103" s="3"/>
      <c r="U103" s="3"/>
      <c r="V103" s="3"/>
      <c r="W103" s="3"/>
      <c r="X103"/>
      <c r="Y103"/>
      <c r="Z103"/>
      <c r="AA103"/>
      <c r="AB103"/>
      <c r="AC103"/>
      <c r="AD103"/>
      <c r="AE103"/>
      <c r="AF103"/>
    </row>
    <row r="104" spans="2:32" x14ac:dyDescent="0.25">
      <c r="B104" s="50" t="s">
        <v>245</v>
      </c>
      <c r="C104" s="121">
        <v>726330618</v>
      </c>
      <c r="D104" s="121"/>
      <c r="E104" s="120">
        <v>8980489.3900000006</v>
      </c>
      <c r="F104" s="120">
        <v>15348184.190000001</v>
      </c>
      <c r="G104" s="120">
        <v>27245190.959999997</v>
      </c>
      <c r="H104" s="120">
        <v>27523922.219999999</v>
      </c>
      <c r="I104" s="54">
        <v>28392767.849999998</v>
      </c>
      <c r="J104" s="54"/>
      <c r="K104" s="54"/>
      <c r="L104" s="54"/>
      <c r="M104" s="54"/>
      <c r="N104" s="54"/>
      <c r="O104" s="148"/>
      <c r="P104" s="148"/>
      <c r="Q104" s="148">
        <f t="shared" si="1"/>
        <v>107490554.60999998</v>
      </c>
      <c r="R104" s="289"/>
      <c r="S104" s="6"/>
    </row>
    <row r="105" spans="2:32" s="28" customFormat="1" x14ac:dyDescent="0.25">
      <c r="B105" s="51" t="s">
        <v>246</v>
      </c>
      <c r="C105" s="119">
        <v>208155041</v>
      </c>
      <c r="D105" s="119"/>
      <c r="E105" s="119">
        <v>6115942.6399999997</v>
      </c>
      <c r="F105" s="119">
        <v>10008314.719999999</v>
      </c>
      <c r="G105" s="119">
        <v>8867154.6899999995</v>
      </c>
      <c r="H105" s="119">
        <v>6300715.1699999999</v>
      </c>
      <c r="I105" s="119">
        <v>10659641.780000001</v>
      </c>
      <c r="J105" s="119"/>
      <c r="K105" s="119"/>
      <c r="L105" s="119"/>
      <c r="M105" s="119"/>
      <c r="N105" s="119"/>
      <c r="O105" s="119"/>
      <c r="P105" s="119"/>
      <c r="Q105" s="147">
        <f t="shared" si="1"/>
        <v>41951769</v>
      </c>
      <c r="R105" s="289"/>
      <c r="S105" s="6"/>
      <c r="T105" s="3"/>
      <c r="U105" s="3"/>
      <c r="V105" s="3"/>
      <c r="W105" s="3"/>
      <c r="X105"/>
      <c r="Y105"/>
      <c r="Z105"/>
      <c r="AA105"/>
      <c r="AB105"/>
      <c r="AC105"/>
      <c r="AD105"/>
      <c r="AE105"/>
      <c r="AF105"/>
    </row>
    <row r="106" spans="2:32" x14ac:dyDescent="0.25">
      <c r="B106" s="50" t="s">
        <v>247</v>
      </c>
      <c r="C106" s="121">
        <v>208155041</v>
      </c>
      <c r="D106" s="121"/>
      <c r="E106" s="120">
        <v>6115942.6399999997</v>
      </c>
      <c r="F106" s="120">
        <v>10008314.719999999</v>
      </c>
      <c r="G106" s="120">
        <v>8867154.6899999995</v>
      </c>
      <c r="H106" s="120">
        <v>6300715.1699999999</v>
      </c>
      <c r="I106" s="54">
        <v>10659641.780000001</v>
      </c>
      <c r="J106" s="54"/>
      <c r="K106" s="54"/>
      <c r="L106" s="54"/>
      <c r="M106" s="54"/>
      <c r="N106" s="54"/>
      <c r="O106" s="148"/>
      <c r="P106" s="148"/>
      <c r="Q106" s="148">
        <f t="shared" si="1"/>
        <v>41951769</v>
      </c>
      <c r="R106" s="289"/>
      <c r="S106" s="6"/>
    </row>
    <row r="107" spans="2:32" s="28" customFormat="1" x14ac:dyDescent="0.25">
      <c r="B107" s="51" t="s">
        <v>664</v>
      </c>
      <c r="C107" s="134">
        <v>10000000</v>
      </c>
      <c r="D107" s="134"/>
      <c r="E107" s="119">
        <v>0</v>
      </c>
      <c r="F107" s="119"/>
      <c r="G107" s="119"/>
      <c r="H107" s="119"/>
      <c r="I107" s="119">
        <v>0</v>
      </c>
      <c r="J107" s="119"/>
      <c r="K107" s="119"/>
      <c r="L107" s="119"/>
      <c r="M107" s="119"/>
      <c r="N107" s="119"/>
      <c r="O107" s="119"/>
      <c r="P107" s="147"/>
      <c r="Q107" s="147">
        <f t="shared" si="1"/>
        <v>0</v>
      </c>
      <c r="R107" s="289"/>
      <c r="S107" s="6"/>
      <c r="T107" s="3"/>
      <c r="U107" s="3"/>
      <c r="V107" s="3"/>
      <c r="W107" s="3"/>
      <c r="X107"/>
      <c r="Y107"/>
      <c r="Z107"/>
      <c r="AA107"/>
      <c r="AB107"/>
      <c r="AC107"/>
      <c r="AD107"/>
      <c r="AE107"/>
      <c r="AF107"/>
    </row>
    <row r="108" spans="2:32" x14ac:dyDescent="0.25">
      <c r="B108" s="50" t="s">
        <v>665</v>
      </c>
      <c r="C108" s="121">
        <v>10000000</v>
      </c>
      <c r="D108" s="121"/>
      <c r="E108" s="120">
        <v>0</v>
      </c>
      <c r="F108" s="120"/>
      <c r="G108" s="120"/>
      <c r="H108" s="120"/>
      <c r="I108" s="54">
        <v>0</v>
      </c>
      <c r="J108" s="54"/>
      <c r="K108" s="54"/>
      <c r="L108" s="54"/>
      <c r="M108" s="54"/>
      <c r="N108" s="54"/>
      <c r="O108" s="148"/>
      <c r="P108" s="148"/>
      <c r="Q108" s="148">
        <f t="shared" si="1"/>
        <v>0</v>
      </c>
      <c r="R108" s="289"/>
      <c r="S108" s="6"/>
    </row>
    <row r="109" spans="2:32" s="28" customFormat="1" x14ac:dyDescent="0.25">
      <c r="B109" s="52" t="s">
        <v>33</v>
      </c>
      <c r="C109" s="119">
        <v>348339581</v>
      </c>
      <c r="D109" s="119"/>
      <c r="E109" s="119">
        <v>5349133.07</v>
      </c>
      <c r="F109" s="119">
        <v>14493470.449999999</v>
      </c>
      <c r="G109" s="119">
        <v>13569339.85</v>
      </c>
      <c r="H109" s="119">
        <v>12577379.74</v>
      </c>
      <c r="I109" s="119">
        <v>19565921.379999999</v>
      </c>
      <c r="J109" s="119"/>
      <c r="K109" s="119"/>
      <c r="L109" s="119"/>
      <c r="M109" s="119"/>
      <c r="N109" s="119"/>
      <c r="O109" s="119"/>
      <c r="P109" s="119"/>
      <c r="Q109" s="147">
        <f t="shared" si="1"/>
        <v>65555244.489999995</v>
      </c>
      <c r="R109" s="289"/>
      <c r="S109" s="6"/>
      <c r="T109" s="3"/>
      <c r="U109" s="3"/>
      <c r="V109" s="3"/>
      <c r="W109" s="3"/>
      <c r="X109"/>
      <c r="Y109"/>
      <c r="Z109"/>
      <c r="AA109"/>
      <c r="AB109"/>
      <c r="AC109"/>
      <c r="AD109"/>
      <c r="AE109"/>
      <c r="AF109"/>
    </row>
    <row r="110" spans="2:32" s="28" customFormat="1" x14ac:dyDescent="0.25">
      <c r="B110" s="51" t="s">
        <v>249</v>
      </c>
      <c r="C110" s="119">
        <v>266087471</v>
      </c>
      <c r="D110" s="119"/>
      <c r="E110" s="119">
        <v>3753794.66</v>
      </c>
      <c r="F110" s="119">
        <v>12066219.25</v>
      </c>
      <c r="G110" s="119">
        <v>11498059.49</v>
      </c>
      <c r="H110" s="119">
        <v>9461326.5</v>
      </c>
      <c r="I110" s="119">
        <v>16089967.359999999</v>
      </c>
      <c r="J110" s="119"/>
      <c r="K110" s="119"/>
      <c r="L110" s="119"/>
      <c r="M110" s="119"/>
      <c r="N110" s="119"/>
      <c r="O110" s="119"/>
      <c r="P110" s="119"/>
      <c r="Q110" s="147">
        <f t="shared" si="1"/>
        <v>52869367.259999998</v>
      </c>
      <c r="R110" s="289"/>
      <c r="S110" s="6"/>
      <c r="T110" s="3"/>
      <c r="U110" s="3"/>
      <c r="V110" s="3"/>
      <c r="W110" s="3"/>
      <c r="X110"/>
      <c r="Y110"/>
      <c r="Z110"/>
      <c r="AA110"/>
      <c r="AB110"/>
      <c r="AC110"/>
      <c r="AD110"/>
      <c r="AE110"/>
      <c r="AF110"/>
    </row>
    <row r="111" spans="2:32" x14ac:dyDescent="0.25">
      <c r="B111" s="50" t="s">
        <v>250</v>
      </c>
      <c r="C111" s="121">
        <v>266087471</v>
      </c>
      <c r="D111" s="121"/>
      <c r="E111" s="120">
        <v>3753794.66</v>
      </c>
      <c r="F111" s="120">
        <v>12066219.25</v>
      </c>
      <c r="G111" s="120">
        <v>11498059.49</v>
      </c>
      <c r="H111" s="120">
        <v>9461326.5</v>
      </c>
      <c r="I111" s="54">
        <v>16089967.359999999</v>
      </c>
      <c r="J111" s="54"/>
      <c r="K111" s="54"/>
      <c r="L111" s="54"/>
      <c r="M111" s="54"/>
      <c r="N111" s="54"/>
      <c r="O111" s="148"/>
      <c r="P111" s="148"/>
      <c r="Q111" s="148">
        <f t="shared" si="1"/>
        <v>52869367.259999998</v>
      </c>
      <c r="R111" s="289"/>
      <c r="S111" s="6"/>
    </row>
    <row r="112" spans="2:32" s="28" customFormat="1" x14ac:dyDescent="0.25">
      <c r="B112" s="51" t="s">
        <v>251</v>
      </c>
      <c r="C112" s="119">
        <v>41709916</v>
      </c>
      <c r="D112" s="119"/>
      <c r="E112" s="119">
        <v>106492.41</v>
      </c>
      <c r="F112" s="119">
        <v>1326551.2</v>
      </c>
      <c r="G112" s="119">
        <v>816281.99</v>
      </c>
      <c r="H112" s="119">
        <v>982893.24</v>
      </c>
      <c r="I112" s="119">
        <v>929404.02</v>
      </c>
      <c r="J112" s="119"/>
      <c r="K112" s="119"/>
      <c r="L112" s="119"/>
      <c r="M112" s="119"/>
      <c r="N112" s="119"/>
      <c r="O112" s="119"/>
      <c r="P112" s="119"/>
      <c r="Q112" s="147">
        <f t="shared" si="1"/>
        <v>4161622.86</v>
      </c>
      <c r="R112" s="289"/>
      <c r="S112" s="6"/>
      <c r="T112" s="3"/>
      <c r="U112" s="3"/>
      <c r="V112" s="3"/>
      <c r="W112" s="3"/>
      <c r="X112"/>
      <c r="Y112"/>
      <c r="Z112"/>
      <c r="AA112"/>
      <c r="AB112"/>
      <c r="AC112"/>
      <c r="AD112"/>
      <c r="AE112"/>
      <c r="AF112"/>
    </row>
    <row r="113" spans="2:32" x14ac:dyDescent="0.25">
      <c r="B113" s="50" t="s">
        <v>252</v>
      </c>
      <c r="C113" s="121">
        <v>41709916</v>
      </c>
      <c r="D113" s="121"/>
      <c r="E113" s="120">
        <v>106492.41</v>
      </c>
      <c r="F113" s="120">
        <v>1326551.2</v>
      </c>
      <c r="G113" s="120">
        <v>816281.99</v>
      </c>
      <c r="H113" s="120">
        <v>982893.24</v>
      </c>
      <c r="I113" s="54">
        <v>929404.02</v>
      </c>
      <c r="J113" s="54"/>
      <c r="K113" s="54"/>
      <c r="L113" s="54"/>
      <c r="M113" s="54"/>
      <c r="N113" s="54"/>
      <c r="O113" s="148"/>
      <c r="P113" s="148"/>
      <c r="Q113" s="148">
        <f t="shared" si="1"/>
        <v>4161622.86</v>
      </c>
      <c r="R113" s="289"/>
      <c r="S113" s="6"/>
    </row>
    <row r="114" spans="2:32" s="28" customFormat="1" x14ac:dyDescent="0.25">
      <c r="B114" s="51" t="s">
        <v>253</v>
      </c>
      <c r="C114" s="119">
        <v>8111929</v>
      </c>
      <c r="D114" s="119"/>
      <c r="E114" s="119">
        <v>0</v>
      </c>
      <c r="F114" s="119">
        <v>0</v>
      </c>
      <c r="G114" s="119">
        <v>226198.37</v>
      </c>
      <c r="H114" s="119">
        <v>14160</v>
      </c>
      <c r="I114" s="119">
        <v>25000</v>
      </c>
      <c r="J114" s="119"/>
      <c r="K114" s="119"/>
      <c r="L114" s="119"/>
      <c r="M114" s="119"/>
      <c r="N114" s="119"/>
      <c r="O114" s="119"/>
      <c r="P114" s="119"/>
      <c r="Q114" s="147">
        <f t="shared" si="1"/>
        <v>265358.37</v>
      </c>
      <c r="R114" s="289"/>
      <c r="S114" s="6"/>
      <c r="T114" s="3"/>
      <c r="U114" s="3"/>
      <c r="V114" s="3"/>
      <c r="W114" s="3"/>
      <c r="X114"/>
      <c r="Y114"/>
      <c r="Z114"/>
      <c r="AA114"/>
      <c r="AB114"/>
      <c r="AC114"/>
      <c r="AD114"/>
      <c r="AE114"/>
      <c r="AF114"/>
    </row>
    <row r="115" spans="2:32" x14ac:dyDescent="0.25">
      <c r="B115" s="50" t="s">
        <v>254</v>
      </c>
      <c r="C115" s="121">
        <v>8086929</v>
      </c>
      <c r="D115" s="121"/>
      <c r="E115" s="120">
        <v>0</v>
      </c>
      <c r="F115" s="120">
        <v>0</v>
      </c>
      <c r="G115" s="120">
        <v>226198.37</v>
      </c>
      <c r="H115" s="120">
        <v>14160</v>
      </c>
      <c r="I115" s="54">
        <v>25000</v>
      </c>
      <c r="J115" s="54"/>
      <c r="K115" s="54"/>
      <c r="L115" s="54"/>
      <c r="M115" s="54"/>
      <c r="N115" s="54"/>
      <c r="O115" s="148"/>
      <c r="P115" s="148"/>
      <c r="Q115" s="148">
        <f t="shared" si="1"/>
        <v>265358.37</v>
      </c>
      <c r="R115" s="289"/>
      <c r="S115" s="6"/>
    </row>
    <row r="116" spans="2:32" x14ac:dyDescent="0.25">
      <c r="B116" s="50" t="s">
        <v>255</v>
      </c>
      <c r="C116" s="121">
        <v>25000</v>
      </c>
      <c r="D116" s="121"/>
      <c r="E116" s="120">
        <v>0</v>
      </c>
      <c r="F116" s="120"/>
      <c r="G116" s="120"/>
      <c r="H116" s="120"/>
      <c r="I116" s="54"/>
      <c r="J116" s="54"/>
      <c r="K116" s="54"/>
      <c r="L116" s="54"/>
      <c r="M116" s="54"/>
      <c r="N116" s="54"/>
      <c r="O116" s="148"/>
      <c r="P116" s="148"/>
      <c r="Q116" s="148">
        <f t="shared" si="1"/>
        <v>0</v>
      </c>
      <c r="R116" s="289"/>
      <c r="S116" s="6"/>
    </row>
    <row r="117" spans="2:32" s="28" customFormat="1" x14ac:dyDescent="0.25">
      <c r="B117" s="51" t="s">
        <v>256</v>
      </c>
      <c r="C117" s="119">
        <v>32430265</v>
      </c>
      <c r="D117" s="119"/>
      <c r="E117" s="119">
        <v>1488846</v>
      </c>
      <c r="F117" s="119">
        <v>1100700</v>
      </c>
      <c r="G117" s="119">
        <v>1028800</v>
      </c>
      <c r="H117" s="119">
        <v>2119000</v>
      </c>
      <c r="I117" s="119">
        <v>2521550</v>
      </c>
      <c r="J117" s="119"/>
      <c r="K117" s="119"/>
      <c r="L117" s="119"/>
      <c r="M117" s="119"/>
      <c r="N117" s="119"/>
      <c r="O117" s="119"/>
      <c r="P117" s="119"/>
      <c r="Q117" s="147">
        <f t="shared" si="1"/>
        <v>8258896</v>
      </c>
      <c r="R117" s="289"/>
      <c r="S117" s="6"/>
      <c r="T117" s="3"/>
      <c r="U117" s="3"/>
      <c r="V117" s="3"/>
      <c r="W117" s="3"/>
      <c r="X117"/>
      <c r="Y117"/>
      <c r="Z117"/>
      <c r="AA117"/>
      <c r="AB117"/>
      <c r="AC117"/>
      <c r="AD117"/>
      <c r="AE117"/>
      <c r="AF117"/>
    </row>
    <row r="118" spans="2:32" x14ac:dyDescent="0.25">
      <c r="B118" s="50" t="s">
        <v>257</v>
      </c>
      <c r="C118" s="121">
        <v>32430265</v>
      </c>
      <c r="D118" s="121"/>
      <c r="E118" s="120">
        <v>1488846</v>
      </c>
      <c r="F118" s="120">
        <v>1100700</v>
      </c>
      <c r="G118" s="120">
        <v>1028800</v>
      </c>
      <c r="H118" s="120">
        <v>2119000</v>
      </c>
      <c r="I118" s="54">
        <v>2521550</v>
      </c>
      <c r="J118" s="54"/>
      <c r="K118" s="54"/>
      <c r="L118" s="54"/>
      <c r="M118" s="54"/>
      <c r="N118" s="54"/>
      <c r="O118" s="148"/>
      <c r="P118" s="148"/>
      <c r="Q118" s="148">
        <f t="shared" si="1"/>
        <v>8258896</v>
      </c>
      <c r="R118" s="289"/>
      <c r="S118" s="6"/>
    </row>
    <row r="119" spans="2:32" s="28" customFormat="1" x14ac:dyDescent="0.25">
      <c r="B119" s="52" t="s">
        <v>34</v>
      </c>
      <c r="C119" s="119">
        <v>2680662692</v>
      </c>
      <c r="D119" s="119"/>
      <c r="E119" s="119">
        <v>38213544.359999999</v>
      </c>
      <c r="F119" s="119">
        <v>105023896.3</v>
      </c>
      <c r="G119" s="119">
        <v>98724938.749999985</v>
      </c>
      <c r="H119" s="119">
        <v>122915336.43999998</v>
      </c>
      <c r="I119" s="119">
        <v>103538672.42999999</v>
      </c>
      <c r="J119" s="119"/>
      <c r="K119" s="119"/>
      <c r="L119" s="119"/>
      <c r="M119" s="119"/>
      <c r="N119" s="119"/>
      <c r="O119" s="119"/>
      <c r="P119" s="119"/>
      <c r="Q119" s="147">
        <f t="shared" si="1"/>
        <v>468416388.27999997</v>
      </c>
      <c r="R119" s="289"/>
      <c r="S119" s="6"/>
      <c r="T119" s="3"/>
      <c r="U119" s="3"/>
      <c r="V119" s="3"/>
      <c r="W119" s="3"/>
      <c r="X119"/>
      <c r="Y119"/>
      <c r="Z119"/>
      <c r="AA119"/>
      <c r="AB119"/>
      <c r="AC119"/>
      <c r="AD119"/>
      <c r="AE119"/>
      <c r="AF119"/>
    </row>
    <row r="120" spans="2:32" s="28" customFormat="1" x14ac:dyDescent="0.25">
      <c r="B120" s="51" t="s">
        <v>258</v>
      </c>
      <c r="C120" s="119">
        <v>1085932604</v>
      </c>
      <c r="D120" s="119"/>
      <c r="E120" s="119">
        <v>31426563.560000002</v>
      </c>
      <c r="F120" s="119">
        <v>47804513.140000001</v>
      </c>
      <c r="G120" s="119">
        <v>59399746.759999998</v>
      </c>
      <c r="H120" s="119">
        <v>54355949.079999998</v>
      </c>
      <c r="I120" s="119">
        <v>56733684.75</v>
      </c>
      <c r="J120" s="119"/>
      <c r="K120" s="119"/>
      <c r="L120" s="119"/>
      <c r="M120" s="119"/>
      <c r="N120" s="119"/>
      <c r="O120" s="119"/>
      <c r="P120" s="119"/>
      <c r="Q120" s="147">
        <f t="shared" si="1"/>
        <v>249720457.29000002</v>
      </c>
      <c r="R120" s="289"/>
      <c r="S120" s="6"/>
      <c r="T120" s="3"/>
      <c r="U120" s="3"/>
      <c r="V120" s="3"/>
      <c r="W120" s="3"/>
      <c r="X120"/>
      <c r="Y120"/>
      <c r="Z120"/>
      <c r="AA120"/>
      <c r="AB120"/>
      <c r="AC120"/>
      <c r="AD120"/>
      <c r="AE120"/>
      <c r="AF120"/>
    </row>
    <row r="121" spans="2:32" x14ac:dyDescent="0.25">
      <c r="B121" s="50" t="s">
        <v>259</v>
      </c>
      <c r="C121" s="121">
        <v>1017178861</v>
      </c>
      <c r="D121" s="121"/>
      <c r="E121" s="120">
        <v>29221337.260000002</v>
      </c>
      <c r="F121" s="120">
        <v>46592275.939999998</v>
      </c>
      <c r="G121" s="120">
        <v>49441265.269999996</v>
      </c>
      <c r="H121" s="120">
        <v>53441950.170000002</v>
      </c>
      <c r="I121" s="54">
        <v>53172543.619999997</v>
      </c>
      <c r="J121" s="54"/>
      <c r="K121" s="54"/>
      <c r="L121" s="54"/>
      <c r="M121" s="54"/>
      <c r="N121" s="54"/>
      <c r="O121" s="148"/>
      <c r="P121" s="148"/>
      <c r="Q121" s="148">
        <f t="shared" si="1"/>
        <v>231869372.25999999</v>
      </c>
      <c r="R121" s="289"/>
      <c r="S121" s="6"/>
    </row>
    <row r="122" spans="2:32" x14ac:dyDescent="0.25">
      <c r="B122" s="50" t="s">
        <v>666</v>
      </c>
      <c r="C122" s="121">
        <v>68753743</v>
      </c>
      <c r="D122" s="121"/>
      <c r="E122" s="120">
        <v>2205226.2999999998</v>
      </c>
      <c r="F122" s="120">
        <v>1212237.2</v>
      </c>
      <c r="G122" s="120">
        <v>9958481.4900000002</v>
      </c>
      <c r="H122" s="120">
        <v>913998.91</v>
      </c>
      <c r="I122" s="54">
        <v>3561141.13</v>
      </c>
      <c r="J122" s="54"/>
      <c r="K122" s="54"/>
      <c r="L122" s="54"/>
      <c r="M122" s="54"/>
      <c r="N122" s="54"/>
      <c r="O122" s="148"/>
      <c r="P122" s="148"/>
      <c r="Q122" s="148">
        <f t="shared" si="1"/>
        <v>17851085.030000001</v>
      </c>
      <c r="R122" s="289"/>
      <c r="S122" s="6"/>
    </row>
    <row r="123" spans="2:32" s="28" customFormat="1" x14ac:dyDescent="0.25">
      <c r="B123" s="51" t="s">
        <v>260</v>
      </c>
      <c r="C123" s="119">
        <v>20236033</v>
      </c>
      <c r="D123" s="119"/>
      <c r="E123" s="119">
        <v>0</v>
      </c>
      <c r="F123" s="119">
        <v>4431664.3099999996</v>
      </c>
      <c r="G123" s="119">
        <v>0</v>
      </c>
      <c r="H123" s="119">
        <v>929419.94</v>
      </c>
      <c r="I123" s="119">
        <v>2470949.5699999998</v>
      </c>
      <c r="J123" s="119"/>
      <c r="K123" s="119"/>
      <c r="L123" s="119"/>
      <c r="M123" s="119"/>
      <c r="N123" s="119"/>
      <c r="O123" s="119"/>
      <c r="P123" s="119"/>
      <c r="Q123" s="147">
        <f t="shared" si="1"/>
        <v>7832033.8200000003</v>
      </c>
      <c r="R123" s="289"/>
      <c r="S123" s="6"/>
      <c r="T123" s="3"/>
      <c r="U123" s="3"/>
      <c r="V123" s="3"/>
      <c r="W123" s="3"/>
      <c r="X123"/>
      <c r="Y123"/>
      <c r="Z123"/>
      <c r="AA123"/>
      <c r="AB123"/>
      <c r="AC123"/>
      <c r="AD123"/>
      <c r="AE123"/>
      <c r="AF123"/>
    </row>
    <row r="124" spans="2:32" x14ac:dyDescent="0.25">
      <c r="B124" s="50" t="s">
        <v>261</v>
      </c>
      <c r="C124" s="121">
        <v>1120448</v>
      </c>
      <c r="D124" s="121"/>
      <c r="E124" s="120">
        <v>0</v>
      </c>
      <c r="F124" s="120"/>
      <c r="G124" s="120">
        <v>0</v>
      </c>
      <c r="H124" s="120"/>
      <c r="I124" s="54"/>
      <c r="J124" s="54"/>
      <c r="K124" s="54"/>
      <c r="L124" s="54"/>
      <c r="M124" s="54"/>
      <c r="N124" s="54"/>
      <c r="O124" s="148"/>
      <c r="P124" s="148"/>
      <c r="Q124" s="148">
        <f t="shared" si="1"/>
        <v>0</v>
      </c>
      <c r="R124" s="289"/>
      <c r="S124" s="6"/>
    </row>
    <row r="125" spans="2:32" x14ac:dyDescent="0.25">
      <c r="B125" s="50" t="s">
        <v>262</v>
      </c>
      <c r="C125" s="121">
        <v>19115585</v>
      </c>
      <c r="D125" s="121"/>
      <c r="E125" s="120">
        <v>0</v>
      </c>
      <c r="F125" s="120">
        <v>4431664.3099999996</v>
      </c>
      <c r="G125" s="120">
        <v>0</v>
      </c>
      <c r="H125" s="120">
        <v>929419.94</v>
      </c>
      <c r="I125" s="54">
        <v>2470949.5699999998</v>
      </c>
      <c r="J125" s="54"/>
      <c r="K125" s="54"/>
      <c r="L125" s="54"/>
      <c r="M125" s="54"/>
      <c r="N125" s="54"/>
      <c r="O125" s="148"/>
      <c r="P125" s="148"/>
      <c r="Q125" s="148">
        <f t="shared" si="1"/>
        <v>7832033.8200000003</v>
      </c>
      <c r="R125" s="289"/>
      <c r="S125" s="6"/>
    </row>
    <row r="126" spans="2:32" s="28" customFormat="1" x14ac:dyDescent="0.25">
      <c r="B126" s="51" t="s">
        <v>263</v>
      </c>
      <c r="C126" s="119">
        <v>120153665</v>
      </c>
      <c r="D126" s="119"/>
      <c r="E126" s="119">
        <v>2847210.85</v>
      </c>
      <c r="F126" s="119">
        <v>5608576.8499999996</v>
      </c>
      <c r="G126" s="119">
        <v>5716308.7300000004</v>
      </c>
      <c r="H126" s="119">
        <v>12766249.539999999</v>
      </c>
      <c r="I126" s="119">
        <v>9909203.6100000013</v>
      </c>
      <c r="J126" s="119"/>
      <c r="K126" s="119"/>
      <c r="L126" s="119"/>
      <c r="M126" s="119"/>
      <c r="N126" s="119"/>
      <c r="O126" s="119"/>
      <c r="P126" s="119"/>
      <c r="Q126" s="147">
        <f t="shared" si="1"/>
        <v>36847549.579999998</v>
      </c>
      <c r="R126" s="289"/>
      <c r="S126" s="6"/>
      <c r="T126" s="3"/>
      <c r="U126" s="3"/>
      <c r="V126" s="3"/>
      <c r="W126" s="3"/>
      <c r="X126"/>
      <c r="Y126"/>
      <c r="Z126"/>
      <c r="AA126"/>
      <c r="AB126"/>
      <c r="AC126"/>
      <c r="AD126"/>
      <c r="AE126"/>
      <c r="AF126"/>
    </row>
    <row r="127" spans="2:32" x14ac:dyDescent="0.25">
      <c r="B127" s="50" t="s">
        <v>264</v>
      </c>
      <c r="C127" s="121">
        <v>4201440</v>
      </c>
      <c r="D127" s="121"/>
      <c r="E127" s="120">
        <v>0</v>
      </c>
      <c r="F127" s="120">
        <v>0</v>
      </c>
      <c r="G127" s="120">
        <v>0</v>
      </c>
      <c r="H127" s="120">
        <v>310459.12</v>
      </c>
      <c r="I127" s="54">
        <v>0</v>
      </c>
      <c r="J127" s="54"/>
      <c r="K127" s="54"/>
      <c r="L127" s="54"/>
      <c r="M127" s="54"/>
      <c r="N127" s="54"/>
      <c r="O127" s="148"/>
      <c r="P127" s="148"/>
      <c r="Q127" s="148">
        <f t="shared" si="1"/>
        <v>310459.12</v>
      </c>
      <c r="R127" s="289"/>
      <c r="S127" s="6"/>
    </row>
    <row r="128" spans="2:32" x14ac:dyDescent="0.25">
      <c r="B128" s="50" t="s">
        <v>265</v>
      </c>
      <c r="C128" s="121">
        <v>55734885</v>
      </c>
      <c r="D128" s="121"/>
      <c r="E128" s="120">
        <v>1126276.6400000001</v>
      </c>
      <c r="F128" s="120">
        <v>4036581.94</v>
      </c>
      <c r="G128" s="120">
        <v>2588598.42</v>
      </c>
      <c r="H128" s="120">
        <v>9117223.7199999988</v>
      </c>
      <c r="I128" s="54">
        <v>4429949.59</v>
      </c>
      <c r="J128" s="54"/>
      <c r="K128" s="54"/>
      <c r="L128" s="54"/>
      <c r="M128" s="54"/>
      <c r="N128" s="54"/>
      <c r="O128" s="148"/>
      <c r="P128" s="148"/>
      <c r="Q128" s="148">
        <f t="shared" si="1"/>
        <v>21298630.309999999</v>
      </c>
      <c r="R128" s="289"/>
      <c r="S128" s="6"/>
    </row>
    <row r="129" spans="2:32" x14ac:dyDescent="0.25">
      <c r="B129" s="50" t="s">
        <v>266</v>
      </c>
      <c r="C129" s="121">
        <v>1154720</v>
      </c>
      <c r="D129" s="121"/>
      <c r="E129" s="120">
        <v>0</v>
      </c>
      <c r="F129" s="120"/>
      <c r="G129" s="120">
        <v>0</v>
      </c>
      <c r="H129" s="120">
        <v>0</v>
      </c>
      <c r="I129" s="54"/>
      <c r="J129" s="54"/>
      <c r="K129" s="54"/>
      <c r="L129" s="54"/>
      <c r="M129" s="54"/>
      <c r="N129" s="54"/>
      <c r="O129" s="148"/>
      <c r="P129" s="148"/>
      <c r="Q129" s="148">
        <f t="shared" si="1"/>
        <v>0</v>
      </c>
      <c r="R129" s="289"/>
      <c r="S129" s="6"/>
    </row>
    <row r="130" spans="2:32" x14ac:dyDescent="0.25">
      <c r="B130" s="50" t="s">
        <v>267</v>
      </c>
      <c r="C130" s="121">
        <v>58157094</v>
      </c>
      <c r="D130" s="121"/>
      <c r="E130" s="120">
        <v>1720934.21</v>
      </c>
      <c r="F130" s="120">
        <v>1571994.9100000001</v>
      </c>
      <c r="G130" s="120">
        <v>2931127.22</v>
      </c>
      <c r="H130" s="120">
        <v>3338566.7</v>
      </c>
      <c r="I130" s="54">
        <v>5241461.1399999997</v>
      </c>
      <c r="J130" s="54"/>
      <c r="K130" s="54"/>
      <c r="L130" s="54"/>
      <c r="M130" s="54"/>
      <c r="N130" s="54"/>
      <c r="O130" s="148"/>
      <c r="P130" s="148"/>
      <c r="Q130" s="148">
        <f t="shared" si="1"/>
        <v>14804084.18</v>
      </c>
      <c r="R130" s="289"/>
      <c r="S130" s="6"/>
    </row>
    <row r="131" spans="2:32" x14ac:dyDescent="0.25">
      <c r="B131" s="50" t="s">
        <v>268</v>
      </c>
      <c r="C131" s="121">
        <v>905526</v>
      </c>
      <c r="D131" s="121"/>
      <c r="E131" s="120">
        <v>0</v>
      </c>
      <c r="F131" s="120">
        <v>0</v>
      </c>
      <c r="G131" s="120">
        <v>196583.08999999997</v>
      </c>
      <c r="H131" s="120">
        <v>0</v>
      </c>
      <c r="I131" s="54">
        <v>237792.88</v>
      </c>
      <c r="J131" s="54"/>
      <c r="K131" s="54"/>
      <c r="L131" s="54"/>
      <c r="M131" s="54"/>
      <c r="N131" s="54"/>
      <c r="O131" s="148"/>
      <c r="P131" s="148"/>
      <c r="Q131" s="148">
        <f t="shared" si="1"/>
        <v>434375.97</v>
      </c>
      <c r="R131" s="289"/>
      <c r="S131" s="6"/>
    </row>
    <row r="132" spans="2:32" s="28" customFormat="1" x14ac:dyDescent="0.25">
      <c r="B132" s="51" t="s">
        <v>269</v>
      </c>
      <c r="C132" s="119">
        <v>143349310</v>
      </c>
      <c r="D132" s="119"/>
      <c r="E132" s="119">
        <v>31100</v>
      </c>
      <c r="F132" s="119">
        <v>3438289.82</v>
      </c>
      <c r="G132" s="119">
        <v>5235203.76</v>
      </c>
      <c r="H132" s="119">
        <v>4359738.66</v>
      </c>
      <c r="I132" s="119">
        <v>8514274.8699999992</v>
      </c>
      <c r="J132" s="119"/>
      <c r="K132" s="119"/>
      <c r="L132" s="119"/>
      <c r="M132" s="119"/>
      <c r="N132" s="119"/>
      <c r="O132" s="119"/>
      <c r="P132" s="119"/>
      <c r="Q132" s="147">
        <f t="shared" si="1"/>
        <v>21578607.109999999</v>
      </c>
      <c r="R132" s="289"/>
      <c r="S132" s="6"/>
      <c r="T132" s="3"/>
      <c r="U132" s="3"/>
      <c r="V132" s="3"/>
      <c r="W132" s="3"/>
      <c r="X132"/>
      <c r="Y132"/>
      <c r="Z132"/>
      <c r="AA132"/>
      <c r="AB132"/>
      <c r="AC132"/>
      <c r="AD132"/>
      <c r="AE132"/>
      <c r="AF132"/>
    </row>
    <row r="133" spans="2:32" x14ac:dyDescent="0.25">
      <c r="B133" s="50" t="s">
        <v>270</v>
      </c>
      <c r="C133" s="121">
        <v>143349310</v>
      </c>
      <c r="D133" s="121"/>
      <c r="E133" s="120">
        <v>31100</v>
      </c>
      <c r="F133" s="120">
        <v>3438289.82</v>
      </c>
      <c r="G133" s="120">
        <v>5235203.76</v>
      </c>
      <c r="H133" s="120">
        <v>4359738.66</v>
      </c>
      <c r="I133" s="54">
        <v>8514274.8699999992</v>
      </c>
      <c r="J133" s="54"/>
      <c r="K133" s="54"/>
      <c r="L133" s="54"/>
      <c r="M133" s="54"/>
      <c r="N133" s="54"/>
      <c r="O133" s="148"/>
      <c r="P133" s="148"/>
      <c r="Q133" s="148">
        <f t="shared" si="1"/>
        <v>21578607.109999999</v>
      </c>
      <c r="R133" s="289"/>
      <c r="S133" s="6"/>
    </row>
    <row r="134" spans="2:32" x14ac:dyDescent="0.25">
      <c r="B134" s="51" t="s">
        <v>271</v>
      </c>
      <c r="C134" s="119">
        <v>1000000</v>
      </c>
      <c r="D134" s="119"/>
      <c r="E134" s="119">
        <v>0</v>
      </c>
      <c r="F134" s="119"/>
      <c r="G134" s="119"/>
      <c r="H134" s="119"/>
      <c r="I134" s="119"/>
      <c r="J134" s="119"/>
      <c r="K134" s="119"/>
      <c r="L134" s="119"/>
      <c r="M134" s="54"/>
      <c r="N134" s="54"/>
      <c r="O134" s="148"/>
      <c r="P134" s="148"/>
      <c r="Q134" s="148">
        <f t="shared" si="1"/>
        <v>0</v>
      </c>
      <c r="R134" s="289"/>
      <c r="S134" s="6"/>
    </row>
    <row r="135" spans="2:32" x14ac:dyDescent="0.25">
      <c r="B135" s="50" t="s">
        <v>272</v>
      </c>
      <c r="C135" s="121">
        <v>1000000</v>
      </c>
      <c r="D135" s="121"/>
      <c r="E135" s="120">
        <v>0</v>
      </c>
      <c r="F135" s="120"/>
      <c r="G135" s="120"/>
      <c r="H135" s="120"/>
      <c r="I135" s="54"/>
      <c r="J135" s="54"/>
      <c r="K135" s="54"/>
      <c r="L135" s="54"/>
      <c r="M135" s="54"/>
      <c r="N135" s="54"/>
      <c r="O135" s="148"/>
      <c r="P135" s="148"/>
      <c r="Q135" s="148">
        <f t="shared" si="1"/>
        <v>0</v>
      </c>
      <c r="R135" s="289"/>
      <c r="S135" s="6"/>
    </row>
    <row r="136" spans="2:32" s="28" customFormat="1" x14ac:dyDescent="0.25">
      <c r="B136" s="51" t="s">
        <v>273</v>
      </c>
      <c r="C136" s="119">
        <v>4513733</v>
      </c>
      <c r="D136" s="119"/>
      <c r="E136" s="119">
        <v>0</v>
      </c>
      <c r="F136" s="119"/>
      <c r="G136" s="119"/>
      <c r="H136" s="119">
        <v>0</v>
      </c>
      <c r="I136" s="119"/>
      <c r="J136" s="119"/>
      <c r="K136" s="119"/>
      <c r="L136" s="119"/>
      <c r="M136" s="68"/>
      <c r="N136" s="68"/>
      <c r="O136" s="68"/>
      <c r="P136" s="147"/>
      <c r="Q136" s="147">
        <f t="shared" si="1"/>
        <v>0</v>
      </c>
      <c r="R136" s="289"/>
      <c r="S136" s="6"/>
      <c r="T136" s="3"/>
      <c r="U136" s="3"/>
      <c r="V136" s="3"/>
      <c r="W136" s="3"/>
      <c r="X136"/>
      <c r="Y136"/>
      <c r="Z136"/>
      <c r="AA136"/>
      <c r="AB136"/>
      <c r="AC136"/>
      <c r="AD136"/>
      <c r="AE136"/>
      <c r="AF136"/>
    </row>
    <row r="137" spans="2:32" x14ac:dyDescent="0.25">
      <c r="B137" s="50" t="s">
        <v>274</v>
      </c>
      <c r="C137" s="121">
        <v>4513733</v>
      </c>
      <c r="D137" s="121"/>
      <c r="E137" s="120">
        <v>0</v>
      </c>
      <c r="F137" s="120"/>
      <c r="G137" s="120"/>
      <c r="H137" s="120">
        <v>0</v>
      </c>
      <c r="I137" s="54"/>
      <c r="J137" s="54"/>
      <c r="K137" s="54"/>
      <c r="L137" s="54"/>
      <c r="M137" s="54"/>
      <c r="N137" s="54"/>
      <c r="O137" s="148"/>
      <c r="P137" s="148"/>
      <c r="Q137" s="148">
        <f t="shared" si="1"/>
        <v>0</v>
      </c>
      <c r="R137" s="289"/>
      <c r="S137" s="6"/>
    </row>
    <row r="138" spans="2:32" s="28" customFormat="1" x14ac:dyDescent="0.25">
      <c r="B138" s="51" t="s">
        <v>275</v>
      </c>
      <c r="C138" s="119">
        <v>14630000</v>
      </c>
      <c r="D138" s="119"/>
      <c r="E138" s="119">
        <v>0</v>
      </c>
      <c r="F138" s="119"/>
      <c r="G138" s="119">
        <v>13342029.33</v>
      </c>
      <c r="H138" s="119">
        <v>0</v>
      </c>
      <c r="I138" s="119">
        <v>0</v>
      </c>
      <c r="J138" s="119"/>
      <c r="K138" s="119"/>
      <c r="L138" s="119"/>
      <c r="M138" s="119"/>
      <c r="N138" s="119"/>
      <c r="O138" s="119"/>
      <c r="P138" s="147"/>
      <c r="Q138" s="147">
        <f t="shared" ref="Q138:Q201" si="2">SUM(E138:P138)</f>
        <v>13342029.33</v>
      </c>
      <c r="R138" s="289"/>
      <c r="S138" s="6"/>
      <c r="T138" s="3"/>
      <c r="U138" s="3"/>
      <c r="V138" s="3"/>
      <c r="W138" s="3"/>
      <c r="X138"/>
      <c r="Y138"/>
      <c r="Z138"/>
      <c r="AA138"/>
      <c r="AB138"/>
      <c r="AC138"/>
      <c r="AD138"/>
      <c r="AE138"/>
      <c r="AF138"/>
    </row>
    <row r="139" spans="2:32" x14ac:dyDescent="0.25">
      <c r="B139" s="50" t="s">
        <v>276</v>
      </c>
      <c r="C139" s="121">
        <v>14630000</v>
      </c>
      <c r="D139" s="121"/>
      <c r="E139" s="120">
        <v>0</v>
      </c>
      <c r="F139" s="120"/>
      <c r="G139" s="120">
        <v>13342029.33</v>
      </c>
      <c r="H139" s="120">
        <v>0</v>
      </c>
      <c r="I139" s="54">
        <v>0</v>
      </c>
      <c r="J139" s="54"/>
      <c r="K139" s="54"/>
      <c r="L139" s="54"/>
      <c r="M139" s="54"/>
      <c r="N139" s="54"/>
      <c r="O139" s="148"/>
      <c r="P139" s="148"/>
      <c r="Q139" s="148">
        <f t="shared" si="2"/>
        <v>13342029.33</v>
      </c>
      <c r="R139" s="289"/>
      <c r="S139" s="6"/>
    </row>
    <row r="140" spans="2:32" s="28" customFormat="1" x14ac:dyDescent="0.25">
      <c r="B140" s="51" t="s">
        <v>277</v>
      </c>
      <c r="C140" s="119">
        <v>71637009</v>
      </c>
      <c r="D140" s="119"/>
      <c r="E140" s="119">
        <v>1499762.23</v>
      </c>
      <c r="F140" s="119">
        <v>7246005.0699999994</v>
      </c>
      <c r="G140" s="119">
        <v>1204890.57</v>
      </c>
      <c r="H140" s="119">
        <v>610817.25</v>
      </c>
      <c r="I140" s="119">
        <v>2699790.44</v>
      </c>
      <c r="J140" s="119"/>
      <c r="K140" s="119"/>
      <c r="L140" s="119"/>
      <c r="M140" s="119"/>
      <c r="N140" s="119"/>
      <c r="O140" s="119"/>
      <c r="P140" s="119"/>
      <c r="Q140" s="147">
        <f t="shared" si="2"/>
        <v>13261265.559999999</v>
      </c>
      <c r="R140" s="289"/>
      <c r="S140" s="6"/>
      <c r="T140" s="3"/>
      <c r="U140" s="3"/>
      <c r="V140" s="3"/>
      <c r="W140" s="3"/>
      <c r="X140"/>
      <c r="Y140"/>
      <c r="Z140"/>
      <c r="AA140"/>
      <c r="AB140"/>
      <c r="AC140"/>
      <c r="AD140"/>
      <c r="AE140"/>
      <c r="AF140"/>
    </row>
    <row r="141" spans="2:32" x14ac:dyDescent="0.25">
      <c r="B141" s="50" t="s">
        <v>278</v>
      </c>
      <c r="C141" s="121">
        <v>71637009</v>
      </c>
      <c r="D141" s="121"/>
      <c r="E141" s="120">
        <v>1499762.23</v>
      </c>
      <c r="F141" s="120">
        <v>7246005.0699999994</v>
      </c>
      <c r="G141" s="120">
        <v>1204890.57</v>
      </c>
      <c r="H141" s="120">
        <v>610817.25</v>
      </c>
      <c r="I141" s="54">
        <v>2699790.44</v>
      </c>
      <c r="J141" s="54"/>
      <c r="K141" s="54"/>
      <c r="L141" s="54"/>
      <c r="M141" s="54"/>
      <c r="N141" s="54"/>
      <c r="O141" s="148"/>
      <c r="P141" s="148"/>
      <c r="Q141" s="148">
        <f t="shared" si="2"/>
        <v>13261265.559999999</v>
      </c>
      <c r="R141" s="289"/>
      <c r="S141" s="6"/>
    </row>
    <row r="142" spans="2:32" s="28" customFormat="1" x14ac:dyDescent="0.25">
      <c r="B142" s="51" t="s">
        <v>279</v>
      </c>
      <c r="C142" s="119">
        <v>1219210338</v>
      </c>
      <c r="D142" s="119"/>
      <c r="E142" s="119">
        <v>2408907.7199999997</v>
      </c>
      <c r="F142" s="119">
        <v>36494847.109999999</v>
      </c>
      <c r="G142" s="119">
        <v>13826759.6</v>
      </c>
      <c r="H142" s="119">
        <v>49893161.969999999</v>
      </c>
      <c r="I142" s="119">
        <v>23210769.190000001</v>
      </c>
      <c r="J142" s="119"/>
      <c r="K142" s="119"/>
      <c r="L142" s="119"/>
      <c r="M142" s="119"/>
      <c r="N142" s="119"/>
      <c r="O142" s="119"/>
      <c r="P142" s="119"/>
      <c r="Q142" s="147">
        <f t="shared" si="2"/>
        <v>125834445.59</v>
      </c>
      <c r="R142" s="289"/>
      <c r="S142" s="6"/>
      <c r="T142" s="3"/>
      <c r="U142" s="3"/>
      <c r="V142" s="3"/>
      <c r="W142" s="3"/>
      <c r="X142"/>
      <c r="Y142"/>
      <c r="Z142"/>
      <c r="AA142"/>
      <c r="AB142"/>
      <c r="AC142"/>
      <c r="AD142"/>
      <c r="AE142"/>
      <c r="AF142"/>
    </row>
    <row r="143" spans="2:32" x14ac:dyDescent="0.25">
      <c r="B143" s="50" t="s">
        <v>280</v>
      </c>
      <c r="C143" s="121">
        <v>1219210338</v>
      </c>
      <c r="D143" s="121"/>
      <c r="E143" s="120">
        <v>2408907.7199999997</v>
      </c>
      <c r="F143" s="120">
        <v>36494847.109999999</v>
      </c>
      <c r="G143" s="120">
        <v>13826759.6</v>
      </c>
      <c r="H143" s="120">
        <v>49893161.969999999</v>
      </c>
      <c r="I143" s="54">
        <v>23210769.190000001</v>
      </c>
      <c r="J143" s="54"/>
      <c r="K143" s="54"/>
      <c r="L143" s="54"/>
      <c r="M143" s="54"/>
      <c r="N143" s="54"/>
      <c r="O143" s="148"/>
      <c r="P143" s="148"/>
      <c r="Q143" s="148">
        <f t="shared" si="2"/>
        <v>125834445.59</v>
      </c>
      <c r="R143" s="289"/>
      <c r="S143" s="6"/>
    </row>
    <row r="144" spans="2:32" s="28" customFormat="1" x14ac:dyDescent="0.25">
      <c r="B144" s="52" t="s">
        <v>35</v>
      </c>
      <c r="C144" s="119">
        <v>2634582374</v>
      </c>
      <c r="D144" s="119"/>
      <c r="E144" s="119">
        <v>78479320.739999995</v>
      </c>
      <c r="F144" s="119">
        <v>114674608.64</v>
      </c>
      <c r="G144" s="119">
        <v>124802330.59000002</v>
      </c>
      <c r="H144" s="119">
        <v>129205661.17</v>
      </c>
      <c r="I144" s="119">
        <v>98990893.489999995</v>
      </c>
      <c r="J144" s="119"/>
      <c r="K144" s="119"/>
      <c r="L144" s="119"/>
      <c r="M144" s="119"/>
      <c r="N144" s="119"/>
      <c r="O144" s="119"/>
      <c r="P144" s="119"/>
      <c r="Q144" s="147">
        <f t="shared" si="2"/>
        <v>546152814.63</v>
      </c>
      <c r="R144" s="289"/>
      <c r="S144" s="6"/>
      <c r="T144" s="3"/>
      <c r="U144" s="3"/>
      <c r="V144" s="3"/>
      <c r="W144" s="3"/>
      <c r="X144"/>
      <c r="Y144"/>
      <c r="Z144"/>
      <c r="AA144"/>
      <c r="AB144"/>
      <c r="AC144"/>
      <c r="AD144"/>
      <c r="AE144"/>
      <c r="AF144"/>
    </row>
    <row r="145" spans="2:32" s="28" customFormat="1" x14ac:dyDescent="0.25">
      <c r="B145" s="51" t="s">
        <v>281</v>
      </c>
      <c r="C145" s="119">
        <v>216964000</v>
      </c>
      <c r="D145" s="119"/>
      <c r="E145" s="119">
        <v>1150294.1299999999</v>
      </c>
      <c r="F145" s="119">
        <v>1163128.52</v>
      </c>
      <c r="G145" s="119">
        <v>16437636.880000001</v>
      </c>
      <c r="H145" s="119">
        <v>2394933.36</v>
      </c>
      <c r="I145" s="119">
        <v>4043065.34</v>
      </c>
      <c r="J145" s="119"/>
      <c r="K145" s="119"/>
      <c r="L145" s="119"/>
      <c r="M145" s="119"/>
      <c r="N145" s="119"/>
      <c r="O145" s="119"/>
      <c r="P145" s="119"/>
      <c r="Q145" s="147">
        <f t="shared" si="2"/>
        <v>25189058.23</v>
      </c>
      <c r="R145" s="289"/>
      <c r="S145" s="6"/>
      <c r="T145" s="3"/>
      <c r="U145" s="3"/>
      <c r="V145" s="3"/>
      <c r="W145" s="3"/>
      <c r="X145"/>
      <c r="Y145"/>
      <c r="Z145"/>
      <c r="AA145"/>
      <c r="AB145"/>
      <c r="AC145"/>
      <c r="AD145"/>
      <c r="AE145"/>
      <c r="AF145"/>
    </row>
    <row r="146" spans="2:32" x14ac:dyDescent="0.25">
      <c r="B146" s="50" t="s">
        <v>282</v>
      </c>
      <c r="C146" s="121">
        <v>216964000</v>
      </c>
      <c r="D146" s="121"/>
      <c r="E146" s="120">
        <v>1150294.1299999999</v>
      </c>
      <c r="F146" s="120">
        <v>1163128.52</v>
      </c>
      <c r="G146" s="120">
        <v>16437636.880000001</v>
      </c>
      <c r="H146" s="120">
        <v>2394933.36</v>
      </c>
      <c r="I146" s="54">
        <v>4043065.34</v>
      </c>
      <c r="J146" s="54"/>
      <c r="K146" s="54"/>
      <c r="L146" s="54"/>
      <c r="M146" s="54"/>
      <c r="N146" s="54"/>
      <c r="O146" s="148"/>
      <c r="P146" s="148"/>
      <c r="Q146" s="148">
        <f t="shared" si="2"/>
        <v>25189058.23</v>
      </c>
      <c r="R146" s="289"/>
      <c r="S146" s="6"/>
    </row>
    <row r="147" spans="2:32" s="28" customFormat="1" x14ac:dyDescent="0.25">
      <c r="B147" s="51" t="s">
        <v>283</v>
      </c>
      <c r="C147" s="119">
        <v>516007632</v>
      </c>
      <c r="D147" s="119"/>
      <c r="E147" s="119">
        <v>8230597.0300000003</v>
      </c>
      <c r="F147" s="119">
        <v>5454741.4300000006</v>
      </c>
      <c r="G147" s="119">
        <v>23948539.440000001</v>
      </c>
      <c r="H147" s="119">
        <v>18540617.34</v>
      </c>
      <c r="I147" s="119">
        <v>8387261.1500000004</v>
      </c>
      <c r="J147" s="119"/>
      <c r="K147" s="119"/>
      <c r="L147" s="119"/>
      <c r="M147" s="119"/>
      <c r="N147" s="119"/>
      <c r="O147" s="119"/>
      <c r="P147" s="119"/>
      <c r="Q147" s="147">
        <f t="shared" si="2"/>
        <v>64561756.390000008</v>
      </c>
      <c r="R147" s="289"/>
      <c r="S147" s="6"/>
      <c r="T147" s="3"/>
      <c r="U147" s="3"/>
      <c r="V147" s="3"/>
      <c r="W147" s="3"/>
      <c r="X147"/>
      <c r="Y147"/>
      <c r="Z147"/>
      <c r="AA147"/>
      <c r="AB147"/>
      <c r="AC147"/>
      <c r="AD147"/>
      <c r="AE147"/>
      <c r="AF147"/>
    </row>
    <row r="148" spans="2:32" x14ac:dyDescent="0.25">
      <c r="B148" s="50" t="s">
        <v>284</v>
      </c>
      <c r="C148" s="121">
        <v>516007632</v>
      </c>
      <c r="D148" s="121"/>
      <c r="E148" s="120">
        <v>8230597.0300000003</v>
      </c>
      <c r="F148" s="120">
        <v>5454741.4300000006</v>
      </c>
      <c r="G148" s="120">
        <v>23948539.440000001</v>
      </c>
      <c r="H148" s="120">
        <v>18540617.34</v>
      </c>
      <c r="I148" s="54">
        <v>8387261.1500000004</v>
      </c>
      <c r="J148" s="54"/>
      <c r="K148" s="54"/>
      <c r="L148" s="54"/>
      <c r="M148" s="54"/>
      <c r="N148" s="54"/>
      <c r="O148" s="148"/>
      <c r="P148" s="148"/>
      <c r="Q148" s="148">
        <f t="shared" si="2"/>
        <v>64561756.390000008</v>
      </c>
      <c r="R148" s="289"/>
      <c r="S148" s="6"/>
    </row>
    <row r="149" spans="2:32" s="28" customFormat="1" x14ac:dyDescent="0.25">
      <c r="B149" s="51" t="s">
        <v>285</v>
      </c>
      <c r="C149" s="119">
        <v>1884498601</v>
      </c>
      <c r="D149" s="119"/>
      <c r="E149" s="119">
        <v>69074021.25</v>
      </c>
      <c r="F149" s="119">
        <v>107998110.36</v>
      </c>
      <c r="G149" s="119">
        <v>84374640.540000007</v>
      </c>
      <c r="H149" s="119">
        <v>108211482.14</v>
      </c>
      <c r="I149" s="119">
        <v>86536158.670000002</v>
      </c>
      <c r="J149" s="119"/>
      <c r="K149" s="119"/>
      <c r="L149" s="119"/>
      <c r="M149" s="119"/>
      <c r="N149" s="119"/>
      <c r="O149" s="119"/>
      <c r="P149" s="119"/>
      <c r="Q149" s="147">
        <f t="shared" si="2"/>
        <v>456194412.96000004</v>
      </c>
      <c r="R149" s="289"/>
      <c r="S149" s="6"/>
      <c r="T149" s="3"/>
      <c r="U149" s="3"/>
      <c r="V149" s="3"/>
      <c r="W149" s="3"/>
      <c r="X149"/>
      <c r="Y149"/>
      <c r="Z149"/>
      <c r="AA149"/>
      <c r="AB149"/>
      <c r="AC149"/>
      <c r="AD149"/>
      <c r="AE149"/>
      <c r="AF149"/>
    </row>
    <row r="150" spans="2:32" x14ac:dyDescent="0.25">
      <c r="B150" s="50" t="s">
        <v>286</v>
      </c>
      <c r="C150" s="121">
        <v>1884498601</v>
      </c>
      <c r="D150" s="121"/>
      <c r="E150" s="120">
        <v>69074021.25</v>
      </c>
      <c r="F150" s="120">
        <v>107998110.36</v>
      </c>
      <c r="G150" s="120">
        <v>84374640.540000007</v>
      </c>
      <c r="H150" s="120">
        <v>108211482.14</v>
      </c>
      <c r="I150" s="54">
        <v>86536158.670000002</v>
      </c>
      <c r="J150" s="54"/>
      <c r="K150" s="54"/>
      <c r="L150" s="54"/>
      <c r="M150" s="54"/>
      <c r="N150" s="54"/>
      <c r="O150" s="148"/>
      <c r="P150" s="148"/>
      <c r="Q150" s="148">
        <f t="shared" si="2"/>
        <v>456194412.96000004</v>
      </c>
      <c r="R150" s="289"/>
      <c r="S150" s="6"/>
    </row>
    <row r="151" spans="2:32" s="28" customFormat="1" x14ac:dyDescent="0.25">
      <c r="B151" s="51" t="s">
        <v>289</v>
      </c>
      <c r="C151" s="119">
        <v>1853170</v>
      </c>
      <c r="D151" s="119"/>
      <c r="E151" s="119">
        <v>0</v>
      </c>
      <c r="F151" s="119"/>
      <c r="G151" s="119"/>
      <c r="H151" s="119"/>
      <c r="I151" s="119"/>
      <c r="J151" s="119"/>
      <c r="K151" s="119"/>
      <c r="L151" s="119"/>
      <c r="M151" s="119"/>
      <c r="N151" s="119"/>
      <c r="O151" s="119"/>
      <c r="P151" s="119"/>
      <c r="Q151" s="147">
        <f t="shared" si="2"/>
        <v>0</v>
      </c>
      <c r="R151" s="289"/>
      <c r="S151" s="6"/>
      <c r="T151" s="3"/>
      <c r="U151" s="3"/>
      <c r="V151" s="3"/>
      <c r="W151" s="3"/>
      <c r="X151"/>
      <c r="Y151"/>
      <c r="Z151"/>
      <c r="AA151"/>
      <c r="AB151"/>
      <c r="AC151"/>
      <c r="AD151"/>
      <c r="AE151"/>
      <c r="AF151"/>
    </row>
    <row r="152" spans="2:32" x14ac:dyDescent="0.25">
      <c r="B152" s="50" t="s">
        <v>290</v>
      </c>
      <c r="C152" s="121">
        <v>1853170</v>
      </c>
      <c r="D152" s="121"/>
      <c r="E152" s="120">
        <v>0</v>
      </c>
      <c r="F152" s="120"/>
      <c r="G152" s="120"/>
      <c r="H152" s="120"/>
      <c r="I152" s="54"/>
      <c r="J152" s="54"/>
      <c r="K152" s="54"/>
      <c r="L152" s="54"/>
      <c r="M152" s="54"/>
      <c r="N152" s="54"/>
      <c r="O152" s="148"/>
      <c r="P152" s="148"/>
      <c r="Q152" s="148">
        <f t="shared" si="2"/>
        <v>0</v>
      </c>
      <c r="R152" s="289"/>
      <c r="S152" s="6"/>
    </row>
    <row r="153" spans="2:32" s="28" customFormat="1" x14ac:dyDescent="0.25">
      <c r="B153" s="51" t="s">
        <v>291</v>
      </c>
      <c r="C153" s="119">
        <v>12000000</v>
      </c>
      <c r="D153" s="119"/>
      <c r="E153" s="119">
        <v>0</v>
      </c>
      <c r="F153" s="119"/>
      <c r="G153" s="119"/>
      <c r="H153" s="119"/>
      <c r="I153" s="119"/>
      <c r="J153" s="119"/>
      <c r="K153" s="119"/>
      <c r="L153" s="119"/>
      <c r="M153" s="119"/>
      <c r="N153" s="119"/>
      <c r="O153" s="119"/>
      <c r="P153" s="119"/>
      <c r="Q153" s="147">
        <f t="shared" si="2"/>
        <v>0</v>
      </c>
      <c r="R153" s="289"/>
      <c r="S153" s="6"/>
      <c r="T153" s="3"/>
      <c r="U153" s="3"/>
      <c r="V153" s="3"/>
      <c r="W153" s="3"/>
      <c r="X153"/>
      <c r="Y153"/>
      <c r="Z153"/>
      <c r="AA153"/>
      <c r="AB153"/>
      <c r="AC153"/>
      <c r="AD153"/>
      <c r="AE153"/>
      <c r="AF153"/>
    </row>
    <row r="154" spans="2:32" x14ac:dyDescent="0.25">
      <c r="B154" s="50" t="s">
        <v>292</v>
      </c>
      <c r="C154" s="121">
        <v>12000000</v>
      </c>
      <c r="D154" s="121"/>
      <c r="E154" s="120">
        <v>0</v>
      </c>
      <c r="F154" s="120"/>
      <c r="G154" s="120"/>
      <c r="H154" s="120"/>
      <c r="I154" s="120"/>
      <c r="J154" s="120"/>
      <c r="K154" s="120"/>
      <c r="L154" s="120"/>
      <c r="M154" s="120"/>
      <c r="N154" s="119"/>
      <c r="O154" s="148"/>
      <c r="P154" s="148"/>
      <c r="Q154" s="148">
        <f t="shared" si="2"/>
        <v>0</v>
      </c>
      <c r="R154" s="289"/>
      <c r="S154" s="6"/>
    </row>
    <row r="155" spans="2:32" s="28" customFormat="1" x14ac:dyDescent="0.25">
      <c r="B155" s="51" t="s">
        <v>295</v>
      </c>
      <c r="C155" s="119">
        <v>3258971</v>
      </c>
      <c r="D155" s="119"/>
      <c r="E155" s="119">
        <v>24408.33</v>
      </c>
      <c r="F155" s="119">
        <v>58628.33</v>
      </c>
      <c r="G155" s="119">
        <v>41513.730000000003</v>
      </c>
      <c r="H155" s="119">
        <v>58628.33</v>
      </c>
      <c r="I155" s="119">
        <v>24408.33</v>
      </c>
      <c r="J155" s="119"/>
      <c r="K155" s="119"/>
      <c r="L155" s="119"/>
      <c r="M155" s="119"/>
      <c r="N155" s="119"/>
      <c r="O155" s="119"/>
      <c r="P155" s="119"/>
      <c r="Q155" s="147">
        <f t="shared" si="2"/>
        <v>207587.05000000005</v>
      </c>
      <c r="R155" s="289"/>
      <c r="S155" s="6"/>
      <c r="T155" s="3"/>
      <c r="U155" s="3"/>
      <c r="V155" s="3"/>
      <c r="W155" s="3"/>
      <c r="X155"/>
      <c r="Y155"/>
      <c r="Z155"/>
      <c r="AA155"/>
      <c r="AB155"/>
      <c r="AC155"/>
      <c r="AD155"/>
      <c r="AE155"/>
      <c r="AF155"/>
    </row>
    <row r="156" spans="2:32" x14ac:dyDescent="0.25">
      <c r="B156" s="50" t="s">
        <v>296</v>
      </c>
      <c r="C156" s="121">
        <v>3258971</v>
      </c>
      <c r="D156" s="121"/>
      <c r="E156" s="120">
        <v>24408.33</v>
      </c>
      <c r="F156" s="120">
        <v>58628.33</v>
      </c>
      <c r="G156" s="120">
        <v>41513.730000000003</v>
      </c>
      <c r="H156" s="120">
        <v>58628.33</v>
      </c>
      <c r="I156" s="54">
        <v>24408.33</v>
      </c>
      <c r="J156" s="54"/>
      <c r="K156" s="54"/>
      <c r="L156" s="54"/>
      <c r="M156" s="54"/>
      <c r="N156" s="54"/>
      <c r="O156" s="148"/>
      <c r="P156" s="148"/>
      <c r="Q156" s="148">
        <f t="shared" si="2"/>
        <v>207587.05000000005</v>
      </c>
      <c r="R156" s="289"/>
      <c r="S156" s="6"/>
    </row>
    <row r="157" spans="2:32" s="28" customFormat="1" x14ac:dyDescent="0.25">
      <c r="B157" s="52" t="s">
        <v>36</v>
      </c>
      <c r="C157" s="119">
        <v>2207659450</v>
      </c>
      <c r="D157" s="119"/>
      <c r="E157" s="119">
        <v>10130502.92</v>
      </c>
      <c r="F157" s="119">
        <v>75901685.030000001</v>
      </c>
      <c r="G157" s="119">
        <v>93953857.989999995</v>
      </c>
      <c r="H157" s="119">
        <v>85161362.890000001</v>
      </c>
      <c r="I157" s="119">
        <v>83236569.420000002</v>
      </c>
      <c r="J157" s="119"/>
      <c r="K157" s="119"/>
      <c r="L157" s="119"/>
      <c r="M157" s="119"/>
      <c r="N157" s="119"/>
      <c r="O157" s="119"/>
      <c r="P157" s="119"/>
      <c r="Q157" s="147">
        <f t="shared" si="2"/>
        <v>348383978.25</v>
      </c>
      <c r="R157" s="289"/>
      <c r="S157" s="6"/>
      <c r="T157" s="3"/>
      <c r="U157" s="3"/>
      <c r="V157" s="3"/>
      <c r="W157" s="3"/>
      <c r="X157"/>
      <c r="Y157"/>
      <c r="Z157"/>
      <c r="AA157"/>
      <c r="AB157"/>
      <c r="AC157"/>
      <c r="AD157"/>
      <c r="AE157"/>
      <c r="AF157"/>
    </row>
    <row r="158" spans="2:32" s="28" customFormat="1" x14ac:dyDescent="0.25">
      <c r="B158" s="52" t="s">
        <v>297</v>
      </c>
      <c r="C158" s="119">
        <v>912918265</v>
      </c>
      <c r="D158" s="119"/>
      <c r="E158" s="119">
        <v>3990732.74</v>
      </c>
      <c r="F158" s="119">
        <v>24686814.189999998</v>
      </c>
      <c r="G158" s="119">
        <v>26645892.18</v>
      </c>
      <c r="H158" s="119">
        <v>17882904.160000004</v>
      </c>
      <c r="I158" s="119">
        <v>11020217.539999999</v>
      </c>
      <c r="J158" s="119"/>
      <c r="K158" s="119"/>
      <c r="L158" s="119"/>
      <c r="M158" s="119"/>
      <c r="N158" s="119"/>
      <c r="O158" s="119"/>
      <c r="P158" s="119"/>
      <c r="Q158" s="147">
        <f t="shared" si="2"/>
        <v>84226560.810000002</v>
      </c>
      <c r="R158" s="289"/>
      <c r="S158" s="6"/>
      <c r="T158" s="3"/>
      <c r="U158" s="3"/>
      <c r="V158" s="3"/>
      <c r="W158" s="3"/>
      <c r="X158"/>
      <c r="Y158"/>
      <c r="Z158"/>
      <c r="AA158"/>
      <c r="AB158"/>
      <c r="AC158"/>
      <c r="AD158"/>
      <c r="AE158"/>
      <c r="AF158"/>
    </row>
    <row r="159" spans="2:32" x14ac:dyDescent="0.25">
      <c r="B159" s="27" t="s">
        <v>298</v>
      </c>
      <c r="C159" s="121">
        <v>822408081</v>
      </c>
      <c r="D159" s="121"/>
      <c r="E159" s="120">
        <v>3171284.49</v>
      </c>
      <c r="F159" s="120">
        <v>24351314.189999998</v>
      </c>
      <c r="G159" s="120">
        <v>23933666.810000002</v>
      </c>
      <c r="H159" s="120">
        <v>17069126.170000002</v>
      </c>
      <c r="I159" s="54">
        <v>9646433.1499999985</v>
      </c>
      <c r="J159" s="54"/>
      <c r="K159" s="54"/>
      <c r="L159" s="54"/>
      <c r="M159" s="54"/>
      <c r="N159" s="54"/>
      <c r="O159" s="148"/>
      <c r="P159" s="148"/>
      <c r="Q159" s="148">
        <f t="shared" si="2"/>
        <v>78171824.810000002</v>
      </c>
      <c r="R159" s="289"/>
      <c r="S159" s="6"/>
    </row>
    <row r="160" spans="2:32" x14ac:dyDescent="0.25">
      <c r="B160" s="27" t="s">
        <v>299</v>
      </c>
      <c r="C160" s="121">
        <v>15152101</v>
      </c>
      <c r="D160" s="121"/>
      <c r="E160" s="120">
        <v>0</v>
      </c>
      <c r="F160" s="120">
        <v>0</v>
      </c>
      <c r="G160" s="120">
        <v>250035.34</v>
      </c>
      <c r="H160" s="120">
        <v>414870.6</v>
      </c>
      <c r="I160" s="54">
        <v>953819.39</v>
      </c>
      <c r="J160" s="54"/>
      <c r="K160" s="54"/>
      <c r="L160" s="54"/>
      <c r="M160" s="54"/>
      <c r="N160" s="54"/>
      <c r="O160" s="148"/>
      <c r="P160" s="148"/>
      <c r="Q160" s="148">
        <f t="shared" si="2"/>
        <v>1618725.33</v>
      </c>
      <c r="R160" s="289"/>
      <c r="S160" s="6"/>
    </row>
    <row r="161" spans="2:32" x14ac:dyDescent="0.25">
      <c r="B161" s="27" t="s">
        <v>300</v>
      </c>
      <c r="C161" s="121">
        <v>1550000</v>
      </c>
      <c r="D161" s="121"/>
      <c r="E161" s="120">
        <v>0</v>
      </c>
      <c r="F161" s="120">
        <v>0</v>
      </c>
      <c r="G161" s="120">
        <v>59850</v>
      </c>
      <c r="H161" s="120">
        <v>0</v>
      </c>
      <c r="I161" s="54">
        <v>59850</v>
      </c>
      <c r="J161" s="54"/>
      <c r="K161" s="54"/>
      <c r="L161" s="54"/>
      <c r="M161" s="54"/>
      <c r="N161" s="54"/>
      <c r="O161" s="148"/>
      <c r="P161" s="148"/>
      <c r="Q161" s="148">
        <f t="shared" si="2"/>
        <v>119700</v>
      </c>
      <c r="R161" s="289"/>
      <c r="S161" s="6"/>
    </row>
    <row r="162" spans="2:32" x14ac:dyDescent="0.25">
      <c r="B162" s="27" t="s">
        <v>301</v>
      </c>
      <c r="C162" s="121">
        <v>5273000</v>
      </c>
      <c r="D162" s="121"/>
      <c r="E162" s="120">
        <v>65508</v>
      </c>
      <c r="F162" s="120">
        <v>0</v>
      </c>
      <c r="G162" s="120">
        <v>0</v>
      </c>
      <c r="H162" s="120">
        <v>0</v>
      </c>
      <c r="I162" s="54">
        <v>1372</v>
      </c>
      <c r="J162" s="54"/>
      <c r="K162" s="54"/>
      <c r="L162" s="54"/>
      <c r="M162" s="54"/>
      <c r="N162" s="54"/>
      <c r="O162" s="148"/>
      <c r="P162" s="148"/>
      <c r="Q162" s="148">
        <f t="shared" si="2"/>
        <v>66880</v>
      </c>
      <c r="R162" s="289"/>
      <c r="S162" s="6"/>
    </row>
    <row r="163" spans="2:32" x14ac:dyDescent="0.25">
      <c r="B163" s="27" t="s">
        <v>302</v>
      </c>
      <c r="C163" s="121">
        <v>5750000</v>
      </c>
      <c r="D163" s="121"/>
      <c r="E163" s="120">
        <v>0</v>
      </c>
      <c r="F163" s="120"/>
      <c r="G163" s="120"/>
      <c r="H163" s="120"/>
      <c r="I163" s="54">
        <v>0</v>
      </c>
      <c r="J163" s="54"/>
      <c r="K163" s="54"/>
      <c r="L163" s="54"/>
      <c r="M163" s="54"/>
      <c r="N163" s="54"/>
      <c r="O163" s="148"/>
      <c r="P163" s="148"/>
      <c r="Q163" s="148">
        <f t="shared" si="2"/>
        <v>0</v>
      </c>
      <c r="R163" s="289"/>
      <c r="S163" s="6"/>
    </row>
    <row r="164" spans="2:32" x14ac:dyDescent="0.25">
      <c r="B164" s="27" t="s">
        <v>303</v>
      </c>
      <c r="C164" s="121">
        <v>27153214</v>
      </c>
      <c r="D164" s="121"/>
      <c r="E164" s="120">
        <v>495599.99</v>
      </c>
      <c r="F164" s="120">
        <v>0</v>
      </c>
      <c r="G164" s="120">
        <v>2122485.8299999996</v>
      </c>
      <c r="H164" s="120">
        <v>0</v>
      </c>
      <c r="I164" s="54">
        <v>358743</v>
      </c>
      <c r="J164" s="54"/>
      <c r="K164" s="54"/>
      <c r="L164" s="54"/>
      <c r="M164" s="54"/>
      <c r="N164" s="54"/>
      <c r="O164" s="148"/>
      <c r="P164" s="148"/>
      <c r="Q164" s="148">
        <f t="shared" si="2"/>
        <v>2976828.8199999994</v>
      </c>
      <c r="R164" s="289"/>
      <c r="S164" s="6"/>
    </row>
    <row r="165" spans="2:32" x14ac:dyDescent="0.25">
      <c r="B165" s="27" t="s">
        <v>304</v>
      </c>
      <c r="C165" s="121">
        <v>33070209</v>
      </c>
      <c r="D165" s="121"/>
      <c r="E165" s="120">
        <v>258340.26</v>
      </c>
      <c r="F165" s="120">
        <v>330000</v>
      </c>
      <c r="G165" s="120">
        <v>241900</v>
      </c>
      <c r="H165" s="120">
        <v>384829.86</v>
      </c>
      <c r="I165" s="54">
        <v>0</v>
      </c>
      <c r="J165" s="54"/>
      <c r="K165" s="54"/>
      <c r="L165" s="54"/>
      <c r="M165" s="54"/>
      <c r="N165" s="54"/>
      <c r="O165" s="148"/>
      <c r="P165" s="148"/>
      <c r="Q165" s="148">
        <f t="shared" si="2"/>
        <v>1215070.1200000001</v>
      </c>
      <c r="R165" s="289"/>
      <c r="S165" s="6"/>
    </row>
    <row r="166" spans="2:32" x14ac:dyDescent="0.25">
      <c r="B166" s="27" t="s">
        <v>305</v>
      </c>
      <c r="C166" s="121">
        <v>2561660</v>
      </c>
      <c r="D166" s="121"/>
      <c r="E166" s="120">
        <v>0</v>
      </c>
      <c r="F166" s="120">
        <v>5500</v>
      </c>
      <c r="G166" s="120">
        <v>37954.199999999997</v>
      </c>
      <c r="H166" s="120">
        <v>14077.53</v>
      </c>
      <c r="I166" s="54"/>
      <c r="J166" s="54"/>
      <c r="K166" s="54"/>
      <c r="L166" s="54"/>
      <c r="M166" s="54"/>
      <c r="N166" s="54"/>
      <c r="O166" s="148"/>
      <c r="P166" s="148"/>
      <c r="Q166" s="148">
        <f t="shared" si="2"/>
        <v>57531.729999999996</v>
      </c>
      <c r="R166" s="289"/>
      <c r="S166" s="6"/>
    </row>
    <row r="167" spans="2:32" s="28" customFormat="1" x14ac:dyDescent="0.25">
      <c r="B167" s="52" t="s">
        <v>306</v>
      </c>
      <c r="C167" s="119">
        <v>1271631588</v>
      </c>
      <c r="D167" s="119"/>
      <c r="E167" s="119">
        <v>6139770.1799999997</v>
      </c>
      <c r="F167" s="119">
        <v>51214870.840000004</v>
      </c>
      <c r="G167" s="119">
        <v>67307965.810000002</v>
      </c>
      <c r="H167" s="119">
        <v>66385658.729999997</v>
      </c>
      <c r="I167" s="119">
        <v>65791610.5</v>
      </c>
      <c r="J167" s="119"/>
      <c r="K167" s="119"/>
      <c r="L167" s="119"/>
      <c r="M167" s="119"/>
      <c r="N167" s="119"/>
      <c r="O167" s="119"/>
      <c r="P167" s="119"/>
      <c r="Q167" s="147">
        <f t="shared" si="2"/>
        <v>256839876.06</v>
      </c>
      <c r="R167" s="289"/>
      <c r="S167" s="6"/>
      <c r="T167" s="3"/>
      <c r="U167" s="3"/>
      <c r="V167" s="3"/>
      <c r="W167" s="3"/>
      <c r="X167"/>
      <c r="Y167"/>
      <c r="Z167"/>
      <c r="AA167"/>
      <c r="AB167"/>
      <c r="AC167"/>
      <c r="AD167"/>
      <c r="AE167"/>
      <c r="AF167"/>
    </row>
    <row r="168" spans="2:32" x14ac:dyDescent="0.25">
      <c r="B168" s="27" t="s">
        <v>307</v>
      </c>
      <c r="C168" s="121">
        <v>45120424</v>
      </c>
      <c r="D168" s="121"/>
      <c r="E168" s="120">
        <v>5000</v>
      </c>
      <c r="F168" s="120">
        <v>50000.14</v>
      </c>
      <c r="G168" s="120">
        <v>193665.12</v>
      </c>
      <c r="H168" s="120">
        <v>496862</v>
      </c>
      <c r="I168" s="54">
        <v>972462.99</v>
      </c>
      <c r="J168" s="54"/>
      <c r="K168" s="54"/>
      <c r="L168" s="54"/>
      <c r="M168" s="54"/>
      <c r="N168" s="54"/>
      <c r="O168" s="148"/>
      <c r="P168" s="148"/>
      <c r="Q168" s="148">
        <f t="shared" si="2"/>
        <v>1717990.25</v>
      </c>
      <c r="R168" s="289"/>
      <c r="S168" s="6"/>
    </row>
    <row r="169" spans="2:32" x14ac:dyDescent="0.25">
      <c r="B169" s="27" t="s">
        <v>308</v>
      </c>
      <c r="C169" s="121">
        <v>25857158</v>
      </c>
      <c r="D169" s="121"/>
      <c r="E169" s="120">
        <v>134756</v>
      </c>
      <c r="F169" s="120">
        <v>347966</v>
      </c>
      <c r="G169" s="120">
        <v>203629.25</v>
      </c>
      <c r="H169" s="120">
        <v>1095482.6100000001</v>
      </c>
      <c r="I169" s="54">
        <v>226490.98</v>
      </c>
      <c r="J169" s="54"/>
      <c r="K169" s="54"/>
      <c r="L169" s="54"/>
      <c r="M169" s="54"/>
      <c r="N169" s="54"/>
      <c r="O169" s="148"/>
      <c r="P169" s="148"/>
      <c r="Q169" s="148">
        <f t="shared" si="2"/>
        <v>2008324.84</v>
      </c>
      <c r="R169" s="289"/>
      <c r="S169" s="6"/>
    </row>
    <row r="170" spans="2:32" x14ac:dyDescent="0.25">
      <c r="B170" s="27" t="s">
        <v>309</v>
      </c>
      <c r="C170" s="121">
        <v>5125400</v>
      </c>
      <c r="D170" s="121"/>
      <c r="E170" s="120">
        <v>0</v>
      </c>
      <c r="F170" s="120"/>
      <c r="G170" s="120">
        <v>0</v>
      </c>
      <c r="H170" s="120"/>
      <c r="I170" s="54"/>
      <c r="J170" s="54"/>
      <c r="K170" s="54"/>
      <c r="L170" s="54"/>
      <c r="M170" s="54"/>
      <c r="N170" s="54"/>
      <c r="O170" s="148"/>
      <c r="P170" s="148"/>
      <c r="Q170" s="148">
        <f t="shared" si="2"/>
        <v>0</v>
      </c>
      <c r="R170" s="289"/>
      <c r="S170" s="6"/>
    </row>
    <row r="171" spans="2:32" x14ac:dyDescent="0.25">
      <c r="B171" s="27" t="s">
        <v>310</v>
      </c>
      <c r="C171" s="121">
        <v>188173132</v>
      </c>
      <c r="D171" s="121"/>
      <c r="E171" s="120">
        <v>2103643.92</v>
      </c>
      <c r="F171" s="120">
        <v>11192972.32</v>
      </c>
      <c r="G171" s="120">
        <v>6310312.6600000001</v>
      </c>
      <c r="H171" s="120">
        <v>9142665.0799999982</v>
      </c>
      <c r="I171" s="54">
        <v>10565084.199999999</v>
      </c>
      <c r="J171" s="54"/>
      <c r="K171" s="54"/>
      <c r="L171" s="54"/>
      <c r="M171" s="54"/>
      <c r="N171" s="54"/>
      <c r="O171" s="148"/>
      <c r="P171" s="148"/>
      <c r="Q171" s="148">
        <f t="shared" si="2"/>
        <v>39314678.179999992</v>
      </c>
      <c r="R171" s="289"/>
      <c r="S171" s="6"/>
    </row>
    <row r="172" spans="2:32" x14ac:dyDescent="0.25">
      <c r="B172" s="27" t="s">
        <v>723</v>
      </c>
      <c r="C172" s="121">
        <v>5189484</v>
      </c>
      <c r="D172" s="121"/>
      <c r="E172" s="120">
        <v>0</v>
      </c>
      <c r="F172" s="120">
        <v>186284.62</v>
      </c>
      <c r="G172" s="120">
        <v>407166.86</v>
      </c>
      <c r="H172" s="120">
        <v>30905.38</v>
      </c>
      <c r="I172" s="54">
        <v>762996</v>
      </c>
      <c r="J172" s="54"/>
      <c r="K172" s="54"/>
      <c r="L172" s="54"/>
      <c r="M172" s="54"/>
      <c r="N172" s="54"/>
      <c r="O172" s="148"/>
      <c r="P172" s="148"/>
      <c r="Q172" s="148">
        <f t="shared" si="2"/>
        <v>1387352.8599999999</v>
      </c>
      <c r="R172" s="289"/>
      <c r="S172" s="6"/>
    </row>
    <row r="173" spans="2:32" x14ac:dyDescent="0.25">
      <c r="B173" s="27" t="s">
        <v>312</v>
      </c>
      <c r="C173" s="121">
        <v>486280005</v>
      </c>
      <c r="D173" s="121"/>
      <c r="E173" s="120">
        <v>1580497.8399999999</v>
      </c>
      <c r="F173" s="120">
        <v>27508794</v>
      </c>
      <c r="G173" s="120">
        <v>52697447.68</v>
      </c>
      <c r="H173" s="120">
        <v>40316748.259999998</v>
      </c>
      <c r="I173" s="54">
        <v>36609177.240000002</v>
      </c>
      <c r="J173" s="54"/>
      <c r="K173" s="54"/>
      <c r="L173" s="54"/>
      <c r="M173" s="54"/>
      <c r="N173" s="54"/>
      <c r="O173" s="148"/>
      <c r="P173" s="148"/>
      <c r="Q173" s="148">
        <f t="shared" si="2"/>
        <v>158712665.02000001</v>
      </c>
      <c r="R173" s="289"/>
      <c r="S173" s="6"/>
    </row>
    <row r="174" spans="2:32" x14ac:dyDescent="0.25">
      <c r="B174" s="27" t="s">
        <v>313</v>
      </c>
      <c r="C174" s="121">
        <v>93698477</v>
      </c>
      <c r="D174" s="121"/>
      <c r="E174" s="120">
        <v>521725.22</v>
      </c>
      <c r="F174" s="120">
        <v>1736046.99</v>
      </c>
      <c r="G174" s="120">
        <v>922823.64</v>
      </c>
      <c r="H174" s="120">
        <v>2097531.89</v>
      </c>
      <c r="I174" s="54">
        <v>3750005.28</v>
      </c>
      <c r="J174" s="54"/>
      <c r="K174" s="54"/>
      <c r="L174" s="54"/>
      <c r="M174" s="54"/>
      <c r="N174" s="54"/>
      <c r="O174" s="148"/>
      <c r="P174" s="148"/>
      <c r="Q174" s="148">
        <f t="shared" si="2"/>
        <v>9028133.0199999996</v>
      </c>
      <c r="R174" s="289"/>
      <c r="S174" s="6"/>
    </row>
    <row r="175" spans="2:32" x14ac:dyDescent="0.25">
      <c r="B175" s="27" t="s">
        <v>314</v>
      </c>
      <c r="C175" s="121">
        <v>411623924</v>
      </c>
      <c r="D175" s="121"/>
      <c r="E175" s="120">
        <v>1794147.2</v>
      </c>
      <c r="F175" s="120">
        <v>10192806.77</v>
      </c>
      <c r="G175" s="120">
        <v>6572920.5999999996</v>
      </c>
      <c r="H175" s="120">
        <v>13205463.51</v>
      </c>
      <c r="I175" s="54">
        <v>12838441.869999999</v>
      </c>
      <c r="J175" s="54"/>
      <c r="K175" s="54"/>
      <c r="L175" s="54"/>
      <c r="M175" s="54"/>
      <c r="N175" s="54"/>
      <c r="O175" s="148"/>
      <c r="P175" s="148"/>
      <c r="Q175" s="148">
        <f t="shared" si="2"/>
        <v>44603779.949999996</v>
      </c>
      <c r="R175" s="289"/>
      <c r="S175" s="6"/>
    </row>
    <row r="176" spans="2:32" x14ac:dyDescent="0.25">
      <c r="B176" s="27" t="s">
        <v>315</v>
      </c>
      <c r="C176" s="121">
        <v>10563584</v>
      </c>
      <c r="D176" s="121"/>
      <c r="E176" s="120">
        <v>0</v>
      </c>
      <c r="F176" s="120"/>
      <c r="G176" s="120">
        <v>0</v>
      </c>
      <c r="H176" s="120"/>
      <c r="I176" s="54">
        <v>66951.94</v>
      </c>
      <c r="J176" s="54"/>
      <c r="K176" s="54"/>
      <c r="L176" s="54"/>
      <c r="M176" s="54"/>
      <c r="N176" s="54"/>
      <c r="O176" s="148"/>
      <c r="P176" s="148"/>
      <c r="Q176" s="148">
        <f t="shared" si="2"/>
        <v>66951.94</v>
      </c>
      <c r="R176" s="289"/>
      <c r="S176" s="6"/>
    </row>
    <row r="177" spans="2:32" s="28" customFormat="1" x14ac:dyDescent="0.25">
      <c r="B177" s="52" t="s">
        <v>316</v>
      </c>
      <c r="C177" s="119">
        <v>23109597</v>
      </c>
      <c r="D177" s="119"/>
      <c r="E177" s="119">
        <v>0</v>
      </c>
      <c r="F177" s="119"/>
      <c r="G177" s="119"/>
      <c r="H177" s="119">
        <v>892800</v>
      </c>
      <c r="I177" s="119">
        <v>6424741.3799999999</v>
      </c>
      <c r="J177" s="119"/>
      <c r="K177" s="119"/>
      <c r="L177" s="119"/>
      <c r="M177" s="119"/>
      <c r="N177" s="119"/>
      <c r="O177" s="119"/>
      <c r="P177" s="119"/>
      <c r="Q177" s="147">
        <f t="shared" si="2"/>
        <v>7317541.3799999999</v>
      </c>
      <c r="R177" s="289"/>
      <c r="S177" s="6"/>
      <c r="T177" s="3"/>
      <c r="U177" s="3"/>
      <c r="V177" s="3"/>
      <c r="W177" s="3"/>
      <c r="X177"/>
      <c r="Y177"/>
      <c r="Z177"/>
      <c r="AA177"/>
      <c r="AB177"/>
      <c r="AC177"/>
      <c r="AD177"/>
      <c r="AE177"/>
      <c r="AF177"/>
    </row>
    <row r="178" spans="2:32" x14ac:dyDescent="0.25">
      <c r="B178" s="27" t="s">
        <v>317</v>
      </c>
      <c r="C178" s="121">
        <v>23109597</v>
      </c>
      <c r="D178" s="121"/>
      <c r="E178" s="120">
        <v>0</v>
      </c>
      <c r="F178" s="120"/>
      <c r="G178" s="120"/>
      <c r="H178" s="120">
        <v>892800</v>
      </c>
      <c r="I178" s="54">
        <v>6424741.3799999999</v>
      </c>
      <c r="J178" s="54"/>
      <c r="K178" s="54"/>
      <c r="L178" s="54"/>
      <c r="M178" s="54"/>
      <c r="N178" s="54"/>
      <c r="O178" s="148"/>
      <c r="P178" s="148"/>
      <c r="Q178" s="148">
        <f t="shared" si="2"/>
        <v>7317541.3799999999</v>
      </c>
      <c r="R178" s="289"/>
      <c r="S178" s="6"/>
    </row>
    <row r="179" spans="2:32" s="28" customFormat="1" x14ac:dyDescent="0.25">
      <c r="B179" s="52" t="s">
        <v>37</v>
      </c>
      <c r="C179" s="119">
        <v>11576321598</v>
      </c>
      <c r="D179" s="119"/>
      <c r="E179" s="119">
        <v>475558717.67000008</v>
      </c>
      <c r="F179" s="119">
        <v>62056777.689999983</v>
      </c>
      <c r="G179" s="119">
        <v>505001728.41000003</v>
      </c>
      <c r="H179" s="119">
        <v>187085974.5</v>
      </c>
      <c r="I179" s="119">
        <v>348743234.61000001</v>
      </c>
      <c r="J179" s="119"/>
      <c r="K179" s="119"/>
      <c r="L179" s="119"/>
      <c r="M179" s="119"/>
      <c r="N179" s="119"/>
      <c r="O179" s="119"/>
      <c r="P179" s="119"/>
      <c r="Q179" s="147">
        <f t="shared" si="2"/>
        <v>1578446432.8800001</v>
      </c>
      <c r="R179" s="289"/>
      <c r="S179" s="6"/>
      <c r="T179" s="3"/>
      <c r="U179" s="3"/>
      <c r="V179" s="3"/>
      <c r="W179" s="3"/>
      <c r="X179"/>
      <c r="Y179"/>
      <c r="Z179"/>
      <c r="AA179"/>
      <c r="AB179"/>
      <c r="AC179"/>
      <c r="AD179"/>
      <c r="AE179"/>
      <c r="AF179"/>
    </row>
    <row r="180" spans="2:32" s="28" customFormat="1" x14ac:dyDescent="0.25">
      <c r="B180" s="51" t="s">
        <v>724</v>
      </c>
      <c r="C180" s="119">
        <v>42334277</v>
      </c>
      <c r="D180" s="119"/>
      <c r="E180" s="119">
        <v>0</v>
      </c>
      <c r="F180" s="119">
        <v>588285.62</v>
      </c>
      <c r="G180" s="119">
        <v>474692.37</v>
      </c>
      <c r="H180" s="119">
        <v>0</v>
      </c>
      <c r="I180" s="119">
        <v>531000</v>
      </c>
      <c r="J180" s="119"/>
      <c r="K180" s="119"/>
      <c r="L180" s="119"/>
      <c r="M180" s="119"/>
      <c r="N180" s="119"/>
      <c r="O180" s="119"/>
      <c r="P180" s="119"/>
      <c r="Q180" s="147">
        <f t="shared" si="2"/>
        <v>1593977.99</v>
      </c>
      <c r="R180" s="289"/>
      <c r="S180" s="6"/>
      <c r="T180" s="3"/>
      <c r="U180" s="3"/>
      <c r="V180" s="3"/>
      <c r="W180" s="3"/>
      <c r="X180"/>
      <c r="Y180"/>
      <c r="Z180"/>
      <c r="AA180"/>
      <c r="AB180"/>
      <c r="AC180"/>
      <c r="AD180"/>
      <c r="AE180"/>
      <c r="AF180"/>
    </row>
    <row r="181" spans="2:32" x14ac:dyDescent="0.25">
      <c r="B181" s="50" t="s">
        <v>319</v>
      </c>
      <c r="C181" s="121">
        <v>38334277</v>
      </c>
      <c r="D181" s="121"/>
      <c r="E181" s="120">
        <v>0</v>
      </c>
      <c r="F181" s="120">
        <v>177000</v>
      </c>
      <c r="G181" s="120">
        <v>0</v>
      </c>
      <c r="H181" s="120">
        <v>0</v>
      </c>
      <c r="I181" s="54">
        <v>531000</v>
      </c>
      <c r="J181" s="54"/>
      <c r="K181" s="54"/>
      <c r="L181" s="54"/>
      <c r="M181" s="54"/>
      <c r="N181" s="54"/>
      <c r="O181" s="148"/>
      <c r="P181" s="148"/>
      <c r="Q181" s="148">
        <f t="shared" si="2"/>
        <v>708000</v>
      </c>
      <c r="R181" s="289"/>
      <c r="S181" s="6"/>
    </row>
    <row r="182" spans="2:32" x14ac:dyDescent="0.25">
      <c r="B182" s="50" t="s">
        <v>706</v>
      </c>
      <c r="C182" s="121">
        <v>4000000</v>
      </c>
      <c r="D182" s="121"/>
      <c r="E182" s="120">
        <v>0</v>
      </c>
      <c r="F182" s="120">
        <v>411285.62</v>
      </c>
      <c r="G182" s="120">
        <v>474692.37</v>
      </c>
      <c r="H182" s="120">
        <v>0</v>
      </c>
      <c r="I182" s="54"/>
      <c r="J182" s="54"/>
      <c r="K182" s="54"/>
      <c r="L182" s="54"/>
      <c r="M182" s="54"/>
      <c r="N182" s="54"/>
      <c r="O182" s="148"/>
      <c r="P182" s="148"/>
      <c r="Q182" s="148">
        <f t="shared" si="2"/>
        <v>885977.99</v>
      </c>
      <c r="R182" s="289"/>
      <c r="S182" s="6"/>
    </row>
    <row r="183" spans="2:32" s="28" customFormat="1" x14ac:dyDescent="0.25">
      <c r="B183" s="51" t="s">
        <v>320</v>
      </c>
      <c r="C183" s="119">
        <v>106048764</v>
      </c>
      <c r="D183" s="119"/>
      <c r="E183" s="119">
        <v>557363.97</v>
      </c>
      <c r="F183" s="119">
        <v>1413672.93</v>
      </c>
      <c r="G183" s="119">
        <v>286800.56</v>
      </c>
      <c r="H183" s="119">
        <v>770565.38</v>
      </c>
      <c r="I183" s="119">
        <v>1189327.5</v>
      </c>
      <c r="J183" s="119"/>
      <c r="K183" s="119"/>
      <c r="L183" s="119"/>
      <c r="M183" s="119"/>
      <c r="N183" s="119"/>
      <c r="O183" s="119"/>
      <c r="P183" s="119"/>
      <c r="Q183" s="147">
        <f t="shared" si="2"/>
        <v>4217730.34</v>
      </c>
      <c r="R183" s="289"/>
      <c r="S183" s="6"/>
      <c r="T183" s="3"/>
      <c r="U183" s="3"/>
      <c r="V183" s="3"/>
      <c r="W183" s="3"/>
      <c r="X183"/>
      <c r="Y183"/>
      <c r="Z183"/>
      <c r="AA183"/>
      <c r="AB183"/>
      <c r="AC183"/>
      <c r="AD183"/>
      <c r="AE183"/>
      <c r="AF183"/>
    </row>
    <row r="184" spans="2:32" x14ac:dyDescent="0.25">
      <c r="B184" s="50" t="s">
        <v>321</v>
      </c>
      <c r="C184" s="121">
        <v>106048764</v>
      </c>
      <c r="D184" s="121"/>
      <c r="E184" s="120">
        <v>557363.97</v>
      </c>
      <c r="F184" s="120">
        <v>1413672.93</v>
      </c>
      <c r="G184" s="120">
        <v>286800.56</v>
      </c>
      <c r="H184" s="120">
        <v>770565.38</v>
      </c>
      <c r="I184" s="54">
        <v>1189327.5</v>
      </c>
      <c r="J184" s="54"/>
      <c r="K184" s="54"/>
      <c r="L184" s="54"/>
      <c r="M184" s="54"/>
      <c r="N184" s="54"/>
      <c r="O184" s="148"/>
      <c r="P184" s="148"/>
      <c r="Q184" s="148">
        <f t="shared" si="2"/>
        <v>4217730.34</v>
      </c>
      <c r="R184" s="289"/>
      <c r="S184" s="6"/>
    </row>
    <row r="185" spans="2:32" s="28" customFormat="1" x14ac:dyDescent="0.25">
      <c r="B185" s="51" t="s">
        <v>322</v>
      </c>
      <c r="C185" s="119">
        <v>2006441425</v>
      </c>
      <c r="D185" s="121"/>
      <c r="E185" s="119">
        <v>333755166.73000002</v>
      </c>
      <c r="F185" s="119">
        <v>13968189.289999992</v>
      </c>
      <c r="G185" s="119">
        <v>162872242.55000001</v>
      </c>
      <c r="H185" s="119">
        <v>1606061.6</v>
      </c>
      <c r="I185" s="119">
        <v>164455685.31</v>
      </c>
      <c r="J185" s="119"/>
      <c r="K185" s="119"/>
      <c r="L185" s="119"/>
      <c r="M185" s="119"/>
      <c r="N185" s="119"/>
      <c r="O185" s="119"/>
      <c r="P185" s="119"/>
      <c r="Q185" s="147">
        <f t="shared" si="2"/>
        <v>676657345.48000002</v>
      </c>
      <c r="R185" s="289"/>
      <c r="S185" s="6"/>
      <c r="T185" s="3"/>
      <c r="U185" s="3"/>
      <c r="V185" s="3"/>
      <c r="W185" s="3"/>
      <c r="X185"/>
      <c r="Y185"/>
      <c r="Z185"/>
      <c r="AA185"/>
      <c r="AB185"/>
      <c r="AC185"/>
      <c r="AD185"/>
      <c r="AE185"/>
      <c r="AF185"/>
    </row>
    <row r="186" spans="2:32" x14ac:dyDescent="0.25">
      <c r="B186" s="50" t="s">
        <v>323</v>
      </c>
      <c r="C186" s="121">
        <v>2006441425</v>
      </c>
      <c r="D186" s="119"/>
      <c r="E186" s="120">
        <v>333755166.73000002</v>
      </c>
      <c r="F186" s="120">
        <v>13968189.289999992</v>
      </c>
      <c r="G186" s="120">
        <v>162872242.55000001</v>
      </c>
      <c r="H186" s="120">
        <v>1606061.6</v>
      </c>
      <c r="I186" s="54">
        <v>164455685.31</v>
      </c>
      <c r="J186" s="54"/>
      <c r="K186" s="54"/>
      <c r="L186" s="54"/>
      <c r="M186" s="54"/>
      <c r="N186" s="54"/>
      <c r="O186" s="148"/>
      <c r="P186" s="148"/>
      <c r="Q186" s="148">
        <f t="shared" si="2"/>
        <v>676657345.48000002</v>
      </c>
      <c r="R186" s="289"/>
      <c r="S186" s="6"/>
    </row>
    <row r="187" spans="2:32" s="28" customFormat="1" x14ac:dyDescent="0.25">
      <c r="B187" s="51" t="s">
        <v>324</v>
      </c>
      <c r="C187" s="119">
        <v>17046770</v>
      </c>
      <c r="D187" s="121"/>
      <c r="E187" s="119">
        <v>0</v>
      </c>
      <c r="F187" s="119">
        <v>0</v>
      </c>
      <c r="G187" s="119">
        <v>11500</v>
      </c>
      <c r="H187" s="119">
        <v>1147051.75</v>
      </c>
      <c r="I187" s="119">
        <v>13000</v>
      </c>
      <c r="J187" s="119"/>
      <c r="K187" s="119"/>
      <c r="L187" s="119"/>
      <c r="M187" s="119"/>
      <c r="N187" s="119"/>
      <c r="O187" s="119"/>
      <c r="P187" s="119"/>
      <c r="Q187" s="147">
        <f t="shared" si="2"/>
        <v>1171551.75</v>
      </c>
      <c r="R187" s="289"/>
      <c r="S187" s="6"/>
      <c r="T187" s="3"/>
      <c r="U187" s="3"/>
      <c r="V187" s="3"/>
      <c r="W187" s="3"/>
      <c r="X187"/>
      <c r="Y187"/>
      <c r="Z187"/>
      <c r="AA187"/>
      <c r="AB187"/>
      <c r="AC187"/>
      <c r="AD187"/>
      <c r="AE187"/>
      <c r="AF187"/>
    </row>
    <row r="188" spans="2:32" x14ac:dyDescent="0.25">
      <c r="B188" s="50" t="s">
        <v>325</v>
      </c>
      <c r="C188" s="121">
        <v>17046770</v>
      </c>
      <c r="D188" s="119"/>
      <c r="E188" s="120">
        <v>0</v>
      </c>
      <c r="F188" s="120">
        <v>0</v>
      </c>
      <c r="G188" s="120">
        <v>11500</v>
      </c>
      <c r="H188" s="120">
        <v>1147051.75</v>
      </c>
      <c r="I188" s="54">
        <v>13000</v>
      </c>
      <c r="J188" s="54"/>
      <c r="K188" s="54"/>
      <c r="L188" s="54"/>
      <c r="M188" s="54"/>
      <c r="N188" s="54"/>
      <c r="O188" s="148"/>
      <c r="P188" s="148"/>
      <c r="Q188" s="148">
        <f t="shared" si="2"/>
        <v>1171551.75</v>
      </c>
      <c r="R188" s="289"/>
      <c r="S188" s="6"/>
    </row>
    <row r="189" spans="2:32" s="28" customFormat="1" x14ac:dyDescent="0.25">
      <c r="B189" s="51" t="s">
        <v>326</v>
      </c>
      <c r="C189" s="119">
        <v>152140171</v>
      </c>
      <c r="D189" s="119"/>
      <c r="E189" s="119">
        <v>1194848.55</v>
      </c>
      <c r="F189" s="119">
        <v>2563671.5</v>
      </c>
      <c r="G189" s="119">
        <v>14564018.75</v>
      </c>
      <c r="H189" s="119">
        <v>13528060.960000001</v>
      </c>
      <c r="I189" s="119">
        <v>17221483.879999999</v>
      </c>
      <c r="J189" s="119"/>
      <c r="K189" s="119"/>
      <c r="L189" s="119"/>
      <c r="M189" s="119"/>
      <c r="N189" s="119"/>
      <c r="O189" s="119"/>
      <c r="P189" s="119"/>
      <c r="Q189" s="147">
        <f t="shared" si="2"/>
        <v>49072083.640000001</v>
      </c>
      <c r="R189" s="289"/>
      <c r="S189" s="6"/>
      <c r="T189" s="3"/>
      <c r="U189" s="3"/>
      <c r="V189" s="3"/>
      <c r="W189" s="3"/>
      <c r="X189"/>
      <c r="Y189"/>
      <c r="Z189"/>
      <c r="AA189"/>
      <c r="AB189"/>
      <c r="AC189"/>
      <c r="AD189"/>
      <c r="AE189"/>
      <c r="AF189"/>
    </row>
    <row r="190" spans="2:32" x14ac:dyDescent="0.25">
      <c r="B190" s="50" t="s">
        <v>327</v>
      </c>
      <c r="C190" s="121">
        <v>49724890</v>
      </c>
      <c r="D190" s="121"/>
      <c r="E190" s="120">
        <v>1084043.55</v>
      </c>
      <c r="F190" s="120">
        <v>1789164.23</v>
      </c>
      <c r="G190" s="120">
        <v>2288385.3200000003</v>
      </c>
      <c r="H190" s="120">
        <v>959615.71</v>
      </c>
      <c r="I190" s="54">
        <v>1755091.57</v>
      </c>
      <c r="J190" s="54"/>
      <c r="K190" s="54"/>
      <c r="L190" s="54"/>
      <c r="M190" s="54"/>
      <c r="N190" s="54"/>
      <c r="O190" s="148"/>
      <c r="P190" s="148"/>
      <c r="Q190" s="148">
        <f t="shared" si="2"/>
        <v>7876300.3800000008</v>
      </c>
      <c r="R190" s="289"/>
      <c r="S190" s="6"/>
    </row>
    <row r="191" spans="2:32" x14ac:dyDescent="0.25">
      <c r="B191" s="50" t="s">
        <v>328</v>
      </c>
      <c r="C191" s="121">
        <v>6997875</v>
      </c>
      <c r="D191" s="121"/>
      <c r="E191" s="120">
        <v>1305</v>
      </c>
      <c r="F191" s="120">
        <v>9675.0299999999988</v>
      </c>
      <c r="G191" s="120">
        <v>389256.38</v>
      </c>
      <c r="H191" s="120">
        <v>28345.5</v>
      </c>
      <c r="I191" s="54">
        <v>104267</v>
      </c>
      <c r="J191" s="54"/>
      <c r="K191" s="54"/>
      <c r="L191" s="54"/>
      <c r="M191" s="54"/>
      <c r="N191" s="54"/>
      <c r="O191" s="148"/>
      <c r="P191" s="148"/>
      <c r="Q191" s="148">
        <f t="shared" si="2"/>
        <v>532848.91</v>
      </c>
      <c r="R191" s="289"/>
      <c r="S191" s="6"/>
    </row>
    <row r="192" spans="2:32" x14ac:dyDescent="0.25">
      <c r="B192" s="50" t="s">
        <v>329</v>
      </c>
      <c r="C192" s="121">
        <v>95417406</v>
      </c>
      <c r="D192" s="121"/>
      <c r="E192" s="120">
        <v>109500</v>
      </c>
      <c r="F192" s="120">
        <v>764832.24</v>
      </c>
      <c r="G192" s="120">
        <v>11886377.050000001</v>
      </c>
      <c r="H192" s="120">
        <v>12540099.75</v>
      </c>
      <c r="I192" s="54">
        <v>15362125.310000001</v>
      </c>
      <c r="J192" s="54"/>
      <c r="K192" s="54"/>
      <c r="L192" s="54"/>
      <c r="M192" s="54"/>
      <c r="N192" s="54"/>
      <c r="O192" s="148"/>
      <c r="P192" s="148"/>
      <c r="Q192" s="148">
        <f t="shared" si="2"/>
        <v>40662934.350000001</v>
      </c>
      <c r="R192" s="289"/>
      <c r="S192" s="6"/>
    </row>
    <row r="193" spans="2:32" s="28" customFormat="1" x14ac:dyDescent="0.25">
      <c r="B193" s="51" t="s">
        <v>330</v>
      </c>
      <c r="C193" s="119">
        <v>521184507</v>
      </c>
      <c r="D193" s="119"/>
      <c r="E193" s="119">
        <v>40768674.07</v>
      </c>
      <c r="F193" s="119">
        <v>4701721.93</v>
      </c>
      <c r="G193" s="119">
        <v>27049493.359999999</v>
      </c>
      <c r="H193" s="119">
        <v>11152065.390000001</v>
      </c>
      <c r="I193" s="119">
        <v>13838339.84</v>
      </c>
      <c r="J193" s="119"/>
      <c r="K193" s="119"/>
      <c r="L193" s="119"/>
      <c r="M193" s="119"/>
      <c r="N193" s="119"/>
      <c r="O193" s="119"/>
      <c r="P193" s="119"/>
      <c r="Q193" s="147">
        <f t="shared" si="2"/>
        <v>97510294.590000004</v>
      </c>
      <c r="R193" s="289"/>
      <c r="S193" s="6"/>
      <c r="T193" s="3"/>
      <c r="U193" s="3"/>
      <c r="V193" s="3"/>
      <c r="W193" s="3"/>
      <c r="X193"/>
      <c r="Y193"/>
      <c r="Z193"/>
      <c r="AA193"/>
      <c r="AB193"/>
      <c r="AC193"/>
      <c r="AD193"/>
      <c r="AE193"/>
      <c r="AF193"/>
    </row>
    <row r="194" spans="2:32" x14ac:dyDescent="0.25">
      <c r="B194" s="50" t="s">
        <v>331</v>
      </c>
      <c r="C194" s="121">
        <v>492600384</v>
      </c>
      <c r="D194" s="121"/>
      <c r="E194" s="120">
        <v>40030119.270000003</v>
      </c>
      <c r="F194" s="120">
        <v>4701721.93</v>
      </c>
      <c r="G194" s="120">
        <v>27049493.359999999</v>
      </c>
      <c r="H194" s="120">
        <v>11152065.390000001</v>
      </c>
      <c r="I194" s="54">
        <v>13782879.84</v>
      </c>
      <c r="J194" s="54"/>
      <c r="K194" s="54"/>
      <c r="L194" s="54"/>
      <c r="M194" s="54"/>
      <c r="N194" s="54"/>
      <c r="O194" s="148"/>
      <c r="P194" s="148"/>
      <c r="Q194" s="148">
        <f t="shared" si="2"/>
        <v>96716279.790000007</v>
      </c>
      <c r="R194" s="289"/>
      <c r="S194" s="6"/>
    </row>
    <row r="195" spans="2:32" x14ac:dyDescent="0.25">
      <c r="B195" s="50" t="s">
        <v>332</v>
      </c>
      <c r="C195" s="121">
        <v>11770000</v>
      </c>
      <c r="D195" s="121"/>
      <c r="E195" s="120">
        <v>738554.8</v>
      </c>
      <c r="F195" s="120"/>
      <c r="G195" s="120"/>
      <c r="H195" s="120"/>
      <c r="I195" s="54"/>
      <c r="J195" s="54"/>
      <c r="K195" s="54"/>
      <c r="L195" s="54"/>
      <c r="M195" s="54"/>
      <c r="N195" s="54"/>
      <c r="O195" s="148"/>
      <c r="P195" s="148"/>
      <c r="Q195" s="148">
        <f t="shared" si="2"/>
        <v>738554.8</v>
      </c>
      <c r="R195" s="289"/>
      <c r="S195" s="6"/>
    </row>
    <row r="196" spans="2:32" x14ac:dyDescent="0.25">
      <c r="B196" s="50" t="s">
        <v>333</v>
      </c>
      <c r="C196" s="121">
        <v>800000</v>
      </c>
      <c r="D196" s="121"/>
      <c r="E196" s="120">
        <v>0</v>
      </c>
      <c r="F196" s="120">
        <v>0</v>
      </c>
      <c r="G196" s="120">
        <v>0</v>
      </c>
      <c r="H196" s="120"/>
      <c r="I196" s="54"/>
      <c r="J196" s="54"/>
      <c r="K196" s="54"/>
      <c r="L196" s="54"/>
      <c r="M196" s="54"/>
      <c r="N196" s="54"/>
      <c r="O196" s="148"/>
      <c r="P196" s="148"/>
      <c r="Q196" s="148">
        <f t="shared" si="2"/>
        <v>0</v>
      </c>
      <c r="R196" s="289"/>
      <c r="S196" s="6"/>
    </row>
    <row r="197" spans="2:32" x14ac:dyDescent="0.25">
      <c r="B197" s="50" t="s">
        <v>334</v>
      </c>
      <c r="C197" s="121">
        <v>16014123</v>
      </c>
      <c r="D197" s="121"/>
      <c r="E197" s="120">
        <v>0</v>
      </c>
      <c r="F197" s="120">
        <v>0</v>
      </c>
      <c r="G197" s="120">
        <v>0</v>
      </c>
      <c r="H197" s="120">
        <v>0</v>
      </c>
      <c r="I197" s="54">
        <v>55460</v>
      </c>
      <c r="J197" s="54"/>
      <c r="K197" s="54"/>
      <c r="L197" s="54"/>
      <c r="M197" s="54"/>
      <c r="N197" s="54"/>
      <c r="O197" s="148"/>
      <c r="P197" s="148"/>
      <c r="Q197" s="148">
        <f t="shared" si="2"/>
        <v>55460</v>
      </c>
      <c r="R197" s="289"/>
      <c r="S197" s="6"/>
    </row>
    <row r="198" spans="2:32" s="28" customFormat="1" x14ac:dyDescent="0.25">
      <c r="B198" s="51" t="s">
        <v>335</v>
      </c>
      <c r="C198" s="119">
        <v>8394845643</v>
      </c>
      <c r="D198" s="119"/>
      <c r="E198" s="119">
        <v>29735916.25</v>
      </c>
      <c r="F198" s="119">
        <v>32682389.419999998</v>
      </c>
      <c r="G198" s="119">
        <v>272017298.52999997</v>
      </c>
      <c r="H198" s="119">
        <v>153456685.10999998</v>
      </c>
      <c r="I198" s="119">
        <v>139416550.18000001</v>
      </c>
      <c r="J198" s="119"/>
      <c r="K198" s="119"/>
      <c r="L198" s="119"/>
      <c r="M198" s="119"/>
      <c r="N198" s="119"/>
      <c r="O198" s="119"/>
      <c r="P198" s="119"/>
      <c r="Q198" s="147">
        <f t="shared" si="2"/>
        <v>627308839.49000001</v>
      </c>
      <c r="R198" s="289"/>
      <c r="S198" s="6"/>
      <c r="T198" s="3"/>
      <c r="U198" s="3"/>
      <c r="V198" s="3"/>
      <c r="W198" s="3"/>
      <c r="X198"/>
      <c r="Y198"/>
      <c r="Z198"/>
      <c r="AA198"/>
      <c r="AB198"/>
      <c r="AC198"/>
      <c r="AD198"/>
      <c r="AE198"/>
      <c r="AF198"/>
    </row>
    <row r="199" spans="2:32" x14ac:dyDescent="0.25">
      <c r="B199" s="50" t="s">
        <v>336</v>
      </c>
      <c r="C199" s="121">
        <v>1313836448</v>
      </c>
      <c r="D199" s="121"/>
      <c r="E199" s="120">
        <v>2835122</v>
      </c>
      <c r="F199" s="120">
        <v>1377424.5699999998</v>
      </c>
      <c r="G199" s="120">
        <v>8002903.2799999993</v>
      </c>
      <c r="H199" s="120">
        <v>10494825.619999999</v>
      </c>
      <c r="I199" s="54">
        <v>4176814.44</v>
      </c>
      <c r="J199" s="54"/>
      <c r="K199" s="54"/>
      <c r="L199" s="54"/>
      <c r="M199" s="54"/>
      <c r="N199" s="54"/>
      <c r="O199" s="148"/>
      <c r="P199" s="148"/>
      <c r="Q199" s="148">
        <f t="shared" si="2"/>
        <v>26887089.91</v>
      </c>
      <c r="R199" s="289"/>
      <c r="S199" s="6"/>
    </row>
    <row r="200" spans="2:32" x14ac:dyDescent="0.25">
      <c r="B200" s="50" t="s">
        <v>337</v>
      </c>
      <c r="C200" s="121">
        <v>272103554</v>
      </c>
      <c r="D200" s="121"/>
      <c r="E200" s="120">
        <v>2268983.33</v>
      </c>
      <c r="F200" s="120">
        <v>7208212</v>
      </c>
      <c r="G200" s="120">
        <v>6039756</v>
      </c>
      <c r="H200" s="120">
        <v>4759272.01</v>
      </c>
      <c r="I200" s="54">
        <v>11533225</v>
      </c>
      <c r="J200" s="54"/>
      <c r="K200" s="54"/>
      <c r="L200" s="54"/>
      <c r="M200" s="54"/>
      <c r="N200" s="54"/>
      <c r="O200" s="148"/>
      <c r="P200" s="148"/>
      <c r="Q200" s="148">
        <f t="shared" si="2"/>
        <v>31809448.34</v>
      </c>
      <c r="R200" s="289"/>
      <c r="S200" s="6"/>
    </row>
    <row r="201" spans="2:32" x14ac:dyDescent="0.25">
      <c r="B201" s="50" t="s">
        <v>338</v>
      </c>
      <c r="C201" s="121">
        <v>64203216</v>
      </c>
      <c r="D201" s="121"/>
      <c r="E201" s="120">
        <v>354000</v>
      </c>
      <c r="F201" s="120">
        <v>5305712.33</v>
      </c>
      <c r="G201" s="120">
        <v>5520025.3399999999</v>
      </c>
      <c r="H201" s="120">
        <v>1656200.88</v>
      </c>
      <c r="I201" s="54">
        <v>6235939.5899999999</v>
      </c>
      <c r="J201" s="54"/>
      <c r="K201" s="54"/>
      <c r="L201" s="54"/>
      <c r="M201" s="54"/>
      <c r="N201" s="54"/>
      <c r="O201" s="148"/>
      <c r="P201" s="148"/>
      <c r="Q201" s="148">
        <f t="shared" si="2"/>
        <v>19071878.140000001</v>
      </c>
      <c r="R201" s="289"/>
      <c r="S201" s="6"/>
    </row>
    <row r="202" spans="2:32" x14ac:dyDescent="0.25">
      <c r="B202" s="50" t="s">
        <v>339</v>
      </c>
      <c r="C202" s="121">
        <v>1757691593</v>
      </c>
      <c r="D202" s="121"/>
      <c r="E202" s="120">
        <v>7227479.6200000001</v>
      </c>
      <c r="F202" s="120">
        <v>4677673.25</v>
      </c>
      <c r="G202" s="120">
        <v>17082095.109999999</v>
      </c>
      <c r="H202" s="120">
        <v>14821665.74</v>
      </c>
      <c r="I202" s="54">
        <v>27230366.960000001</v>
      </c>
      <c r="J202" s="54"/>
      <c r="K202" s="54"/>
      <c r="L202" s="54"/>
      <c r="M202" s="54"/>
      <c r="N202" s="54"/>
      <c r="O202" s="148"/>
      <c r="P202" s="148"/>
      <c r="Q202" s="148">
        <f t="shared" ref="Q202:Q266" si="3">SUM(E202:P202)</f>
        <v>71039280.680000007</v>
      </c>
      <c r="R202" s="289"/>
      <c r="S202" s="6"/>
    </row>
    <row r="203" spans="2:32" x14ac:dyDescent="0.25">
      <c r="B203" s="50" t="s">
        <v>340</v>
      </c>
      <c r="C203" s="121">
        <v>888581318</v>
      </c>
      <c r="D203" s="121"/>
      <c r="E203" s="120">
        <v>11380230.41</v>
      </c>
      <c r="F203" s="120">
        <v>4236023.7300000004</v>
      </c>
      <c r="G203" s="120">
        <v>11879950.23</v>
      </c>
      <c r="H203" s="120">
        <v>13347820.4</v>
      </c>
      <c r="I203" s="54">
        <v>26590596.700000003</v>
      </c>
      <c r="J203" s="54"/>
      <c r="K203" s="54"/>
      <c r="L203" s="54"/>
      <c r="M203" s="54"/>
      <c r="N203" s="54"/>
      <c r="O203" s="148"/>
      <c r="P203" s="148"/>
      <c r="Q203" s="148">
        <f t="shared" si="3"/>
        <v>67434621.469999999</v>
      </c>
      <c r="R203" s="289"/>
      <c r="S203" s="6"/>
    </row>
    <row r="204" spans="2:32" x14ac:dyDescent="0.25">
      <c r="B204" s="50" t="s">
        <v>341</v>
      </c>
      <c r="C204" s="121">
        <v>4098429514</v>
      </c>
      <c r="D204" s="121"/>
      <c r="E204" s="120">
        <v>5670100.8899999997</v>
      </c>
      <c r="F204" s="120">
        <v>9877343.5399999991</v>
      </c>
      <c r="G204" s="120">
        <v>223492568.56999999</v>
      </c>
      <c r="H204" s="120">
        <v>108376900.45999999</v>
      </c>
      <c r="I204" s="54">
        <v>63649607.489999995</v>
      </c>
      <c r="J204" s="54"/>
      <c r="K204" s="54"/>
      <c r="L204" s="54"/>
      <c r="M204" s="54"/>
      <c r="N204" s="54"/>
      <c r="O204" s="148"/>
      <c r="P204" s="148"/>
      <c r="Q204" s="148">
        <f t="shared" si="3"/>
        <v>411066520.94999999</v>
      </c>
      <c r="R204" s="289"/>
      <c r="S204" s="6"/>
    </row>
    <row r="205" spans="2:32" s="28" customFormat="1" x14ac:dyDescent="0.25">
      <c r="B205" s="51" t="s">
        <v>342</v>
      </c>
      <c r="C205" s="119">
        <v>242710041</v>
      </c>
      <c r="D205" s="119"/>
      <c r="E205" s="119">
        <v>69546748.099999994</v>
      </c>
      <c r="F205" s="119">
        <v>5663846.9999999963</v>
      </c>
      <c r="G205" s="119">
        <v>7578926.54</v>
      </c>
      <c r="H205" s="119">
        <v>38369.31</v>
      </c>
      <c r="I205" s="119">
        <v>2273182.9</v>
      </c>
      <c r="J205" s="119"/>
      <c r="K205" s="119"/>
      <c r="L205" s="119"/>
      <c r="M205" s="119"/>
      <c r="N205" s="119"/>
      <c r="O205" s="119"/>
      <c r="P205" s="119"/>
      <c r="Q205" s="147">
        <f t="shared" si="3"/>
        <v>85101073.850000009</v>
      </c>
      <c r="R205" s="289"/>
      <c r="S205" s="6"/>
      <c r="T205" s="3"/>
      <c r="U205" s="3"/>
      <c r="V205" s="3"/>
      <c r="W205" s="3"/>
      <c r="X205"/>
      <c r="Y205"/>
      <c r="Z205"/>
      <c r="AA205"/>
      <c r="AB205"/>
      <c r="AC205"/>
      <c r="AD205"/>
      <c r="AE205"/>
      <c r="AF205"/>
    </row>
    <row r="206" spans="2:32" x14ac:dyDescent="0.25">
      <c r="B206" s="50" t="s">
        <v>343</v>
      </c>
      <c r="C206" s="121">
        <v>160767801</v>
      </c>
      <c r="D206" s="121"/>
      <c r="E206" s="120">
        <v>69546748.099999994</v>
      </c>
      <c r="F206" s="120">
        <v>5602406.9999999963</v>
      </c>
      <c r="G206" s="120">
        <v>7565576.54</v>
      </c>
      <c r="H206" s="120">
        <v>32369.31</v>
      </c>
      <c r="I206" s="54">
        <v>2143171.5</v>
      </c>
      <c r="J206" s="54"/>
      <c r="K206" s="54"/>
      <c r="L206" s="54"/>
      <c r="M206" s="54"/>
      <c r="N206" s="54"/>
      <c r="O206" s="148"/>
      <c r="P206" s="148"/>
      <c r="Q206" s="148">
        <f t="shared" si="3"/>
        <v>84890272.450000003</v>
      </c>
      <c r="R206" s="289"/>
      <c r="S206" s="6"/>
    </row>
    <row r="207" spans="2:32" x14ac:dyDescent="0.25">
      <c r="B207" s="50" t="s">
        <v>344</v>
      </c>
      <c r="C207" s="121">
        <v>80964260</v>
      </c>
      <c r="D207" s="121"/>
      <c r="E207" s="120">
        <v>0</v>
      </c>
      <c r="F207" s="120"/>
      <c r="G207" s="120">
        <v>6000</v>
      </c>
      <c r="H207" s="120">
        <v>6000</v>
      </c>
      <c r="I207" s="54">
        <v>120200.4</v>
      </c>
      <c r="J207" s="54"/>
      <c r="K207" s="54"/>
      <c r="L207" s="54"/>
      <c r="M207" s="54"/>
      <c r="N207" s="54"/>
      <c r="O207" s="148"/>
      <c r="P207" s="148"/>
      <c r="Q207" s="148">
        <f t="shared" si="3"/>
        <v>132200.4</v>
      </c>
      <c r="R207" s="289"/>
      <c r="S207" s="6"/>
    </row>
    <row r="208" spans="2:32" x14ac:dyDescent="0.25">
      <c r="B208" s="50" t="s">
        <v>345</v>
      </c>
      <c r="C208" s="121">
        <v>977980</v>
      </c>
      <c r="D208" s="121"/>
      <c r="E208" s="120">
        <v>0</v>
      </c>
      <c r="F208" s="120">
        <v>61440</v>
      </c>
      <c r="G208" s="120">
        <v>7350</v>
      </c>
      <c r="H208" s="120"/>
      <c r="I208" s="54">
        <v>9811</v>
      </c>
      <c r="J208" s="54"/>
      <c r="K208" s="54"/>
      <c r="L208" s="54"/>
      <c r="M208" s="54"/>
      <c r="N208" s="54"/>
      <c r="O208" s="148"/>
      <c r="P208" s="148"/>
      <c r="Q208" s="148">
        <f t="shared" si="3"/>
        <v>78601</v>
      </c>
      <c r="R208" s="289"/>
      <c r="S208" s="6"/>
    </row>
    <row r="209" spans="2:32" s="28" customFormat="1" x14ac:dyDescent="0.25">
      <c r="B209" s="51" t="s">
        <v>346</v>
      </c>
      <c r="C209" s="119">
        <v>93570000</v>
      </c>
      <c r="D209" s="119"/>
      <c r="E209" s="119">
        <v>0</v>
      </c>
      <c r="F209" s="119">
        <v>475000</v>
      </c>
      <c r="G209" s="119">
        <v>20146755.75</v>
      </c>
      <c r="H209" s="119">
        <v>5387115</v>
      </c>
      <c r="I209" s="119">
        <v>9804665</v>
      </c>
      <c r="J209" s="119"/>
      <c r="K209" s="119"/>
      <c r="L209" s="119"/>
      <c r="M209" s="119"/>
      <c r="N209" s="119"/>
      <c r="O209" s="119"/>
      <c r="P209" s="119"/>
      <c r="Q209" s="147">
        <f t="shared" si="3"/>
        <v>35813535.75</v>
      </c>
      <c r="R209" s="289"/>
      <c r="S209" s="6"/>
      <c r="T209" s="3"/>
      <c r="U209" s="3"/>
      <c r="V209" s="3"/>
      <c r="W209" s="3"/>
      <c r="X209"/>
      <c r="Y209"/>
      <c r="Z209"/>
      <c r="AA209"/>
      <c r="AB209"/>
      <c r="AC209"/>
      <c r="AD209"/>
      <c r="AE209"/>
      <c r="AF209"/>
    </row>
    <row r="210" spans="2:32" x14ac:dyDescent="0.25">
      <c r="B210" s="50" t="s">
        <v>348</v>
      </c>
      <c r="C210" s="121">
        <v>93570000</v>
      </c>
      <c r="D210" s="121"/>
      <c r="E210" s="120">
        <v>0</v>
      </c>
      <c r="F210" s="120">
        <v>475000</v>
      </c>
      <c r="G210" s="120">
        <v>20146755.75</v>
      </c>
      <c r="H210" s="120">
        <v>5387115</v>
      </c>
      <c r="I210" s="54">
        <v>9804665</v>
      </c>
      <c r="J210" s="54"/>
      <c r="K210" s="54"/>
      <c r="L210" s="54"/>
      <c r="M210" s="54"/>
      <c r="N210" s="54"/>
      <c r="O210" s="148"/>
      <c r="P210" s="148"/>
      <c r="Q210" s="148">
        <f t="shared" si="3"/>
        <v>35813535.75</v>
      </c>
      <c r="R210" s="289"/>
      <c r="S210" s="6"/>
    </row>
    <row r="211" spans="2:32" x14ac:dyDescent="0.25">
      <c r="B211" s="50" t="s">
        <v>349</v>
      </c>
      <c r="C211" s="121"/>
      <c r="D211" s="121"/>
      <c r="E211" s="120"/>
      <c r="F211" s="120">
        <v>0</v>
      </c>
      <c r="G211" s="120">
        <v>0</v>
      </c>
      <c r="H211" s="120"/>
      <c r="I211" s="54">
        <v>0</v>
      </c>
      <c r="J211" s="54"/>
      <c r="K211" s="54"/>
      <c r="L211" s="54"/>
      <c r="M211" s="54"/>
      <c r="N211" s="54"/>
      <c r="O211" s="148"/>
      <c r="P211" s="148"/>
      <c r="Q211" s="148"/>
      <c r="R211" s="289"/>
      <c r="S211" s="6"/>
    </row>
    <row r="212" spans="2:32" s="28" customFormat="1" x14ac:dyDescent="0.25">
      <c r="B212" s="52" t="s">
        <v>141</v>
      </c>
      <c r="C212" s="119">
        <v>1494333348</v>
      </c>
      <c r="D212" s="121"/>
      <c r="E212" s="119">
        <v>11758741.920000002</v>
      </c>
      <c r="F212" s="119">
        <v>122794288.23</v>
      </c>
      <c r="G212" s="119">
        <v>133649813.33000001</v>
      </c>
      <c r="H212" s="119">
        <v>247776650.77000001</v>
      </c>
      <c r="I212" s="119">
        <v>248774057.63999999</v>
      </c>
      <c r="J212" s="119"/>
      <c r="K212" s="119"/>
      <c r="L212" s="119"/>
      <c r="M212" s="119"/>
      <c r="N212" s="119"/>
      <c r="O212" s="119"/>
      <c r="P212" s="119"/>
      <c r="Q212" s="147">
        <f t="shared" si="3"/>
        <v>764753551.88999999</v>
      </c>
      <c r="R212" s="289"/>
      <c r="S212" s="6"/>
      <c r="T212" s="3"/>
      <c r="U212" s="3"/>
      <c r="V212" s="3"/>
      <c r="W212" s="3"/>
      <c r="X212"/>
      <c r="Y212"/>
      <c r="Z212"/>
      <c r="AA212"/>
      <c r="AB212"/>
      <c r="AC212"/>
      <c r="AD212"/>
      <c r="AE212"/>
      <c r="AF212"/>
    </row>
    <row r="213" spans="2:32" s="28" customFormat="1" x14ac:dyDescent="0.25">
      <c r="B213" s="51" t="s">
        <v>351</v>
      </c>
      <c r="C213" s="119">
        <v>962790546</v>
      </c>
      <c r="D213" s="121"/>
      <c r="E213" s="119">
        <v>9629243.4199999999</v>
      </c>
      <c r="F213" s="119">
        <v>108805350.02000001</v>
      </c>
      <c r="G213" s="119">
        <v>107223454.23</v>
      </c>
      <c r="H213" s="119">
        <v>207878528.84</v>
      </c>
      <c r="I213" s="119">
        <v>222917151.88</v>
      </c>
      <c r="J213" s="119"/>
      <c r="K213" s="119"/>
      <c r="L213" s="119"/>
      <c r="M213" s="119"/>
      <c r="N213" s="119"/>
      <c r="O213" s="119"/>
      <c r="P213" s="119"/>
      <c r="Q213" s="147">
        <f t="shared" si="3"/>
        <v>656453728.38999999</v>
      </c>
      <c r="R213" s="289"/>
      <c r="S213" s="6"/>
      <c r="T213" s="3"/>
      <c r="U213" s="3"/>
      <c r="V213" s="3"/>
      <c r="W213" s="3"/>
      <c r="X213"/>
      <c r="Y213"/>
      <c r="Z213"/>
      <c r="AA213"/>
      <c r="AB213"/>
      <c r="AC213"/>
      <c r="AD213"/>
      <c r="AE213"/>
      <c r="AF213"/>
    </row>
    <row r="214" spans="2:32" x14ac:dyDescent="0.25">
      <c r="B214" s="50" t="s">
        <v>352</v>
      </c>
      <c r="C214" s="121">
        <v>962790546</v>
      </c>
      <c r="D214" s="119"/>
      <c r="E214" s="120">
        <v>9629243.4199999999</v>
      </c>
      <c r="F214" s="120">
        <v>108805350.02000001</v>
      </c>
      <c r="G214" s="120">
        <v>107223454.23</v>
      </c>
      <c r="H214" s="120">
        <v>207878528.84</v>
      </c>
      <c r="I214" s="54">
        <v>222917151.88</v>
      </c>
      <c r="J214" s="54"/>
      <c r="K214" s="54"/>
      <c r="L214" s="54"/>
      <c r="M214" s="54"/>
      <c r="N214" s="54"/>
      <c r="O214" s="148"/>
      <c r="P214" s="148"/>
      <c r="Q214" s="148">
        <f t="shared" si="3"/>
        <v>656453728.38999999</v>
      </c>
      <c r="R214" s="289"/>
      <c r="S214" s="6"/>
    </row>
    <row r="215" spans="2:32" s="28" customFormat="1" x14ac:dyDescent="0.25">
      <c r="B215" s="51" t="s">
        <v>353</v>
      </c>
      <c r="C215" s="119">
        <v>531542802</v>
      </c>
      <c r="D215" s="119"/>
      <c r="E215" s="119">
        <v>2129498.5</v>
      </c>
      <c r="F215" s="119">
        <v>13988938.210000001</v>
      </c>
      <c r="G215" s="119">
        <v>26426359.100000001</v>
      </c>
      <c r="H215" s="119">
        <v>39898121.93</v>
      </c>
      <c r="I215" s="119">
        <v>25856905.759999998</v>
      </c>
      <c r="J215" s="119"/>
      <c r="K215" s="119"/>
      <c r="L215" s="119"/>
      <c r="M215" s="119"/>
      <c r="N215" s="119"/>
      <c r="O215" s="119"/>
      <c r="P215" s="119"/>
      <c r="Q215" s="147">
        <f t="shared" si="3"/>
        <v>108299823.5</v>
      </c>
      <c r="R215" s="289"/>
      <c r="S215" s="6"/>
      <c r="T215" s="3"/>
      <c r="U215" s="3"/>
      <c r="V215" s="3"/>
      <c r="W215" s="3"/>
      <c r="X215"/>
      <c r="Y215"/>
      <c r="Z215"/>
      <c r="AA215"/>
      <c r="AB215"/>
      <c r="AC215"/>
      <c r="AD215"/>
      <c r="AE215"/>
      <c r="AF215"/>
    </row>
    <row r="216" spans="2:32" x14ac:dyDescent="0.25">
      <c r="B216" s="50" t="s">
        <v>354</v>
      </c>
      <c r="C216" s="121">
        <v>337574462</v>
      </c>
      <c r="D216" s="121"/>
      <c r="E216" s="120">
        <v>1330085.54</v>
      </c>
      <c r="F216" s="120">
        <v>10510594.75</v>
      </c>
      <c r="G216" s="120">
        <v>13419024.030000001</v>
      </c>
      <c r="H216" s="120">
        <v>29075163.59</v>
      </c>
      <c r="I216" s="54">
        <v>12931336.790000001</v>
      </c>
      <c r="J216" s="54"/>
      <c r="K216" s="54"/>
      <c r="L216" s="54"/>
      <c r="M216" s="54"/>
      <c r="N216" s="54"/>
      <c r="O216" s="148"/>
      <c r="P216" s="148"/>
      <c r="Q216" s="148">
        <f t="shared" si="3"/>
        <v>67266204.700000003</v>
      </c>
      <c r="R216" s="289"/>
      <c r="S216" s="6"/>
    </row>
    <row r="217" spans="2:32" x14ac:dyDescent="0.25">
      <c r="B217" s="50" t="s">
        <v>707</v>
      </c>
      <c r="C217" s="121">
        <v>10000</v>
      </c>
      <c r="D217" s="119"/>
      <c r="E217" s="120">
        <v>0</v>
      </c>
      <c r="F217" s="120">
        <v>0</v>
      </c>
      <c r="G217" s="120"/>
      <c r="H217" s="120"/>
      <c r="I217" s="54">
        <v>0</v>
      </c>
      <c r="J217" s="54"/>
      <c r="K217" s="54"/>
      <c r="L217" s="54"/>
      <c r="M217" s="54"/>
      <c r="N217" s="54"/>
      <c r="O217" s="148"/>
      <c r="P217" s="148"/>
      <c r="Q217" s="148">
        <f t="shared" si="3"/>
        <v>0</v>
      </c>
      <c r="R217" s="289"/>
      <c r="S217" s="6"/>
    </row>
    <row r="218" spans="2:32" x14ac:dyDescent="0.25">
      <c r="B218" s="50" t="s">
        <v>355</v>
      </c>
      <c r="C218" s="121">
        <v>193958340</v>
      </c>
      <c r="D218" s="121"/>
      <c r="E218" s="120">
        <v>799412.96</v>
      </c>
      <c r="F218" s="120">
        <v>3478343.46</v>
      </c>
      <c r="G218" s="120">
        <v>13007335.07</v>
      </c>
      <c r="H218" s="120">
        <v>10822958.34</v>
      </c>
      <c r="I218" s="54">
        <v>12925568.969999999</v>
      </c>
      <c r="J218" s="54"/>
      <c r="K218" s="54"/>
      <c r="L218" s="54"/>
      <c r="M218" s="54"/>
      <c r="N218" s="54"/>
      <c r="O218" s="148"/>
      <c r="P218" s="148"/>
      <c r="Q218" s="148">
        <f t="shared" si="3"/>
        <v>41033618.799999997</v>
      </c>
      <c r="R218" s="289"/>
      <c r="S218" s="6"/>
    </row>
    <row r="219" spans="2:32" x14ac:dyDescent="0.25">
      <c r="B219" s="26" t="s">
        <v>38</v>
      </c>
      <c r="C219" s="118">
        <v>12699863762</v>
      </c>
      <c r="D219" s="118"/>
      <c r="E219" s="145">
        <v>249101498.61999997</v>
      </c>
      <c r="F219" s="145">
        <v>400288304.87</v>
      </c>
      <c r="G219" s="145">
        <v>608342293.46999991</v>
      </c>
      <c r="H219" s="145">
        <v>757318747.64999998</v>
      </c>
      <c r="I219" s="145">
        <v>980300541.7299999</v>
      </c>
      <c r="J219" s="145"/>
      <c r="K219" s="145"/>
      <c r="L219" s="145"/>
      <c r="M219" s="145"/>
      <c r="N219" s="145"/>
      <c r="O219" s="145"/>
      <c r="P219" s="145"/>
      <c r="Q219" s="146">
        <f t="shared" si="3"/>
        <v>2995351386.3400002</v>
      </c>
      <c r="R219" s="289"/>
      <c r="S219" s="6"/>
    </row>
    <row r="220" spans="2:32" s="28" customFormat="1" x14ac:dyDescent="0.25">
      <c r="B220" s="52" t="s">
        <v>39</v>
      </c>
      <c r="C220" s="119">
        <v>2102561047</v>
      </c>
      <c r="D220" s="119"/>
      <c r="E220" s="119">
        <v>13244985.550000001</v>
      </c>
      <c r="F220" s="119">
        <v>78191634.210000008</v>
      </c>
      <c r="G220" s="119">
        <v>88917686.010000005</v>
      </c>
      <c r="H220" s="119">
        <v>114808445.25</v>
      </c>
      <c r="I220" s="119">
        <v>113619924.33000001</v>
      </c>
      <c r="J220" s="119"/>
      <c r="K220" s="119"/>
      <c r="L220" s="119"/>
      <c r="M220" s="119"/>
      <c r="N220" s="119"/>
      <c r="O220" s="119"/>
      <c r="P220" s="119"/>
      <c r="Q220" s="147">
        <f t="shared" si="3"/>
        <v>408782675.35000002</v>
      </c>
      <c r="R220" s="289"/>
      <c r="S220" s="6"/>
      <c r="T220" s="3"/>
      <c r="U220" s="3"/>
      <c r="V220" s="3"/>
      <c r="W220" s="3"/>
      <c r="X220"/>
      <c r="Y220"/>
      <c r="Z220"/>
      <c r="AA220"/>
      <c r="AB220"/>
      <c r="AC220"/>
      <c r="AD220"/>
      <c r="AE220"/>
      <c r="AF220"/>
    </row>
    <row r="221" spans="2:32" x14ac:dyDescent="0.25">
      <c r="B221" s="51" t="s">
        <v>356</v>
      </c>
      <c r="C221" s="119">
        <v>2040775836</v>
      </c>
      <c r="D221" s="119"/>
      <c r="E221" s="119">
        <v>13001018.01</v>
      </c>
      <c r="F221" s="119">
        <v>77456726.870000005</v>
      </c>
      <c r="G221" s="119">
        <v>86893986.439999998</v>
      </c>
      <c r="H221" s="119">
        <v>109698749.39</v>
      </c>
      <c r="I221" s="119">
        <v>112412106.19000001</v>
      </c>
      <c r="J221" s="119"/>
      <c r="K221" s="119"/>
      <c r="L221" s="119"/>
      <c r="M221" s="119"/>
      <c r="N221" s="119"/>
      <c r="O221" s="119"/>
      <c r="P221" s="119"/>
      <c r="Q221" s="147">
        <f t="shared" si="3"/>
        <v>399462586.89999998</v>
      </c>
      <c r="R221" s="289"/>
      <c r="S221" s="6"/>
    </row>
    <row r="222" spans="2:32" x14ac:dyDescent="0.25">
      <c r="B222" s="50" t="s">
        <v>357</v>
      </c>
      <c r="C222" s="121">
        <v>2040775836</v>
      </c>
      <c r="D222" s="121"/>
      <c r="E222" s="120">
        <v>13001018.01</v>
      </c>
      <c r="F222" s="120">
        <v>77456726.870000005</v>
      </c>
      <c r="G222" s="120">
        <v>86893986.439999998</v>
      </c>
      <c r="H222" s="120">
        <v>109698749.39</v>
      </c>
      <c r="I222" s="54">
        <v>112412106.19000001</v>
      </c>
      <c r="J222" s="54"/>
      <c r="K222" s="54"/>
      <c r="L222" s="54"/>
      <c r="M222" s="54"/>
      <c r="N222" s="54"/>
      <c r="O222" s="148"/>
      <c r="P222" s="148"/>
      <c r="Q222" s="148">
        <f t="shared" si="3"/>
        <v>399462586.89999998</v>
      </c>
      <c r="R222" s="289"/>
      <c r="S222" s="6"/>
    </row>
    <row r="223" spans="2:32" x14ac:dyDescent="0.25">
      <c r="B223" s="51" t="s">
        <v>358</v>
      </c>
      <c r="C223" s="134">
        <v>19284786</v>
      </c>
      <c r="D223" s="121"/>
      <c r="E223" s="119">
        <v>108462.24</v>
      </c>
      <c r="F223" s="119">
        <v>462240</v>
      </c>
      <c r="G223" s="119">
        <v>970510.12</v>
      </c>
      <c r="H223" s="119">
        <v>382528.92</v>
      </c>
      <c r="I223" s="119">
        <v>367523.77</v>
      </c>
      <c r="J223" s="119"/>
      <c r="K223" s="119"/>
      <c r="L223" s="119"/>
      <c r="M223" s="119"/>
      <c r="N223" s="119"/>
      <c r="O223" s="119"/>
      <c r="P223" s="147"/>
      <c r="Q223" s="147">
        <f t="shared" si="3"/>
        <v>2291265.0499999998</v>
      </c>
      <c r="R223" s="289"/>
      <c r="S223" s="6"/>
    </row>
    <row r="224" spans="2:32" x14ac:dyDescent="0.25">
      <c r="B224" s="50" t="s">
        <v>359</v>
      </c>
      <c r="C224" s="121">
        <v>19284786</v>
      </c>
      <c r="D224" s="134"/>
      <c r="E224" s="120">
        <v>108462.24</v>
      </c>
      <c r="F224" s="120">
        <v>462240</v>
      </c>
      <c r="G224" s="120">
        <v>970510.12</v>
      </c>
      <c r="H224" s="120">
        <v>382528.92</v>
      </c>
      <c r="I224" s="54">
        <v>367523.77</v>
      </c>
      <c r="J224" s="54"/>
      <c r="K224" s="54"/>
      <c r="L224" s="54"/>
      <c r="M224" s="54"/>
      <c r="N224" s="54"/>
      <c r="O224" s="148"/>
      <c r="P224" s="148"/>
      <c r="Q224" s="148">
        <f t="shared" si="3"/>
        <v>2291265.0499999998</v>
      </c>
      <c r="R224" s="289"/>
      <c r="S224" s="6"/>
    </row>
    <row r="225" spans="2:32" x14ac:dyDescent="0.25">
      <c r="B225" s="51" t="s">
        <v>360</v>
      </c>
      <c r="C225" s="134">
        <v>23488586</v>
      </c>
      <c r="D225" s="121"/>
      <c r="E225" s="119">
        <v>135505.29999999999</v>
      </c>
      <c r="F225" s="119">
        <v>272667.34000000003</v>
      </c>
      <c r="G225" s="119">
        <v>1006265</v>
      </c>
      <c r="H225" s="119">
        <v>4727166.9400000004</v>
      </c>
      <c r="I225" s="119">
        <v>243892.06</v>
      </c>
      <c r="J225" s="119"/>
      <c r="K225" s="119"/>
      <c r="L225" s="119"/>
      <c r="M225" s="119"/>
      <c r="N225" s="119"/>
      <c r="O225" s="119"/>
      <c r="P225" s="119"/>
      <c r="Q225" s="147">
        <f t="shared" si="3"/>
        <v>6385496.6399999997</v>
      </c>
      <c r="R225" s="289"/>
      <c r="S225" s="6"/>
    </row>
    <row r="226" spans="2:32" x14ac:dyDescent="0.25">
      <c r="B226" s="50" t="s">
        <v>361</v>
      </c>
      <c r="C226" s="121">
        <v>1935000</v>
      </c>
      <c r="D226" s="134"/>
      <c r="E226" s="120">
        <v>0</v>
      </c>
      <c r="F226" s="120"/>
      <c r="G226" s="120">
        <v>0</v>
      </c>
      <c r="H226" s="120"/>
      <c r="I226" s="54"/>
      <c r="J226" s="54"/>
      <c r="K226" s="54"/>
      <c r="L226" s="54"/>
      <c r="M226" s="54"/>
      <c r="N226" s="54"/>
      <c r="O226" s="148"/>
      <c r="P226" s="148"/>
      <c r="Q226" s="148">
        <f t="shared" si="3"/>
        <v>0</v>
      </c>
      <c r="R226" s="289"/>
      <c r="S226" s="6"/>
    </row>
    <row r="227" spans="2:32" x14ac:dyDescent="0.25">
      <c r="B227" s="50" t="s">
        <v>362</v>
      </c>
      <c r="C227" s="121">
        <v>6553600</v>
      </c>
      <c r="D227" s="121"/>
      <c r="E227" s="120">
        <v>0</v>
      </c>
      <c r="F227" s="120">
        <v>0</v>
      </c>
      <c r="G227" s="120">
        <v>0</v>
      </c>
      <c r="H227" s="120">
        <v>376</v>
      </c>
      <c r="I227" s="54">
        <v>0</v>
      </c>
      <c r="J227" s="54"/>
      <c r="K227" s="54"/>
      <c r="L227" s="54"/>
      <c r="M227" s="54"/>
      <c r="N227" s="54"/>
      <c r="O227" s="148"/>
      <c r="P227" s="148"/>
      <c r="Q227" s="148">
        <f t="shared" si="3"/>
        <v>376</v>
      </c>
      <c r="R227" s="289"/>
      <c r="S227" s="6"/>
    </row>
    <row r="228" spans="2:32" x14ac:dyDescent="0.25">
      <c r="B228" s="50" t="s">
        <v>363</v>
      </c>
      <c r="C228" s="121">
        <v>14999986</v>
      </c>
      <c r="D228" s="121"/>
      <c r="E228" s="120">
        <v>135505.29999999999</v>
      </c>
      <c r="F228" s="120">
        <v>272667.34000000003</v>
      </c>
      <c r="G228" s="120">
        <v>1006265</v>
      </c>
      <c r="H228" s="120">
        <v>4726790.9400000004</v>
      </c>
      <c r="I228" s="54">
        <v>243892.06</v>
      </c>
      <c r="J228" s="54"/>
      <c r="K228" s="54"/>
      <c r="L228" s="54"/>
      <c r="M228" s="54"/>
      <c r="N228" s="54"/>
      <c r="O228" s="148"/>
      <c r="P228" s="148"/>
      <c r="Q228" s="148">
        <f t="shared" si="3"/>
        <v>6385120.6399999997</v>
      </c>
      <c r="R228" s="289"/>
      <c r="S228" s="6"/>
    </row>
    <row r="229" spans="2:32" x14ac:dyDescent="0.25">
      <c r="B229" s="51" t="s">
        <v>364</v>
      </c>
      <c r="C229" s="134">
        <v>19011839</v>
      </c>
      <c r="D229" s="121"/>
      <c r="E229" s="119">
        <v>0</v>
      </c>
      <c r="F229" s="119">
        <v>0</v>
      </c>
      <c r="G229" s="119">
        <v>46924.45</v>
      </c>
      <c r="H229" s="119">
        <v>0</v>
      </c>
      <c r="I229" s="119">
        <v>596402.31000000006</v>
      </c>
      <c r="J229" s="119"/>
      <c r="K229" s="119"/>
      <c r="L229" s="119"/>
      <c r="M229" s="119"/>
      <c r="N229" s="119"/>
      <c r="O229" s="119"/>
      <c r="P229" s="147"/>
      <c r="Q229" s="147">
        <f t="shared" si="3"/>
        <v>643326.76</v>
      </c>
      <c r="R229" s="289"/>
      <c r="S229" s="6"/>
    </row>
    <row r="230" spans="2:32" x14ac:dyDescent="0.25">
      <c r="B230" s="50" t="s">
        <v>365</v>
      </c>
      <c r="C230" s="121">
        <v>19011839</v>
      </c>
      <c r="D230" s="134"/>
      <c r="E230" s="120">
        <v>0</v>
      </c>
      <c r="F230" s="120">
        <v>0</v>
      </c>
      <c r="G230" s="120">
        <v>46924.45</v>
      </c>
      <c r="H230" s="120">
        <v>0</v>
      </c>
      <c r="I230" s="54">
        <v>596402.31000000006</v>
      </c>
      <c r="J230" s="54"/>
      <c r="K230" s="54"/>
      <c r="L230" s="54"/>
      <c r="M230" s="54"/>
      <c r="N230" s="54"/>
      <c r="O230" s="148"/>
      <c r="P230" s="148"/>
      <c r="Q230" s="148">
        <f t="shared" si="3"/>
        <v>643326.76</v>
      </c>
      <c r="R230" s="289"/>
      <c r="S230" s="6"/>
    </row>
    <row r="231" spans="2:32" s="28" customFormat="1" x14ac:dyDescent="0.25">
      <c r="B231" s="52" t="s">
        <v>40</v>
      </c>
      <c r="C231" s="119">
        <v>234014625</v>
      </c>
      <c r="D231" s="121"/>
      <c r="E231" s="119">
        <v>3203680.5</v>
      </c>
      <c r="F231" s="119">
        <v>7247047.3099999996</v>
      </c>
      <c r="G231" s="119">
        <v>14112754.68</v>
      </c>
      <c r="H231" s="119">
        <v>5834382.8200000003</v>
      </c>
      <c r="I231" s="119">
        <v>10260819.430000002</v>
      </c>
      <c r="J231" s="119"/>
      <c r="K231" s="119"/>
      <c r="L231" s="119"/>
      <c r="M231" s="119"/>
      <c r="N231" s="119"/>
      <c r="O231" s="119"/>
      <c r="P231" s="119"/>
      <c r="Q231" s="147">
        <f t="shared" si="3"/>
        <v>40658684.740000002</v>
      </c>
      <c r="R231" s="289"/>
      <c r="S231" s="6"/>
      <c r="T231" s="3"/>
      <c r="U231" s="3"/>
      <c r="V231" s="3"/>
      <c r="W231" s="3"/>
      <c r="X231"/>
      <c r="Y231"/>
      <c r="Z231"/>
      <c r="AA231"/>
      <c r="AB231"/>
      <c r="AC231"/>
      <c r="AD231"/>
      <c r="AE231"/>
      <c r="AF231"/>
    </row>
    <row r="232" spans="2:32" s="28" customFormat="1" x14ac:dyDescent="0.25">
      <c r="B232" s="51" t="s">
        <v>725</v>
      </c>
      <c r="C232" s="119">
        <v>14642313</v>
      </c>
      <c r="D232" s="119"/>
      <c r="E232" s="119">
        <v>1706061.7</v>
      </c>
      <c r="F232" s="119">
        <v>361848.54000000004</v>
      </c>
      <c r="G232" s="119">
        <v>3888138.76</v>
      </c>
      <c r="H232" s="119">
        <v>418874.94</v>
      </c>
      <c r="I232" s="119">
        <v>4478772.8</v>
      </c>
      <c r="J232" s="119"/>
      <c r="K232" s="119"/>
      <c r="L232" s="119"/>
      <c r="M232" s="119"/>
      <c r="N232" s="119"/>
      <c r="O232" s="119"/>
      <c r="P232" s="119"/>
      <c r="Q232" s="153">
        <f t="shared" si="3"/>
        <v>10853696.74</v>
      </c>
      <c r="R232" s="289"/>
      <c r="S232" s="6"/>
      <c r="T232" s="3"/>
      <c r="U232" s="3"/>
      <c r="V232" s="3"/>
      <c r="W232" s="3"/>
      <c r="X232"/>
      <c r="Y232"/>
      <c r="Z232"/>
      <c r="AA232"/>
      <c r="AB232"/>
      <c r="AC232"/>
      <c r="AD232"/>
      <c r="AE232"/>
      <c r="AF232"/>
    </row>
    <row r="233" spans="2:32" x14ac:dyDescent="0.25">
      <c r="B233" s="50" t="s">
        <v>726</v>
      </c>
      <c r="C233" s="121">
        <v>14642313</v>
      </c>
      <c r="D233" s="119"/>
      <c r="E233" s="120">
        <v>1706061.7</v>
      </c>
      <c r="F233" s="120">
        <v>361848.54000000004</v>
      </c>
      <c r="G233" s="120">
        <v>3888138.76</v>
      </c>
      <c r="H233" s="120">
        <v>418874.94</v>
      </c>
      <c r="I233" s="120">
        <v>4478772.8</v>
      </c>
      <c r="J233" s="120"/>
      <c r="K233" s="120"/>
      <c r="L233" s="120"/>
      <c r="M233" s="120"/>
      <c r="N233" s="120"/>
      <c r="O233" s="152"/>
      <c r="P233" s="152"/>
      <c r="Q233" s="152">
        <f t="shared" si="3"/>
        <v>10853696.74</v>
      </c>
      <c r="R233" s="289"/>
      <c r="S233" s="6"/>
    </row>
    <row r="234" spans="2:32" s="28" customFormat="1" x14ac:dyDescent="0.25">
      <c r="B234" s="51" t="s">
        <v>368</v>
      </c>
      <c r="C234" s="119">
        <v>52122951</v>
      </c>
      <c r="D234" s="121"/>
      <c r="E234" s="119">
        <v>373076</v>
      </c>
      <c r="F234" s="119">
        <v>2072299.97</v>
      </c>
      <c r="G234" s="119">
        <v>8437297.9600000009</v>
      </c>
      <c r="H234" s="119">
        <v>2240774.98</v>
      </c>
      <c r="I234" s="119">
        <v>1627786.94</v>
      </c>
      <c r="J234" s="119"/>
      <c r="K234" s="119"/>
      <c r="L234" s="119"/>
      <c r="M234" s="119"/>
      <c r="N234" s="119"/>
      <c r="O234" s="119"/>
      <c r="P234" s="119"/>
      <c r="Q234" s="147">
        <f t="shared" si="3"/>
        <v>14751235.85</v>
      </c>
      <c r="R234" s="289"/>
      <c r="S234" s="6"/>
      <c r="T234" s="3"/>
      <c r="U234" s="3"/>
      <c r="V234" s="3"/>
      <c r="W234" s="3"/>
      <c r="X234"/>
      <c r="Y234"/>
      <c r="Z234"/>
      <c r="AA234"/>
      <c r="AB234"/>
      <c r="AC234"/>
      <c r="AD234"/>
      <c r="AE234"/>
      <c r="AF234"/>
    </row>
    <row r="235" spans="2:32" x14ac:dyDescent="0.25">
      <c r="B235" s="50" t="s">
        <v>369</v>
      </c>
      <c r="C235" s="121">
        <v>52122951</v>
      </c>
      <c r="D235" s="119"/>
      <c r="E235" s="120">
        <v>373076</v>
      </c>
      <c r="F235" s="120">
        <v>2072299.97</v>
      </c>
      <c r="G235" s="120">
        <v>8437297.9600000009</v>
      </c>
      <c r="H235" s="120">
        <v>2240774.98</v>
      </c>
      <c r="I235" s="54">
        <v>1627786.94</v>
      </c>
      <c r="J235" s="54"/>
      <c r="K235" s="54"/>
      <c r="L235" s="54"/>
      <c r="M235" s="54"/>
      <c r="N235" s="54"/>
      <c r="O235" s="148"/>
      <c r="P235" s="148"/>
      <c r="Q235" s="148">
        <f t="shared" si="3"/>
        <v>14751235.85</v>
      </c>
      <c r="R235" s="289"/>
      <c r="S235" s="6"/>
    </row>
    <row r="236" spans="2:32" s="28" customFormat="1" x14ac:dyDescent="0.25">
      <c r="B236" s="51" t="s">
        <v>370</v>
      </c>
      <c r="C236" s="119">
        <v>163398335</v>
      </c>
      <c r="D236" s="121"/>
      <c r="E236" s="119">
        <v>1108612.8</v>
      </c>
      <c r="F236" s="119">
        <v>4708681.2</v>
      </c>
      <c r="G236" s="119">
        <v>1787317.96</v>
      </c>
      <c r="H236" s="119">
        <v>2855094.5</v>
      </c>
      <c r="I236" s="119">
        <v>4060983.89</v>
      </c>
      <c r="J236" s="119"/>
      <c r="K236" s="119"/>
      <c r="L236" s="119"/>
      <c r="M236" s="119"/>
      <c r="N236" s="119"/>
      <c r="O236" s="119"/>
      <c r="P236" s="119"/>
      <c r="Q236" s="147">
        <f t="shared" si="3"/>
        <v>14520690.350000001</v>
      </c>
      <c r="R236" s="289"/>
      <c r="S236" s="6"/>
      <c r="T236" s="3"/>
      <c r="U236" s="3"/>
      <c r="V236" s="3"/>
      <c r="W236" s="3"/>
      <c r="X236"/>
      <c r="Y236"/>
      <c r="Z236"/>
      <c r="AA236"/>
      <c r="AB236"/>
      <c r="AC236"/>
      <c r="AD236"/>
      <c r="AE236"/>
      <c r="AF236"/>
    </row>
    <row r="237" spans="2:32" x14ac:dyDescent="0.25">
      <c r="B237" s="50" t="s">
        <v>371</v>
      </c>
      <c r="C237" s="121">
        <v>163398335</v>
      </c>
      <c r="D237" s="119"/>
      <c r="E237" s="120">
        <v>1108612.8</v>
      </c>
      <c r="F237" s="120">
        <v>4708681.2</v>
      </c>
      <c r="G237" s="120">
        <v>1787317.96</v>
      </c>
      <c r="H237" s="120">
        <v>2855094.5</v>
      </c>
      <c r="I237" s="54">
        <v>4060983.89</v>
      </c>
      <c r="J237" s="54"/>
      <c r="K237" s="54"/>
      <c r="L237" s="54"/>
      <c r="M237" s="54"/>
      <c r="N237" s="54"/>
      <c r="O237" s="148"/>
      <c r="P237" s="148"/>
      <c r="Q237" s="148">
        <f t="shared" si="3"/>
        <v>14520690.350000001</v>
      </c>
      <c r="R237" s="289"/>
      <c r="S237" s="6"/>
    </row>
    <row r="238" spans="2:32" s="28" customFormat="1" x14ac:dyDescent="0.25">
      <c r="B238" s="51" t="s">
        <v>372</v>
      </c>
      <c r="C238" s="119">
        <v>3851026</v>
      </c>
      <c r="D238" s="121"/>
      <c r="E238" s="119">
        <v>15930</v>
      </c>
      <c r="F238" s="119">
        <v>104217.60000000001</v>
      </c>
      <c r="G238" s="119">
        <v>0</v>
      </c>
      <c r="H238" s="119">
        <v>319638.40000000002</v>
      </c>
      <c r="I238" s="119">
        <v>93275.8</v>
      </c>
      <c r="J238" s="119"/>
      <c r="K238" s="119"/>
      <c r="L238" s="119"/>
      <c r="M238" s="119"/>
      <c r="N238" s="119"/>
      <c r="O238" s="119"/>
      <c r="P238" s="119"/>
      <c r="Q238" s="147">
        <f t="shared" si="3"/>
        <v>533061.80000000005</v>
      </c>
      <c r="R238" s="289"/>
      <c r="S238" s="6"/>
      <c r="T238" s="3"/>
      <c r="U238" s="3"/>
      <c r="V238" s="3"/>
      <c r="W238" s="3"/>
      <c r="X238"/>
      <c r="Y238"/>
      <c r="Z238"/>
      <c r="AA238"/>
      <c r="AB238"/>
      <c r="AC238"/>
      <c r="AD238"/>
      <c r="AE238"/>
      <c r="AF238"/>
    </row>
    <row r="239" spans="2:32" x14ac:dyDescent="0.25">
      <c r="B239" s="50" t="s">
        <v>373</v>
      </c>
      <c r="C239" s="121">
        <v>3851026</v>
      </c>
      <c r="D239" s="119"/>
      <c r="E239" s="120">
        <v>15930</v>
      </c>
      <c r="F239" s="120">
        <v>104217.60000000001</v>
      </c>
      <c r="G239" s="120">
        <v>0</v>
      </c>
      <c r="H239" s="120">
        <v>319638.40000000002</v>
      </c>
      <c r="I239" s="54">
        <v>93275.8</v>
      </c>
      <c r="J239" s="54"/>
      <c r="K239" s="54"/>
      <c r="L239" s="54"/>
      <c r="M239" s="54"/>
      <c r="N239" s="54"/>
      <c r="O239" s="148"/>
      <c r="P239" s="148"/>
      <c r="Q239" s="148">
        <f t="shared" si="3"/>
        <v>533061.80000000005</v>
      </c>
      <c r="R239" s="289"/>
      <c r="S239" s="6"/>
    </row>
    <row r="240" spans="2:32" s="28" customFormat="1" x14ac:dyDescent="0.25">
      <c r="B240" s="52" t="s">
        <v>374</v>
      </c>
      <c r="C240" s="119">
        <v>461347163</v>
      </c>
      <c r="D240" s="119"/>
      <c r="E240" s="119">
        <v>6296137.7999999998</v>
      </c>
      <c r="F240" s="119">
        <v>6434038.8100000005</v>
      </c>
      <c r="G240" s="119">
        <v>32337506.359999999</v>
      </c>
      <c r="H240" s="119">
        <v>20196965.539999999</v>
      </c>
      <c r="I240" s="119">
        <v>45670016.32</v>
      </c>
      <c r="J240" s="119"/>
      <c r="K240" s="119"/>
      <c r="L240" s="119"/>
      <c r="M240" s="119"/>
      <c r="N240" s="119"/>
      <c r="O240" s="119"/>
      <c r="P240" s="119"/>
      <c r="Q240" s="147">
        <f t="shared" si="3"/>
        <v>110934664.83</v>
      </c>
      <c r="R240" s="289"/>
      <c r="S240" s="6"/>
      <c r="T240" s="3"/>
      <c r="U240" s="3"/>
      <c r="V240" s="3"/>
      <c r="W240" s="3"/>
      <c r="X240"/>
      <c r="Y240"/>
      <c r="Z240"/>
      <c r="AA240"/>
      <c r="AB240"/>
      <c r="AC240"/>
      <c r="AD240"/>
      <c r="AE240"/>
      <c r="AF240"/>
    </row>
    <row r="241" spans="2:32" s="28" customFormat="1" x14ac:dyDescent="0.25">
      <c r="B241" s="51" t="s">
        <v>375</v>
      </c>
      <c r="C241" s="119">
        <v>89529732</v>
      </c>
      <c r="D241" s="119"/>
      <c r="E241" s="119">
        <v>1229371.2</v>
      </c>
      <c r="F241" s="119">
        <v>539829.94999999995</v>
      </c>
      <c r="G241" s="119">
        <v>3309641.28</v>
      </c>
      <c r="H241" s="119">
        <v>3867669.22</v>
      </c>
      <c r="I241" s="119">
        <v>1758140.85</v>
      </c>
      <c r="J241" s="119"/>
      <c r="K241" s="119"/>
      <c r="L241" s="119"/>
      <c r="M241" s="119"/>
      <c r="N241" s="119"/>
      <c r="O241" s="119"/>
      <c r="P241" s="119"/>
      <c r="Q241" s="147">
        <f t="shared" si="3"/>
        <v>10704652.5</v>
      </c>
      <c r="R241" s="289"/>
      <c r="S241" s="6"/>
      <c r="T241" s="3"/>
      <c r="U241" s="3"/>
      <c r="V241" s="3"/>
      <c r="W241" s="3"/>
      <c r="X241"/>
      <c r="Y241"/>
      <c r="Z241"/>
      <c r="AA241"/>
      <c r="AB241"/>
      <c r="AC241"/>
      <c r="AD241"/>
      <c r="AE241"/>
      <c r="AF241"/>
    </row>
    <row r="242" spans="2:32" x14ac:dyDescent="0.25">
      <c r="B242" s="50" t="s">
        <v>376</v>
      </c>
      <c r="C242" s="121">
        <v>89529732</v>
      </c>
      <c r="D242" s="121"/>
      <c r="E242" s="120">
        <v>1229371.2</v>
      </c>
      <c r="F242" s="120">
        <v>539829.94999999995</v>
      </c>
      <c r="G242" s="120">
        <v>3309641.28</v>
      </c>
      <c r="H242" s="120">
        <v>3867669.22</v>
      </c>
      <c r="I242" s="54">
        <v>1758140.85</v>
      </c>
      <c r="J242" s="54"/>
      <c r="K242" s="54"/>
      <c r="L242" s="54"/>
      <c r="M242" s="54"/>
      <c r="N242" s="54"/>
      <c r="O242" s="148"/>
      <c r="P242" s="148"/>
      <c r="Q242" s="148">
        <f t="shared" si="3"/>
        <v>10704652.5</v>
      </c>
      <c r="R242" s="289"/>
      <c r="S242" s="6"/>
    </row>
    <row r="243" spans="2:32" s="28" customFormat="1" x14ac:dyDescent="0.25">
      <c r="B243" s="51" t="s">
        <v>377</v>
      </c>
      <c r="C243" s="119">
        <v>131258486</v>
      </c>
      <c r="D243" s="119"/>
      <c r="E243" s="119">
        <v>2978963.1</v>
      </c>
      <c r="F243" s="119">
        <v>5005609.41</v>
      </c>
      <c r="G243" s="119">
        <v>14794908.369999999</v>
      </c>
      <c r="H243" s="119">
        <v>9631020.8000000007</v>
      </c>
      <c r="I243" s="119">
        <v>7304814.75</v>
      </c>
      <c r="J243" s="119"/>
      <c r="K243" s="119"/>
      <c r="L243" s="119"/>
      <c r="M243" s="119"/>
      <c r="N243" s="119"/>
      <c r="O243" s="119"/>
      <c r="P243" s="119"/>
      <c r="Q243" s="153">
        <f t="shared" si="3"/>
        <v>39715316.43</v>
      </c>
      <c r="R243" s="289"/>
      <c r="S243" s="6"/>
      <c r="T243" s="3"/>
      <c r="U243" s="3"/>
      <c r="V243" s="3"/>
      <c r="W243" s="3"/>
      <c r="X243"/>
      <c r="Y243"/>
      <c r="Z243"/>
      <c r="AA243"/>
      <c r="AB243"/>
      <c r="AC243"/>
      <c r="AD243"/>
      <c r="AE243"/>
      <c r="AF243"/>
    </row>
    <row r="244" spans="2:32" x14ac:dyDescent="0.25">
      <c r="B244" s="50" t="s">
        <v>378</v>
      </c>
      <c r="C244" s="121">
        <v>131258486</v>
      </c>
      <c r="D244" s="121"/>
      <c r="E244" s="120">
        <v>2978963.1</v>
      </c>
      <c r="F244" s="120">
        <v>5005609.41</v>
      </c>
      <c r="G244" s="120">
        <v>14794908.369999999</v>
      </c>
      <c r="H244" s="120">
        <v>9631020.8000000007</v>
      </c>
      <c r="I244" s="120">
        <v>7304814.75</v>
      </c>
      <c r="J244" s="120"/>
      <c r="K244" s="120"/>
      <c r="L244" s="120"/>
      <c r="M244" s="120"/>
      <c r="N244" s="120"/>
      <c r="O244" s="152"/>
      <c r="P244" s="152"/>
      <c r="Q244" s="152">
        <f t="shared" si="3"/>
        <v>39715316.43</v>
      </c>
      <c r="R244" s="289"/>
      <c r="S244" s="6"/>
    </row>
    <row r="245" spans="2:32" s="28" customFormat="1" x14ac:dyDescent="0.25">
      <c r="B245" s="51" t="s">
        <v>379</v>
      </c>
      <c r="C245" s="119">
        <v>97145345</v>
      </c>
      <c r="D245" s="119"/>
      <c r="E245" s="119">
        <v>2087803.5</v>
      </c>
      <c r="F245" s="119">
        <v>745555.99</v>
      </c>
      <c r="G245" s="119">
        <v>1502288.27</v>
      </c>
      <c r="H245" s="119">
        <v>412898.52</v>
      </c>
      <c r="I245" s="119">
        <v>2338075.14</v>
      </c>
      <c r="J245" s="119"/>
      <c r="K245" s="119"/>
      <c r="L245" s="119"/>
      <c r="M245" s="119"/>
      <c r="N245" s="119"/>
      <c r="O245" s="119"/>
      <c r="P245" s="119"/>
      <c r="Q245" s="147">
        <f t="shared" si="3"/>
        <v>7086621.4199999999</v>
      </c>
      <c r="R245" s="289"/>
      <c r="S245" s="6"/>
      <c r="T245" s="3"/>
      <c r="U245" s="3"/>
      <c r="V245" s="3"/>
      <c r="W245" s="3"/>
      <c r="X245"/>
      <c r="Y245"/>
      <c r="Z245"/>
      <c r="AA245"/>
      <c r="AB245"/>
      <c r="AC245"/>
      <c r="AD245"/>
      <c r="AE245"/>
      <c r="AF245"/>
    </row>
    <row r="246" spans="2:32" x14ac:dyDescent="0.25">
      <c r="B246" s="50" t="s">
        <v>380</v>
      </c>
      <c r="C246" s="56">
        <v>97145345</v>
      </c>
      <c r="D246" s="56"/>
      <c r="E246" s="54">
        <v>2087803.5</v>
      </c>
      <c r="F246" s="120">
        <v>745555.99</v>
      </c>
      <c r="G246" s="120">
        <v>1502288.27</v>
      </c>
      <c r="H246" s="120">
        <v>412898.52</v>
      </c>
      <c r="I246" s="54">
        <v>2338075.14</v>
      </c>
      <c r="J246" s="54"/>
      <c r="K246" s="54"/>
      <c r="L246" s="54"/>
      <c r="M246" s="54"/>
      <c r="N246" s="54"/>
      <c r="O246" s="148"/>
      <c r="P246" s="148"/>
      <c r="Q246" s="148">
        <f t="shared" si="3"/>
        <v>7086621.4199999999</v>
      </c>
      <c r="R246" s="289"/>
      <c r="S246" s="6"/>
    </row>
    <row r="247" spans="2:32" s="28" customFormat="1" x14ac:dyDescent="0.25">
      <c r="B247" s="51" t="s">
        <v>381</v>
      </c>
      <c r="C247" s="119">
        <v>56755432</v>
      </c>
      <c r="D247" s="119"/>
      <c r="E247" s="119">
        <v>0</v>
      </c>
      <c r="F247" s="119">
        <v>143043.46000000002</v>
      </c>
      <c r="G247" s="119">
        <v>1126265</v>
      </c>
      <c r="H247" s="119">
        <v>216400</v>
      </c>
      <c r="I247" s="119">
        <v>36546</v>
      </c>
      <c r="J247" s="119"/>
      <c r="K247" s="119"/>
      <c r="L247" s="119"/>
      <c r="M247" s="119"/>
      <c r="N247" s="119"/>
      <c r="O247" s="119"/>
      <c r="P247" s="119"/>
      <c r="Q247" s="147">
        <f t="shared" si="3"/>
        <v>1522254.46</v>
      </c>
      <c r="R247" s="289"/>
      <c r="S247" s="6"/>
      <c r="T247" s="3"/>
      <c r="U247" s="3"/>
      <c r="V247" s="3"/>
      <c r="W247" s="3"/>
      <c r="X247"/>
      <c r="Y247"/>
      <c r="Z247"/>
      <c r="AA247"/>
      <c r="AB247"/>
      <c r="AC247"/>
      <c r="AD247"/>
      <c r="AE247"/>
      <c r="AF247"/>
    </row>
    <row r="248" spans="2:32" x14ac:dyDescent="0.25">
      <c r="B248" s="50" t="s">
        <v>382</v>
      </c>
      <c r="C248" s="56">
        <v>56755432</v>
      </c>
      <c r="D248" s="56"/>
      <c r="E248" s="54">
        <v>0</v>
      </c>
      <c r="F248" s="120">
        <v>143043.46000000002</v>
      </c>
      <c r="G248" s="120">
        <v>1126265</v>
      </c>
      <c r="H248" s="120">
        <v>216400</v>
      </c>
      <c r="I248" s="54">
        <v>36546</v>
      </c>
      <c r="J248" s="54"/>
      <c r="K248" s="54"/>
      <c r="L248" s="54"/>
      <c r="M248" s="54"/>
      <c r="N248" s="54"/>
      <c r="O248" s="148"/>
      <c r="P248" s="148"/>
      <c r="Q248" s="148">
        <f t="shared" si="3"/>
        <v>1522254.46</v>
      </c>
      <c r="R248" s="289"/>
      <c r="S248" s="6"/>
    </row>
    <row r="249" spans="2:32" s="28" customFormat="1" x14ac:dyDescent="0.25">
      <c r="B249" s="51" t="s">
        <v>383</v>
      </c>
      <c r="C249" s="119">
        <v>13069754</v>
      </c>
      <c r="D249" s="119"/>
      <c r="E249" s="119">
        <v>0</v>
      </c>
      <c r="F249" s="119">
        <v>0</v>
      </c>
      <c r="G249" s="119">
        <v>11604403.439999999</v>
      </c>
      <c r="H249" s="119">
        <v>6068977</v>
      </c>
      <c r="I249" s="119">
        <v>34232439.579999998</v>
      </c>
      <c r="J249" s="119"/>
      <c r="K249" s="119"/>
      <c r="L249" s="119"/>
      <c r="M249" s="119"/>
      <c r="N249" s="119"/>
      <c r="O249" s="119"/>
      <c r="P249" s="119"/>
      <c r="Q249" s="147">
        <f t="shared" si="3"/>
        <v>51905820.019999996</v>
      </c>
      <c r="R249" s="289"/>
      <c r="S249" s="6"/>
      <c r="T249" s="3"/>
      <c r="U249" s="3"/>
      <c r="V249" s="3"/>
      <c r="W249" s="3"/>
      <c r="X249"/>
      <c r="Y249"/>
      <c r="Z249"/>
      <c r="AA249"/>
      <c r="AB249"/>
      <c r="AC249"/>
      <c r="AD249"/>
      <c r="AE249"/>
      <c r="AF249"/>
    </row>
    <row r="250" spans="2:32" x14ac:dyDescent="0.25">
      <c r="B250" s="50" t="s">
        <v>384</v>
      </c>
      <c r="C250" s="56">
        <v>13069754</v>
      </c>
      <c r="D250" s="56"/>
      <c r="E250" s="54">
        <v>0</v>
      </c>
      <c r="F250" s="120">
        <v>0</v>
      </c>
      <c r="G250" s="120">
        <v>11604403.439999999</v>
      </c>
      <c r="H250" s="120">
        <v>6068977</v>
      </c>
      <c r="I250" s="54">
        <v>34232439.579999998</v>
      </c>
      <c r="J250" s="54"/>
      <c r="K250" s="54"/>
      <c r="L250" s="54"/>
      <c r="M250" s="54"/>
      <c r="N250" s="54"/>
      <c r="O250" s="148"/>
      <c r="P250" s="148"/>
      <c r="Q250" s="148">
        <f t="shared" si="3"/>
        <v>51905820.019999996</v>
      </c>
      <c r="R250" s="289"/>
      <c r="S250" s="6"/>
    </row>
    <row r="251" spans="2:32" s="28" customFormat="1" x14ac:dyDescent="0.25">
      <c r="B251" s="51" t="s">
        <v>385</v>
      </c>
      <c r="C251" s="119">
        <v>73588414</v>
      </c>
      <c r="D251" s="119"/>
      <c r="E251" s="119">
        <v>0</v>
      </c>
      <c r="F251" s="119"/>
      <c r="G251" s="119">
        <v>0</v>
      </c>
      <c r="H251" s="119"/>
      <c r="I251" s="119"/>
      <c r="J251" s="119"/>
      <c r="K251" s="119"/>
      <c r="L251" s="119"/>
      <c r="M251" s="119"/>
      <c r="N251" s="119"/>
      <c r="O251" s="119"/>
      <c r="P251" s="119"/>
      <c r="Q251" s="147">
        <f t="shared" si="3"/>
        <v>0</v>
      </c>
      <c r="R251" s="289"/>
      <c r="S251" s="6"/>
      <c r="T251" s="3"/>
      <c r="U251" s="3"/>
      <c r="V251" s="3"/>
      <c r="W251" s="3"/>
      <c r="X251"/>
      <c r="Y251"/>
      <c r="Z251"/>
      <c r="AA251"/>
      <c r="AB251"/>
      <c r="AC251"/>
      <c r="AD251"/>
      <c r="AE251"/>
      <c r="AF251"/>
    </row>
    <row r="252" spans="2:32" x14ac:dyDescent="0.25">
      <c r="B252" s="50" t="s">
        <v>386</v>
      </c>
      <c r="C252" s="56">
        <v>73588414</v>
      </c>
      <c r="D252" s="56"/>
      <c r="E252" s="54">
        <v>0</v>
      </c>
      <c r="F252" s="120"/>
      <c r="G252" s="120">
        <v>0</v>
      </c>
      <c r="H252" s="120"/>
      <c r="I252" s="54"/>
      <c r="J252" s="54"/>
      <c r="K252" s="54"/>
      <c r="L252" s="54"/>
      <c r="M252" s="54"/>
      <c r="N252" s="54"/>
      <c r="O252" s="148"/>
      <c r="P252" s="148"/>
      <c r="Q252" s="148">
        <f t="shared" si="3"/>
        <v>0</v>
      </c>
      <c r="R252" s="289"/>
      <c r="S252" s="6"/>
    </row>
    <row r="253" spans="2:32" s="28" customFormat="1" x14ac:dyDescent="0.25">
      <c r="B253" s="52" t="s">
        <v>42</v>
      </c>
      <c r="C253" s="119">
        <v>2642931794</v>
      </c>
      <c r="D253" s="119"/>
      <c r="E253" s="119">
        <v>58205033.329999998</v>
      </c>
      <c r="F253" s="119">
        <v>73202252.560000002</v>
      </c>
      <c r="G253" s="119">
        <v>125524657.03</v>
      </c>
      <c r="H253" s="119">
        <v>87095707.319999993</v>
      </c>
      <c r="I253" s="119">
        <v>263798861.02000001</v>
      </c>
      <c r="J253" s="119"/>
      <c r="K253" s="119"/>
      <c r="L253" s="119"/>
      <c r="M253" s="119"/>
      <c r="N253" s="119"/>
      <c r="O253" s="119"/>
      <c r="P253" s="119"/>
      <c r="Q253" s="147">
        <f t="shared" si="3"/>
        <v>607826511.25999999</v>
      </c>
      <c r="R253" s="289"/>
      <c r="S253" s="6"/>
      <c r="T253" s="3"/>
      <c r="U253" s="3"/>
      <c r="V253" s="3"/>
      <c r="W253" s="3"/>
      <c r="X253"/>
      <c r="Y253"/>
      <c r="Z253"/>
      <c r="AA253"/>
      <c r="AB253"/>
      <c r="AC253"/>
      <c r="AD253"/>
      <c r="AE253"/>
      <c r="AF253"/>
    </row>
    <row r="254" spans="2:32" s="28" customFormat="1" x14ac:dyDescent="0.25">
      <c r="B254" s="51" t="s">
        <v>387</v>
      </c>
      <c r="C254" s="119">
        <v>2641519424</v>
      </c>
      <c r="D254" s="119"/>
      <c r="E254" s="119">
        <v>58205033.329999998</v>
      </c>
      <c r="F254" s="119">
        <v>73202252.560000002</v>
      </c>
      <c r="G254" s="119">
        <v>125491612.03</v>
      </c>
      <c r="H254" s="119">
        <v>87093307.319999993</v>
      </c>
      <c r="I254" s="119">
        <v>263766493.62</v>
      </c>
      <c r="J254" s="119"/>
      <c r="K254" s="119"/>
      <c r="L254" s="119"/>
      <c r="M254" s="119"/>
      <c r="N254" s="119"/>
      <c r="O254" s="119"/>
      <c r="P254" s="119"/>
      <c r="Q254" s="147">
        <f t="shared" si="3"/>
        <v>607758698.86000001</v>
      </c>
      <c r="R254" s="289"/>
      <c r="S254" s="6"/>
      <c r="T254" s="3"/>
      <c r="U254" s="3"/>
      <c r="V254" s="3"/>
      <c r="W254" s="3"/>
      <c r="X254"/>
      <c r="Y254"/>
      <c r="Z254"/>
      <c r="AA254"/>
      <c r="AB254"/>
      <c r="AC254"/>
      <c r="AD254"/>
      <c r="AE254"/>
      <c r="AF254"/>
    </row>
    <row r="255" spans="2:32" x14ac:dyDescent="0.25">
      <c r="B255" s="50" t="s">
        <v>388</v>
      </c>
      <c r="C255" s="56">
        <v>2641519424</v>
      </c>
      <c r="D255" s="56"/>
      <c r="E255" s="54">
        <v>58205033.329999998</v>
      </c>
      <c r="F255" s="120">
        <v>73202252.560000002</v>
      </c>
      <c r="G255" s="120">
        <v>125491612.03</v>
      </c>
      <c r="H255" s="120">
        <v>87093307.319999993</v>
      </c>
      <c r="I255" s="54">
        <v>263766493.62</v>
      </c>
      <c r="J255" s="54"/>
      <c r="K255" s="54"/>
      <c r="L255" s="54"/>
      <c r="M255" s="54"/>
      <c r="N255" s="54"/>
      <c r="O255" s="148"/>
      <c r="P255" s="148"/>
      <c r="Q255" s="148">
        <f t="shared" si="3"/>
        <v>607758698.86000001</v>
      </c>
      <c r="R255" s="289"/>
      <c r="S255" s="6"/>
    </row>
    <row r="256" spans="2:32" s="28" customFormat="1" x14ac:dyDescent="0.25">
      <c r="B256" s="51" t="s">
        <v>389</v>
      </c>
      <c r="C256" s="119">
        <v>1412370</v>
      </c>
      <c r="D256" s="119"/>
      <c r="E256" s="119">
        <v>0</v>
      </c>
      <c r="F256" s="119">
        <v>0</v>
      </c>
      <c r="G256" s="119">
        <v>33045</v>
      </c>
      <c r="H256" s="119">
        <v>2400</v>
      </c>
      <c r="I256" s="119">
        <v>32367.4</v>
      </c>
      <c r="J256" s="119"/>
      <c r="K256" s="119"/>
      <c r="L256" s="119"/>
      <c r="M256" s="119"/>
      <c r="N256" s="119"/>
      <c r="O256" s="119"/>
      <c r="P256" s="119"/>
      <c r="Q256" s="147">
        <f t="shared" si="3"/>
        <v>67812.399999999994</v>
      </c>
      <c r="R256" s="289"/>
      <c r="S256" s="6"/>
      <c r="T256" s="3"/>
      <c r="U256" s="3"/>
      <c r="V256" s="3"/>
      <c r="W256" s="3"/>
      <c r="X256"/>
      <c r="Y256"/>
      <c r="Z256"/>
      <c r="AA256"/>
      <c r="AB256"/>
      <c r="AC256"/>
      <c r="AD256"/>
      <c r="AE256"/>
      <c r="AF256"/>
    </row>
    <row r="257" spans="2:32" x14ac:dyDescent="0.25">
      <c r="B257" s="50" t="s">
        <v>390</v>
      </c>
      <c r="C257" s="56">
        <v>1412370</v>
      </c>
      <c r="D257" s="56"/>
      <c r="E257" s="54">
        <v>0</v>
      </c>
      <c r="F257" s="120">
        <v>0</v>
      </c>
      <c r="G257" s="120">
        <v>33045</v>
      </c>
      <c r="H257" s="120">
        <v>2400</v>
      </c>
      <c r="I257" s="54">
        <v>32367.4</v>
      </c>
      <c r="J257" s="54"/>
      <c r="K257" s="54"/>
      <c r="L257" s="54"/>
      <c r="M257" s="54"/>
      <c r="N257" s="54"/>
      <c r="O257" s="148"/>
      <c r="P257" s="148"/>
      <c r="Q257" s="148">
        <f t="shared" si="3"/>
        <v>67812.399999999994</v>
      </c>
      <c r="R257" s="289"/>
      <c r="S257" s="6"/>
    </row>
    <row r="258" spans="2:32" s="28" customFormat="1" x14ac:dyDescent="0.25">
      <c r="B258" s="52" t="s">
        <v>391</v>
      </c>
      <c r="C258" s="119">
        <v>167575867</v>
      </c>
      <c r="D258" s="119"/>
      <c r="E258" s="119">
        <v>1599786.18</v>
      </c>
      <c r="F258" s="119">
        <v>2778118.27</v>
      </c>
      <c r="G258" s="119">
        <v>29124187.469999999</v>
      </c>
      <c r="H258" s="119">
        <v>8868827.5700000003</v>
      </c>
      <c r="I258" s="119">
        <v>10484947.23</v>
      </c>
      <c r="J258" s="119"/>
      <c r="K258" s="119"/>
      <c r="L258" s="119"/>
      <c r="M258" s="119"/>
      <c r="N258" s="119"/>
      <c r="O258" s="119"/>
      <c r="P258" s="119"/>
      <c r="Q258" s="153">
        <f t="shared" si="3"/>
        <v>52855866.719999999</v>
      </c>
      <c r="R258" s="289"/>
      <c r="S258" s="6"/>
      <c r="T258" s="3"/>
      <c r="U258" s="3"/>
      <c r="V258" s="3"/>
      <c r="W258" s="3"/>
      <c r="X258"/>
      <c r="Y258"/>
      <c r="Z258"/>
      <c r="AA258"/>
      <c r="AB258"/>
      <c r="AC258"/>
      <c r="AD258"/>
      <c r="AE258"/>
      <c r="AF258"/>
    </row>
    <row r="259" spans="2:32" s="28" customFormat="1" x14ac:dyDescent="0.25">
      <c r="B259" s="51" t="s">
        <v>392</v>
      </c>
      <c r="C259" s="119">
        <v>1707222</v>
      </c>
      <c r="D259" s="119"/>
      <c r="E259" s="119">
        <v>0</v>
      </c>
      <c r="F259" s="119"/>
      <c r="G259" s="119">
        <v>0</v>
      </c>
      <c r="H259" s="119">
        <v>282566.48</v>
      </c>
      <c r="I259" s="119"/>
      <c r="J259" s="119"/>
      <c r="K259" s="119"/>
      <c r="L259" s="119"/>
      <c r="M259" s="119"/>
      <c r="N259" s="119"/>
      <c r="O259" s="119"/>
      <c r="P259" s="153"/>
      <c r="Q259" s="153">
        <f t="shared" si="3"/>
        <v>282566.48</v>
      </c>
      <c r="R259" s="289"/>
      <c r="S259" s="6"/>
      <c r="T259" s="3"/>
      <c r="U259" s="3"/>
      <c r="V259" s="3"/>
      <c r="W259" s="3"/>
      <c r="X259"/>
      <c r="Y259"/>
      <c r="Z259"/>
      <c r="AA259"/>
      <c r="AB259"/>
      <c r="AC259"/>
      <c r="AD259"/>
      <c r="AE259"/>
      <c r="AF259"/>
    </row>
    <row r="260" spans="2:32" x14ac:dyDescent="0.25">
      <c r="B260" s="50" t="s">
        <v>393</v>
      </c>
      <c r="C260" s="121">
        <v>1707222</v>
      </c>
      <c r="D260" s="121"/>
      <c r="E260" s="120">
        <v>0</v>
      </c>
      <c r="F260" s="120"/>
      <c r="G260" s="120">
        <v>0</v>
      </c>
      <c r="H260" s="120">
        <v>282566.48</v>
      </c>
      <c r="I260" s="120"/>
      <c r="J260" s="120"/>
      <c r="K260" s="120"/>
      <c r="L260" s="120"/>
      <c r="M260" s="120"/>
      <c r="N260" s="120"/>
      <c r="O260" s="152"/>
      <c r="P260" s="152"/>
      <c r="Q260" s="152">
        <f t="shared" si="3"/>
        <v>282566.48</v>
      </c>
      <c r="R260" s="289"/>
      <c r="S260" s="6"/>
    </row>
    <row r="261" spans="2:32" s="28" customFormat="1" x14ac:dyDescent="0.25">
      <c r="B261" s="51" t="s">
        <v>394</v>
      </c>
      <c r="C261" s="119">
        <v>242347</v>
      </c>
      <c r="D261" s="119"/>
      <c r="E261" s="119">
        <v>0</v>
      </c>
      <c r="F261" s="119"/>
      <c r="G261" s="119">
        <v>0</v>
      </c>
      <c r="H261" s="119"/>
      <c r="I261" s="119">
        <v>0</v>
      </c>
      <c r="J261" s="119"/>
      <c r="K261" s="119"/>
      <c r="L261" s="119"/>
      <c r="M261" s="119"/>
      <c r="N261" s="119"/>
      <c r="O261" s="119"/>
      <c r="P261" s="119"/>
      <c r="Q261" s="147">
        <f t="shared" si="3"/>
        <v>0</v>
      </c>
      <c r="R261" s="289"/>
      <c r="S261" s="6"/>
      <c r="T261" s="3"/>
      <c r="U261" s="3"/>
      <c r="V261" s="3"/>
      <c r="W261" s="3"/>
      <c r="X261"/>
      <c r="Y261"/>
      <c r="Z261"/>
      <c r="AA261"/>
      <c r="AB261"/>
      <c r="AC261"/>
      <c r="AD261"/>
      <c r="AE261"/>
      <c r="AF261"/>
    </row>
    <row r="262" spans="2:32" x14ac:dyDescent="0.25">
      <c r="B262" s="50" t="s">
        <v>395</v>
      </c>
      <c r="C262" s="56">
        <v>242347</v>
      </c>
      <c r="D262" s="56"/>
      <c r="E262" s="54">
        <v>0</v>
      </c>
      <c r="F262" s="120"/>
      <c r="G262" s="120">
        <v>0</v>
      </c>
      <c r="H262" s="120"/>
      <c r="I262" s="54">
        <v>0</v>
      </c>
      <c r="J262" s="54"/>
      <c r="K262" s="54"/>
      <c r="L262" s="54"/>
      <c r="M262" s="54"/>
      <c r="N262" s="54"/>
      <c r="O262" s="148"/>
      <c r="P262" s="148"/>
      <c r="Q262" s="148">
        <f t="shared" si="3"/>
        <v>0</v>
      </c>
      <c r="R262" s="289"/>
      <c r="S262" s="6"/>
    </row>
    <row r="263" spans="2:32" s="28" customFormat="1" x14ac:dyDescent="0.25">
      <c r="B263" s="51" t="s">
        <v>396</v>
      </c>
      <c r="C263" s="119">
        <v>64996255</v>
      </c>
      <c r="D263" s="119"/>
      <c r="E263" s="119">
        <v>40120</v>
      </c>
      <c r="F263" s="119">
        <v>2696636.91</v>
      </c>
      <c r="G263" s="119">
        <v>18484464.620000001</v>
      </c>
      <c r="H263" s="119">
        <v>2371529.4500000002</v>
      </c>
      <c r="I263" s="119">
        <v>2659473.4700000002</v>
      </c>
      <c r="J263" s="119"/>
      <c r="K263" s="119"/>
      <c r="L263" s="119"/>
      <c r="M263" s="119"/>
      <c r="N263" s="119"/>
      <c r="O263" s="119"/>
      <c r="P263" s="119"/>
      <c r="Q263" s="147">
        <f t="shared" si="3"/>
        <v>26252224.449999999</v>
      </c>
      <c r="R263" s="289"/>
      <c r="S263" s="6"/>
      <c r="T263" s="3"/>
      <c r="U263" s="3"/>
      <c r="V263" s="3"/>
      <c r="W263" s="3"/>
      <c r="X263"/>
      <c r="Y263"/>
      <c r="Z263"/>
      <c r="AA263"/>
      <c r="AB263"/>
      <c r="AC263"/>
      <c r="AD263"/>
      <c r="AE263"/>
      <c r="AF263"/>
    </row>
    <row r="264" spans="2:32" x14ac:dyDescent="0.25">
      <c r="B264" s="50" t="s">
        <v>397</v>
      </c>
      <c r="C264" s="56">
        <v>64996255</v>
      </c>
      <c r="D264" s="56"/>
      <c r="E264" s="54">
        <v>40120</v>
      </c>
      <c r="F264" s="120">
        <v>2696636.91</v>
      </c>
      <c r="G264" s="120">
        <v>18484464.620000001</v>
      </c>
      <c r="H264" s="120">
        <v>2371529.4500000002</v>
      </c>
      <c r="I264" s="54">
        <v>2659473.4700000002</v>
      </c>
      <c r="J264" s="54"/>
      <c r="K264" s="54"/>
      <c r="L264" s="54"/>
      <c r="M264" s="54"/>
      <c r="N264" s="54"/>
      <c r="O264" s="148"/>
      <c r="P264" s="148"/>
      <c r="Q264" s="148">
        <f t="shared" si="3"/>
        <v>26252224.449999999</v>
      </c>
      <c r="R264" s="289"/>
      <c r="S264" s="6"/>
    </row>
    <row r="265" spans="2:32" s="28" customFormat="1" x14ac:dyDescent="0.25">
      <c r="B265" s="51" t="s">
        <v>398</v>
      </c>
      <c r="C265" s="119">
        <v>4710213</v>
      </c>
      <c r="D265" s="119"/>
      <c r="E265" s="119">
        <v>0</v>
      </c>
      <c r="F265" s="119">
        <v>25016</v>
      </c>
      <c r="G265" s="119">
        <v>0</v>
      </c>
      <c r="H265" s="119">
        <v>17584.95</v>
      </c>
      <c r="I265" s="119"/>
      <c r="J265" s="119"/>
      <c r="K265" s="119"/>
      <c r="L265" s="119"/>
      <c r="M265" s="119"/>
      <c r="N265" s="119"/>
      <c r="O265" s="119"/>
      <c r="P265" s="119"/>
      <c r="Q265" s="147">
        <f t="shared" si="3"/>
        <v>42600.95</v>
      </c>
      <c r="R265" s="289"/>
      <c r="S265" s="6"/>
      <c r="T265" s="3"/>
      <c r="U265" s="3"/>
      <c r="V265" s="3"/>
      <c r="W265" s="3"/>
      <c r="X265"/>
      <c r="Y265"/>
      <c r="Z265"/>
      <c r="AA265"/>
      <c r="AB265"/>
      <c r="AC265"/>
      <c r="AD265"/>
      <c r="AE265"/>
      <c r="AF265"/>
    </row>
    <row r="266" spans="2:32" x14ac:dyDescent="0.25">
      <c r="B266" s="50" t="s">
        <v>399</v>
      </c>
      <c r="C266" s="56">
        <v>4710213</v>
      </c>
      <c r="D266" s="56"/>
      <c r="E266" s="54">
        <v>0</v>
      </c>
      <c r="F266" s="120">
        <v>25016</v>
      </c>
      <c r="G266" s="120">
        <v>0</v>
      </c>
      <c r="H266" s="120">
        <v>17584.95</v>
      </c>
      <c r="I266" s="54"/>
      <c r="J266" s="54"/>
      <c r="K266" s="54"/>
      <c r="L266" s="54"/>
      <c r="M266" s="54"/>
      <c r="N266" s="54"/>
      <c r="O266" s="148"/>
      <c r="P266" s="148"/>
      <c r="Q266" s="148">
        <f t="shared" si="3"/>
        <v>42600.95</v>
      </c>
      <c r="R266" s="289"/>
      <c r="S266" s="6"/>
    </row>
    <row r="267" spans="2:32" s="28" customFormat="1" x14ac:dyDescent="0.25">
      <c r="B267" s="51" t="s">
        <v>400</v>
      </c>
      <c r="C267" s="119">
        <v>95919830</v>
      </c>
      <c r="D267" s="119"/>
      <c r="E267" s="119">
        <v>1559666.18</v>
      </c>
      <c r="F267" s="119">
        <v>56465.36</v>
      </c>
      <c r="G267" s="119">
        <v>10639722.85</v>
      </c>
      <c r="H267" s="119">
        <v>6197146.6900000004</v>
      </c>
      <c r="I267" s="119">
        <v>7825473.7599999998</v>
      </c>
      <c r="J267" s="119"/>
      <c r="K267" s="119"/>
      <c r="L267" s="119"/>
      <c r="M267" s="119"/>
      <c r="N267" s="119"/>
      <c r="O267" s="119"/>
      <c r="P267" s="119"/>
      <c r="Q267" s="153">
        <f t="shared" ref="Q267:Q330" si="4">SUM(E267:P267)</f>
        <v>26278474.840000004</v>
      </c>
      <c r="R267" s="289"/>
      <c r="S267" s="6"/>
      <c r="T267" s="3"/>
      <c r="U267" s="3"/>
      <c r="V267" s="3"/>
      <c r="W267" s="3"/>
      <c r="X267"/>
      <c r="Y267"/>
      <c r="Z267"/>
      <c r="AA267"/>
      <c r="AB267"/>
      <c r="AC267"/>
      <c r="AD267"/>
      <c r="AE267"/>
      <c r="AF267"/>
    </row>
    <row r="268" spans="2:32" x14ac:dyDescent="0.25">
      <c r="B268" s="50" t="s">
        <v>401</v>
      </c>
      <c r="C268" s="121">
        <v>95919830</v>
      </c>
      <c r="D268" s="121"/>
      <c r="E268" s="120">
        <v>1559666.18</v>
      </c>
      <c r="F268" s="120">
        <v>56465.36</v>
      </c>
      <c r="G268" s="120">
        <v>10639722.85</v>
      </c>
      <c r="H268" s="120">
        <v>6197146.6900000004</v>
      </c>
      <c r="I268" s="120">
        <v>7825473.7599999998</v>
      </c>
      <c r="J268" s="120"/>
      <c r="K268" s="120"/>
      <c r="L268" s="120"/>
      <c r="M268" s="120"/>
      <c r="N268" s="120"/>
      <c r="O268" s="152"/>
      <c r="P268" s="152"/>
      <c r="Q268" s="152">
        <f t="shared" si="4"/>
        <v>26278474.840000004</v>
      </c>
      <c r="R268" s="289"/>
      <c r="S268" s="6"/>
    </row>
    <row r="269" spans="2:32" s="112" customFormat="1" x14ac:dyDescent="0.25">
      <c r="B269" s="52" t="s">
        <v>44</v>
      </c>
      <c r="C269" s="119">
        <v>144947837</v>
      </c>
      <c r="D269" s="119"/>
      <c r="E269" s="119">
        <v>720772.12</v>
      </c>
      <c r="F269" s="119">
        <v>896547.86</v>
      </c>
      <c r="G269" s="119">
        <v>1675881.59</v>
      </c>
      <c r="H269" s="119">
        <v>6231047.54</v>
      </c>
      <c r="I269" s="119">
        <v>4993779.8800000008</v>
      </c>
      <c r="J269" s="119"/>
      <c r="K269" s="119"/>
      <c r="L269" s="119"/>
      <c r="M269" s="119"/>
      <c r="N269" s="119"/>
      <c r="O269" s="119"/>
      <c r="P269" s="119"/>
      <c r="Q269" s="151">
        <f t="shared" si="4"/>
        <v>14518028.99</v>
      </c>
      <c r="R269" s="289"/>
      <c r="S269" s="6"/>
      <c r="T269" s="3"/>
      <c r="U269" s="3"/>
      <c r="V269" s="3"/>
      <c r="W269" s="3"/>
      <c r="X269"/>
      <c r="Y269"/>
      <c r="Z269"/>
      <c r="AA269"/>
      <c r="AB269"/>
      <c r="AC269"/>
      <c r="AD269"/>
      <c r="AE269"/>
      <c r="AF269"/>
    </row>
    <row r="270" spans="2:32" s="112" customFormat="1" x14ac:dyDescent="0.25">
      <c r="B270" s="115" t="s">
        <v>402</v>
      </c>
      <c r="C270" s="119">
        <v>22045181</v>
      </c>
      <c r="D270" s="119"/>
      <c r="E270" s="119">
        <v>116799.61</v>
      </c>
      <c r="F270" s="119">
        <v>3699.98</v>
      </c>
      <c r="G270" s="119">
        <v>240926.78</v>
      </c>
      <c r="H270" s="119">
        <v>349985.52</v>
      </c>
      <c r="I270" s="119">
        <v>134472.21</v>
      </c>
      <c r="J270" s="119"/>
      <c r="K270" s="119"/>
      <c r="L270" s="119"/>
      <c r="M270" s="119"/>
      <c r="N270" s="119"/>
      <c r="O270" s="119"/>
      <c r="P270" s="119"/>
      <c r="Q270" s="151">
        <f t="shared" si="4"/>
        <v>845884.1</v>
      </c>
      <c r="R270" s="289"/>
      <c r="S270" s="6"/>
      <c r="T270" s="3"/>
      <c r="U270" s="3"/>
      <c r="V270" s="3"/>
      <c r="W270" s="3"/>
      <c r="X270"/>
      <c r="Y270"/>
      <c r="Z270"/>
      <c r="AA270"/>
      <c r="AB270"/>
      <c r="AC270"/>
      <c r="AD270"/>
      <c r="AE270"/>
      <c r="AF270"/>
    </row>
    <row r="271" spans="2:32" x14ac:dyDescent="0.25">
      <c r="B271" s="50" t="s">
        <v>403</v>
      </c>
      <c r="C271" s="56">
        <v>16078538</v>
      </c>
      <c r="D271" s="56"/>
      <c r="E271" s="54">
        <v>17823.810000000001</v>
      </c>
      <c r="F271" s="120">
        <v>3699.98</v>
      </c>
      <c r="G271" s="120">
        <v>195526.09</v>
      </c>
      <c r="H271" s="120">
        <v>211925.52</v>
      </c>
      <c r="I271" s="54">
        <v>130272</v>
      </c>
      <c r="J271" s="54"/>
      <c r="K271" s="54"/>
      <c r="L271" s="54"/>
      <c r="M271" s="54"/>
      <c r="N271" s="54"/>
      <c r="O271" s="148"/>
      <c r="P271" s="148"/>
      <c r="Q271" s="148">
        <f t="shared" si="4"/>
        <v>559247.4</v>
      </c>
      <c r="R271" s="289"/>
      <c r="S271" s="6"/>
    </row>
    <row r="272" spans="2:32" x14ac:dyDescent="0.25">
      <c r="B272" s="50" t="s">
        <v>404</v>
      </c>
      <c r="C272" s="56">
        <v>1207000</v>
      </c>
      <c r="D272" s="56"/>
      <c r="E272" s="54">
        <v>0</v>
      </c>
      <c r="F272" s="120">
        <v>0</v>
      </c>
      <c r="G272" s="120">
        <v>8283.6</v>
      </c>
      <c r="H272" s="120">
        <v>0</v>
      </c>
      <c r="I272" s="54"/>
      <c r="J272" s="54"/>
      <c r="K272" s="54"/>
      <c r="L272" s="54"/>
      <c r="M272" s="54"/>
      <c r="N272" s="54"/>
      <c r="O272" s="148"/>
      <c r="P272" s="148"/>
      <c r="Q272" s="148">
        <f t="shared" si="4"/>
        <v>8283.6</v>
      </c>
      <c r="R272" s="289"/>
      <c r="S272" s="6"/>
    </row>
    <row r="273" spans="2:32" x14ac:dyDescent="0.25">
      <c r="B273" s="50" t="s">
        <v>405</v>
      </c>
      <c r="C273" s="56">
        <v>914363</v>
      </c>
      <c r="D273" s="56"/>
      <c r="E273" s="54">
        <v>0</v>
      </c>
      <c r="F273" s="120"/>
      <c r="G273" s="120">
        <v>0</v>
      </c>
      <c r="H273" s="120">
        <v>0</v>
      </c>
      <c r="I273" s="54"/>
      <c r="J273" s="54"/>
      <c r="K273" s="54"/>
      <c r="L273" s="54"/>
      <c r="M273" s="54"/>
      <c r="N273" s="54"/>
      <c r="O273" s="148"/>
      <c r="P273" s="148"/>
      <c r="Q273" s="148">
        <f t="shared" si="4"/>
        <v>0</v>
      </c>
      <c r="R273" s="289"/>
      <c r="S273" s="6"/>
    </row>
    <row r="274" spans="2:32" x14ac:dyDescent="0.25">
      <c r="B274" s="50" t="s">
        <v>406</v>
      </c>
      <c r="C274" s="56">
        <v>1807405</v>
      </c>
      <c r="D274" s="56"/>
      <c r="E274" s="54">
        <v>98975.8</v>
      </c>
      <c r="F274" s="120">
        <v>0</v>
      </c>
      <c r="G274" s="120">
        <v>1237.53</v>
      </c>
      <c r="H274" s="120">
        <v>53100</v>
      </c>
      <c r="I274" s="54">
        <v>4200.21</v>
      </c>
      <c r="J274" s="54"/>
      <c r="K274" s="54"/>
      <c r="L274" s="54"/>
      <c r="M274" s="54"/>
      <c r="N274" s="54"/>
      <c r="O274" s="148"/>
      <c r="P274" s="148"/>
      <c r="Q274" s="148">
        <f t="shared" si="4"/>
        <v>157513.54</v>
      </c>
      <c r="R274" s="289"/>
      <c r="S274" s="6"/>
    </row>
    <row r="275" spans="2:32" x14ac:dyDescent="0.25">
      <c r="B275" s="50" t="s">
        <v>407</v>
      </c>
      <c r="C275" s="56">
        <v>2037875</v>
      </c>
      <c r="D275" s="56"/>
      <c r="E275" s="54">
        <v>0</v>
      </c>
      <c r="F275" s="120">
        <v>0</v>
      </c>
      <c r="G275" s="120">
        <v>35879.56</v>
      </c>
      <c r="H275" s="120">
        <v>84960</v>
      </c>
      <c r="I275" s="54">
        <v>0</v>
      </c>
      <c r="J275" s="54"/>
      <c r="K275" s="54"/>
      <c r="L275" s="54"/>
      <c r="M275" s="54"/>
      <c r="N275" s="54"/>
      <c r="O275" s="148"/>
      <c r="P275" s="148"/>
      <c r="Q275" s="148">
        <f t="shared" si="4"/>
        <v>120839.56</v>
      </c>
      <c r="R275" s="289"/>
      <c r="S275" s="6"/>
    </row>
    <row r="276" spans="2:32" s="28" customFormat="1" x14ac:dyDescent="0.25">
      <c r="B276" s="51" t="s">
        <v>408</v>
      </c>
      <c r="C276" s="119">
        <v>17378338</v>
      </c>
      <c r="D276" s="119"/>
      <c r="E276" s="119">
        <v>26727</v>
      </c>
      <c r="F276" s="119">
        <v>72600</v>
      </c>
      <c r="G276" s="119">
        <v>87910.47</v>
      </c>
      <c r="H276" s="119">
        <v>709141.29999999993</v>
      </c>
      <c r="I276" s="119">
        <v>244074.95</v>
      </c>
      <c r="J276" s="119"/>
      <c r="K276" s="119"/>
      <c r="L276" s="119"/>
      <c r="M276" s="119"/>
      <c r="N276" s="119"/>
      <c r="O276" s="119"/>
      <c r="P276" s="147"/>
      <c r="Q276" s="147">
        <f t="shared" si="4"/>
        <v>1140453.72</v>
      </c>
      <c r="R276" s="289"/>
      <c r="S276" s="6"/>
      <c r="T276" s="3"/>
      <c r="U276" s="3"/>
      <c r="V276" s="3"/>
      <c r="W276" s="3"/>
      <c r="X276"/>
      <c r="Y276"/>
      <c r="Z276"/>
      <c r="AA276"/>
      <c r="AB276"/>
      <c r="AC276"/>
      <c r="AD276"/>
      <c r="AE276"/>
      <c r="AF276"/>
    </row>
    <row r="277" spans="2:32" x14ac:dyDescent="0.25">
      <c r="B277" s="50" t="s">
        <v>409</v>
      </c>
      <c r="C277" s="56">
        <v>6408440</v>
      </c>
      <c r="D277" s="56"/>
      <c r="E277" s="54">
        <v>0</v>
      </c>
      <c r="F277" s="120">
        <v>0</v>
      </c>
      <c r="G277" s="120">
        <v>0</v>
      </c>
      <c r="H277" s="120">
        <v>7015.1</v>
      </c>
      <c r="I277" s="54">
        <v>235039.95</v>
      </c>
      <c r="J277" s="54"/>
      <c r="K277" s="54"/>
      <c r="L277" s="54"/>
      <c r="M277" s="54"/>
      <c r="N277" s="54"/>
      <c r="O277" s="148"/>
      <c r="P277" s="148"/>
      <c r="Q277" s="148">
        <f t="shared" si="4"/>
        <v>242055.05000000002</v>
      </c>
      <c r="R277" s="289"/>
      <c r="S277" s="6"/>
    </row>
    <row r="278" spans="2:32" x14ac:dyDescent="0.25">
      <c r="B278" s="50" t="s">
        <v>410</v>
      </c>
      <c r="C278" s="56">
        <v>7690821</v>
      </c>
      <c r="D278" s="56"/>
      <c r="E278" s="54">
        <v>26727</v>
      </c>
      <c r="F278" s="120">
        <v>72600</v>
      </c>
      <c r="G278" s="120">
        <v>87910.47</v>
      </c>
      <c r="H278" s="120">
        <v>702126.2</v>
      </c>
      <c r="I278" s="54">
        <v>9035</v>
      </c>
      <c r="J278" s="54"/>
      <c r="K278" s="54"/>
      <c r="L278" s="54"/>
      <c r="M278" s="54"/>
      <c r="N278" s="54"/>
      <c r="O278" s="148"/>
      <c r="P278" s="148"/>
      <c r="Q278" s="148">
        <f t="shared" si="4"/>
        <v>898398.66999999993</v>
      </c>
      <c r="R278" s="289"/>
      <c r="S278" s="6"/>
    </row>
    <row r="279" spans="2:32" x14ac:dyDescent="0.25">
      <c r="B279" s="50" t="s">
        <v>411</v>
      </c>
      <c r="C279" s="56">
        <v>3279077</v>
      </c>
      <c r="D279" s="56"/>
      <c r="E279" s="54">
        <v>0</v>
      </c>
      <c r="F279" s="120">
        <v>0</v>
      </c>
      <c r="G279" s="120">
        <v>0</v>
      </c>
      <c r="H279" s="120">
        <v>0</v>
      </c>
      <c r="I279" s="54"/>
      <c r="J279" s="54"/>
      <c r="K279" s="54"/>
      <c r="L279" s="54"/>
      <c r="M279" s="54"/>
      <c r="N279" s="54"/>
      <c r="O279" s="148"/>
      <c r="P279" s="148"/>
      <c r="Q279" s="148">
        <f t="shared" si="4"/>
        <v>0</v>
      </c>
      <c r="R279" s="289"/>
      <c r="S279" s="6"/>
    </row>
    <row r="280" spans="2:32" s="28" customFormat="1" x14ac:dyDescent="0.25">
      <c r="B280" s="51" t="s">
        <v>412</v>
      </c>
      <c r="C280" s="119">
        <v>100414572</v>
      </c>
      <c r="D280" s="119"/>
      <c r="E280" s="119">
        <v>577245.51</v>
      </c>
      <c r="F280" s="119">
        <v>793007.88</v>
      </c>
      <c r="G280" s="119">
        <v>1191392.31</v>
      </c>
      <c r="H280" s="119">
        <v>5151388.7200000007</v>
      </c>
      <c r="I280" s="119">
        <v>4469373.8900000006</v>
      </c>
      <c r="J280" s="119"/>
      <c r="K280" s="119"/>
      <c r="L280" s="119"/>
      <c r="M280" s="119"/>
      <c r="N280" s="119"/>
      <c r="O280" s="119"/>
      <c r="P280" s="147"/>
      <c r="Q280" s="147">
        <f t="shared" si="4"/>
        <v>12182408.310000002</v>
      </c>
      <c r="R280" s="289"/>
      <c r="S280" s="6"/>
      <c r="T280" s="3"/>
      <c r="U280" s="3"/>
      <c r="V280" s="3"/>
      <c r="W280" s="3"/>
      <c r="X280"/>
      <c r="Y280"/>
      <c r="Z280"/>
      <c r="AA280"/>
      <c r="AB280"/>
      <c r="AC280"/>
      <c r="AD280"/>
      <c r="AE280"/>
      <c r="AF280"/>
    </row>
    <row r="281" spans="2:32" x14ac:dyDescent="0.25">
      <c r="B281" s="50" t="s">
        <v>416</v>
      </c>
      <c r="C281" s="56">
        <v>64176415</v>
      </c>
      <c r="D281" s="56"/>
      <c r="E281" s="54">
        <v>307287.08</v>
      </c>
      <c r="F281" s="120">
        <v>182291.28</v>
      </c>
      <c r="G281" s="120">
        <v>330138.20999999996</v>
      </c>
      <c r="H281" s="120">
        <v>2534023.79</v>
      </c>
      <c r="I281" s="54">
        <v>2169860.39</v>
      </c>
      <c r="J281" s="54"/>
      <c r="K281" s="54"/>
      <c r="L281" s="54"/>
      <c r="M281" s="54"/>
      <c r="N281" s="54"/>
      <c r="O281" s="148"/>
      <c r="P281" s="148"/>
      <c r="Q281" s="148">
        <f t="shared" si="4"/>
        <v>5523600.75</v>
      </c>
      <c r="R281" s="289"/>
      <c r="S281" s="6"/>
    </row>
    <row r="282" spans="2:32" x14ac:dyDescent="0.25">
      <c r="B282" s="50" t="s">
        <v>417</v>
      </c>
      <c r="C282" s="56">
        <v>217762</v>
      </c>
      <c r="D282" s="56"/>
      <c r="E282" s="54">
        <v>0</v>
      </c>
      <c r="F282" s="120"/>
      <c r="G282" s="120"/>
      <c r="H282" s="120"/>
      <c r="I282" s="54"/>
      <c r="J282" s="54"/>
      <c r="K282" s="54"/>
      <c r="L282" s="54"/>
      <c r="M282" s="54"/>
      <c r="N282" s="54"/>
      <c r="O282" s="148"/>
      <c r="P282" s="148"/>
      <c r="Q282" s="148">
        <f t="shared" si="4"/>
        <v>0</v>
      </c>
      <c r="R282" s="289"/>
      <c r="S282" s="6"/>
    </row>
    <row r="283" spans="2:32" x14ac:dyDescent="0.25">
      <c r="B283" s="50" t="s">
        <v>418</v>
      </c>
      <c r="C283" s="56">
        <v>36020395</v>
      </c>
      <c r="D283" s="56"/>
      <c r="E283" s="54">
        <v>269958.43</v>
      </c>
      <c r="F283" s="120">
        <v>610716.6</v>
      </c>
      <c r="G283" s="120">
        <v>861254.1</v>
      </c>
      <c r="H283" s="120">
        <v>2617364.9300000002</v>
      </c>
      <c r="I283" s="54">
        <v>2299513.5</v>
      </c>
      <c r="J283" s="54"/>
      <c r="K283" s="54"/>
      <c r="L283" s="54"/>
      <c r="M283" s="54"/>
      <c r="N283" s="54"/>
      <c r="O283" s="148"/>
      <c r="P283" s="148"/>
      <c r="Q283" s="148">
        <f t="shared" si="4"/>
        <v>6658807.5600000005</v>
      </c>
      <c r="R283" s="289"/>
      <c r="S283" s="6"/>
    </row>
    <row r="284" spans="2:32" s="28" customFormat="1" x14ac:dyDescent="0.25">
      <c r="B284" s="51" t="s">
        <v>420</v>
      </c>
      <c r="C284" s="119">
        <v>4894746</v>
      </c>
      <c r="D284" s="56"/>
      <c r="E284" s="119">
        <v>0</v>
      </c>
      <c r="F284" s="119">
        <v>27240</v>
      </c>
      <c r="G284" s="119">
        <v>155652.03</v>
      </c>
      <c r="H284" s="119">
        <v>20532</v>
      </c>
      <c r="I284" s="119">
        <v>145858.83000000002</v>
      </c>
      <c r="J284" s="119"/>
      <c r="K284" s="119"/>
      <c r="L284" s="119"/>
      <c r="M284" s="119"/>
      <c r="N284" s="119"/>
      <c r="O284" s="119"/>
      <c r="P284" s="119"/>
      <c r="Q284" s="147">
        <f t="shared" si="4"/>
        <v>349282.86</v>
      </c>
      <c r="R284" s="289"/>
      <c r="S284" s="6"/>
      <c r="T284" s="3"/>
      <c r="U284" s="3"/>
      <c r="V284" s="3"/>
      <c r="W284" s="3"/>
      <c r="X284"/>
      <c r="Y284"/>
      <c r="Z284"/>
      <c r="AA284"/>
      <c r="AB284"/>
      <c r="AC284"/>
      <c r="AD284"/>
      <c r="AE284"/>
      <c r="AF284"/>
    </row>
    <row r="285" spans="2:32" x14ac:dyDescent="0.25">
      <c r="B285" s="50" t="s">
        <v>421</v>
      </c>
      <c r="C285" s="56">
        <v>17691</v>
      </c>
      <c r="D285" s="56"/>
      <c r="E285" s="54">
        <v>0</v>
      </c>
      <c r="F285" s="120"/>
      <c r="G285" s="120"/>
      <c r="H285" s="120"/>
      <c r="I285" s="54"/>
      <c r="J285" s="54"/>
      <c r="K285" s="54"/>
      <c r="L285" s="54"/>
      <c r="M285" s="54"/>
      <c r="N285" s="54"/>
      <c r="O285" s="148"/>
      <c r="P285" s="148"/>
      <c r="Q285" s="148">
        <f t="shared" si="4"/>
        <v>0</v>
      </c>
      <c r="R285" s="289"/>
      <c r="S285" s="6"/>
    </row>
    <row r="286" spans="2:32" x14ac:dyDescent="0.25">
      <c r="B286" s="50" t="s">
        <v>422</v>
      </c>
      <c r="C286" s="56">
        <v>61022</v>
      </c>
      <c r="D286" s="56"/>
      <c r="E286" s="54">
        <v>0</v>
      </c>
      <c r="F286" s="120">
        <v>0</v>
      </c>
      <c r="G286" s="120">
        <v>0</v>
      </c>
      <c r="H286" s="120">
        <v>0</v>
      </c>
      <c r="I286" s="54"/>
      <c r="J286" s="54"/>
      <c r="K286" s="54"/>
      <c r="L286" s="54"/>
      <c r="M286" s="54"/>
      <c r="N286" s="54"/>
      <c r="O286" s="148"/>
      <c r="P286" s="148"/>
      <c r="Q286" s="148">
        <f t="shared" si="4"/>
        <v>0</v>
      </c>
      <c r="R286" s="289"/>
      <c r="S286" s="6"/>
    </row>
    <row r="287" spans="2:32" x14ac:dyDescent="0.25">
      <c r="B287" s="50" t="s">
        <v>423</v>
      </c>
      <c r="C287" s="56">
        <v>2546959</v>
      </c>
      <c r="D287" s="56"/>
      <c r="E287" s="54">
        <v>0</v>
      </c>
      <c r="F287" s="120">
        <v>27240</v>
      </c>
      <c r="G287" s="120">
        <v>155052</v>
      </c>
      <c r="H287" s="120">
        <v>20532</v>
      </c>
      <c r="I287" s="54">
        <v>142507.39000000001</v>
      </c>
      <c r="J287" s="54"/>
      <c r="K287" s="54"/>
      <c r="L287" s="54"/>
      <c r="M287" s="54"/>
      <c r="N287" s="54"/>
      <c r="O287" s="148"/>
      <c r="P287" s="148"/>
      <c r="Q287" s="148">
        <f t="shared" si="4"/>
        <v>345331.39</v>
      </c>
      <c r="R287" s="289"/>
      <c r="S287" s="6"/>
    </row>
    <row r="288" spans="2:32" x14ac:dyDescent="0.25">
      <c r="B288" s="50" t="s">
        <v>424</v>
      </c>
      <c r="C288" s="56">
        <v>100000</v>
      </c>
      <c r="D288" s="119"/>
      <c r="E288" s="54">
        <v>0</v>
      </c>
      <c r="F288" s="120"/>
      <c r="G288" s="120"/>
      <c r="H288" s="120"/>
      <c r="I288" s="54"/>
      <c r="J288" s="54"/>
      <c r="K288" s="54"/>
      <c r="L288" s="54"/>
      <c r="M288" s="54"/>
      <c r="N288" s="54"/>
      <c r="O288" s="148"/>
      <c r="P288" s="148"/>
      <c r="Q288" s="148">
        <f t="shared" si="4"/>
        <v>0</v>
      </c>
      <c r="R288" s="289"/>
      <c r="S288" s="6"/>
    </row>
    <row r="289" spans="2:32" x14ac:dyDescent="0.25">
      <c r="B289" s="50" t="s">
        <v>425</v>
      </c>
      <c r="C289" s="56">
        <v>1184494</v>
      </c>
      <c r="D289" s="56"/>
      <c r="E289" s="54">
        <v>0</v>
      </c>
      <c r="F289" s="120">
        <v>0</v>
      </c>
      <c r="G289" s="120">
        <v>600.03</v>
      </c>
      <c r="H289" s="120">
        <v>0</v>
      </c>
      <c r="I289" s="54">
        <v>3351.44</v>
      </c>
      <c r="J289" s="54"/>
      <c r="K289" s="54"/>
      <c r="L289" s="54"/>
      <c r="M289" s="54"/>
      <c r="N289" s="54"/>
      <c r="O289" s="148"/>
      <c r="P289" s="148"/>
      <c r="Q289" s="148">
        <f t="shared" si="4"/>
        <v>3951.4700000000003</v>
      </c>
      <c r="R289" s="289"/>
      <c r="S289" s="6"/>
    </row>
    <row r="290" spans="2:32" x14ac:dyDescent="0.25">
      <c r="B290" s="50" t="s">
        <v>426</v>
      </c>
      <c r="C290" s="56">
        <v>984580</v>
      </c>
      <c r="D290" s="56"/>
      <c r="E290" s="54">
        <v>0</v>
      </c>
      <c r="F290" s="120">
        <v>0</v>
      </c>
      <c r="G290" s="120">
        <v>0</v>
      </c>
      <c r="H290" s="120"/>
      <c r="I290" s="54"/>
      <c r="J290" s="54"/>
      <c r="K290" s="54"/>
      <c r="L290" s="54"/>
      <c r="M290" s="54"/>
      <c r="N290" s="54"/>
      <c r="O290" s="148"/>
      <c r="P290" s="148"/>
      <c r="Q290" s="148">
        <f t="shared" si="4"/>
        <v>0</v>
      </c>
      <c r="R290" s="289"/>
      <c r="S290" s="6"/>
    </row>
    <row r="291" spans="2:32" s="28" customFormat="1" x14ac:dyDescent="0.25">
      <c r="B291" s="51" t="s">
        <v>427</v>
      </c>
      <c r="C291" s="119">
        <v>215000</v>
      </c>
      <c r="D291" s="56"/>
      <c r="E291" s="119">
        <v>0</v>
      </c>
      <c r="F291" s="119"/>
      <c r="G291" s="119"/>
      <c r="H291" s="119"/>
      <c r="I291" s="68"/>
      <c r="J291" s="119"/>
      <c r="K291" s="119"/>
      <c r="L291" s="119"/>
      <c r="M291" s="119"/>
      <c r="N291" s="119"/>
      <c r="O291" s="68"/>
      <c r="P291" s="147"/>
      <c r="Q291" s="147">
        <f t="shared" si="4"/>
        <v>0</v>
      </c>
      <c r="R291" s="289"/>
      <c r="S291" s="6"/>
      <c r="T291" s="3"/>
      <c r="U291" s="3"/>
      <c r="V291" s="3"/>
      <c r="W291" s="3"/>
      <c r="X291"/>
      <c r="Y291"/>
      <c r="Z291"/>
      <c r="AA291"/>
      <c r="AB291"/>
      <c r="AC291"/>
      <c r="AD291"/>
      <c r="AE291"/>
      <c r="AF291"/>
    </row>
    <row r="292" spans="2:32" x14ac:dyDescent="0.25">
      <c r="B292" s="50" t="s">
        <v>428</v>
      </c>
      <c r="C292" s="56">
        <v>215000</v>
      </c>
      <c r="D292" s="56"/>
      <c r="E292" s="54">
        <v>0</v>
      </c>
      <c r="F292" s="120"/>
      <c r="G292" s="120"/>
      <c r="H292" s="120"/>
      <c r="I292" s="54"/>
      <c r="J292" s="54"/>
      <c r="K292" s="54"/>
      <c r="L292" s="54"/>
      <c r="M292" s="54"/>
      <c r="N292" s="54"/>
      <c r="O292" s="148"/>
      <c r="P292" s="148"/>
      <c r="Q292" s="148">
        <f t="shared" si="4"/>
        <v>0</v>
      </c>
      <c r="R292" s="289"/>
      <c r="S292" s="6"/>
    </row>
    <row r="293" spans="2:32" s="28" customFormat="1" x14ac:dyDescent="0.25">
      <c r="B293" s="52" t="s">
        <v>45</v>
      </c>
      <c r="C293" s="119">
        <v>2868717115</v>
      </c>
      <c r="D293" s="119"/>
      <c r="E293" s="119">
        <v>51800757.640000001</v>
      </c>
      <c r="F293" s="119">
        <v>121155564.48999999</v>
      </c>
      <c r="G293" s="119">
        <v>140861854.27000001</v>
      </c>
      <c r="H293" s="119">
        <v>230705738.25</v>
      </c>
      <c r="I293" s="119">
        <v>261790557.56999996</v>
      </c>
      <c r="J293" s="119"/>
      <c r="K293" s="119"/>
      <c r="L293" s="119"/>
      <c r="M293" s="119"/>
      <c r="N293" s="119"/>
      <c r="O293" s="119"/>
      <c r="P293" s="119"/>
      <c r="Q293" s="147">
        <f t="shared" si="4"/>
        <v>806314472.21999991</v>
      </c>
      <c r="R293" s="289"/>
      <c r="S293" s="6"/>
      <c r="T293" s="3"/>
      <c r="U293" s="3"/>
      <c r="V293" s="3"/>
      <c r="W293" s="3"/>
      <c r="X293"/>
      <c r="Y293"/>
      <c r="Z293"/>
      <c r="AA293"/>
      <c r="AB293"/>
      <c r="AC293"/>
      <c r="AD293"/>
      <c r="AE293"/>
      <c r="AF293"/>
    </row>
    <row r="294" spans="2:32" s="28" customFormat="1" x14ac:dyDescent="0.25">
      <c r="B294" s="51" t="s">
        <v>429</v>
      </c>
      <c r="C294" s="119">
        <v>1663135113</v>
      </c>
      <c r="D294" s="119"/>
      <c r="E294" s="119">
        <v>25908467.160000004</v>
      </c>
      <c r="F294" s="119">
        <v>65842220.190000013</v>
      </c>
      <c r="G294" s="119">
        <v>61018852.539999999</v>
      </c>
      <c r="H294" s="119">
        <v>98674201.159999982</v>
      </c>
      <c r="I294" s="119">
        <v>109170056.55</v>
      </c>
      <c r="J294" s="119"/>
      <c r="K294" s="119"/>
      <c r="L294" s="119"/>
      <c r="M294" s="119"/>
      <c r="N294" s="119"/>
      <c r="O294" s="119"/>
      <c r="P294" s="119"/>
      <c r="Q294" s="147">
        <f t="shared" si="4"/>
        <v>360613797.60000002</v>
      </c>
      <c r="R294" s="289"/>
      <c r="S294" s="6"/>
      <c r="T294" s="3"/>
      <c r="U294" s="3"/>
      <c r="V294" s="3"/>
      <c r="W294" s="3"/>
      <c r="X294"/>
      <c r="Y294"/>
      <c r="Z294"/>
      <c r="AA294"/>
      <c r="AB294"/>
      <c r="AC294"/>
      <c r="AD294"/>
      <c r="AE294"/>
      <c r="AF294"/>
    </row>
    <row r="295" spans="2:32" x14ac:dyDescent="0.25">
      <c r="B295" s="50" t="s">
        <v>430</v>
      </c>
      <c r="C295" s="56">
        <v>960186957</v>
      </c>
      <c r="D295" s="56"/>
      <c r="E295" s="54">
        <v>15593784.760000002</v>
      </c>
      <c r="F295" s="120">
        <v>42559204.260000005</v>
      </c>
      <c r="G295" s="120">
        <v>27891065.43</v>
      </c>
      <c r="H295" s="120">
        <v>60966531.359999999</v>
      </c>
      <c r="I295" s="54">
        <v>49645416.049999997</v>
      </c>
      <c r="J295" s="54"/>
      <c r="K295" s="54"/>
      <c r="L295" s="54"/>
      <c r="M295" s="54"/>
      <c r="N295" s="54"/>
      <c r="O295" s="148"/>
      <c r="P295" s="148"/>
      <c r="Q295" s="148">
        <f t="shared" si="4"/>
        <v>196656001.86000001</v>
      </c>
      <c r="R295" s="289"/>
      <c r="S295" s="6"/>
    </row>
    <row r="296" spans="2:32" x14ac:dyDescent="0.25">
      <c r="B296" s="50" t="s">
        <v>431</v>
      </c>
      <c r="C296" s="56">
        <v>579807336</v>
      </c>
      <c r="D296" s="56"/>
      <c r="E296" s="54">
        <v>9149912.2100000009</v>
      </c>
      <c r="F296" s="120">
        <v>20557444.34</v>
      </c>
      <c r="G296" s="120">
        <v>28569409.039999999</v>
      </c>
      <c r="H296" s="120">
        <v>34633976.529999994</v>
      </c>
      <c r="I296" s="54">
        <v>54086949.769999996</v>
      </c>
      <c r="J296" s="54"/>
      <c r="K296" s="54"/>
      <c r="L296" s="54"/>
      <c r="M296" s="54"/>
      <c r="N296" s="54"/>
      <c r="O296" s="148"/>
      <c r="P296" s="148"/>
      <c r="Q296" s="148">
        <f t="shared" si="4"/>
        <v>146997691.88999999</v>
      </c>
      <c r="R296" s="289"/>
      <c r="S296" s="6"/>
    </row>
    <row r="297" spans="2:32" x14ac:dyDescent="0.25">
      <c r="B297" s="50" t="s">
        <v>432</v>
      </c>
      <c r="C297" s="56">
        <v>7561</v>
      </c>
      <c r="D297" s="56"/>
      <c r="E297" s="54">
        <v>0</v>
      </c>
      <c r="F297" s="120"/>
      <c r="G297" s="120"/>
      <c r="H297" s="120"/>
      <c r="I297" s="54"/>
      <c r="J297" s="54"/>
      <c r="K297" s="54"/>
      <c r="L297" s="54"/>
      <c r="M297" s="54"/>
      <c r="N297" s="54"/>
      <c r="O297" s="148"/>
      <c r="P297" s="148"/>
      <c r="Q297" s="148">
        <f t="shared" si="4"/>
        <v>0</v>
      </c>
      <c r="R297" s="289"/>
      <c r="S297" s="6"/>
    </row>
    <row r="298" spans="2:32" x14ac:dyDescent="0.25">
      <c r="B298" s="50" t="s">
        <v>433</v>
      </c>
      <c r="C298" s="56">
        <v>91931571</v>
      </c>
      <c r="D298" s="56"/>
      <c r="E298" s="54">
        <v>884644.09</v>
      </c>
      <c r="F298" s="120">
        <v>2693784.75</v>
      </c>
      <c r="G298" s="120">
        <v>4150191.96</v>
      </c>
      <c r="H298" s="120">
        <v>2274509.4499999997</v>
      </c>
      <c r="I298" s="54">
        <v>5228339.3499999996</v>
      </c>
      <c r="J298" s="54"/>
      <c r="K298" s="54"/>
      <c r="L298" s="54"/>
      <c r="M298" s="54"/>
      <c r="N298" s="54"/>
      <c r="O298" s="148"/>
      <c r="P298" s="148"/>
      <c r="Q298" s="148">
        <f t="shared" si="4"/>
        <v>15231469.6</v>
      </c>
      <c r="R298" s="289"/>
      <c r="S298" s="6"/>
    </row>
    <row r="299" spans="2:32" x14ac:dyDescent="0.25">
      <c r="B299" s="50" t="s">
        <v>434</v>
      </c>
      <c r="C299" s="56">
        <v>20214020</v>
      </c>
      <c r="D299" s="56"/>
      <c r="E299" s="54">
        <v>11044.8</v>
      </c>
      <c r="F299" s="120">
        <v>25414.84</v>
      </c>
      <c r="G299" s="120">
        <v>118347.01</v>
      </c>
      <c r="H299" s="120">
        <v>766648.14</v>
      </c>
      <c r="I299" s="54">
        <v>183065.34</v>
      </c>
      <c r="J299" s="54"/>
      <c r="K299" s="54"/>
      <c r="L299" s="54"/>
      <c r="M299" s="54"/>
      <c r="N299" s="54"/>
      <c r="O299" s="148"/>
      <c r="P299" s="148"/>
      <c r="Q299" s="148">
        <f t="shared" si="4"/>
        <v>1104520.1300000001</v>
      </c>
      <c r="R299" s="289"/>
      <c r="S299" s="6"/>
    </row>
    <row r="300" spans="2:32" x14ac:dyDescent="0.25">
      <c r="B300" s="50" t="s">
        <v>435</v>
      </c>
      <c r="C300" s="56">
        <v>9746780</v>
      </c>
      <c r="D300" s="56"/>
      <c r="E300" s="54">
        <v>269081.3</v>
      </c>
      <c r="F300" s="120">
        <v>6372</v>
      </c>
      <c r="G300" s="120">
        <v>289839.09999999998</v>
      </c>
      <c r="H300" s="120">
        <v>32276.080000000002</v>
      </c>
      <c r="I300" s="54">
        <v>26286.04</v>
      </c>
      <c r="J300" s="54"/>
      <c r="K300" s="54"/>
      <c r="L300" s="54"/>
      <c r="M300" s="54"/>
      <c r="N300" s="54"/>
      <c r="O300" s="148"/>
      <c r="P300" s="148"/>
      <c r="Q300" s="148">
        <f t="shared" si="4"/>
        <v>623854.5199999999</v>
      </c>
      <c r="R300" s="289"/>
      <c r="S300" s="6"/>
    </row>
    <row r="301" spans="2:32" x14ac:dyDescent="0.25">
      <c r="B301" s="50" t="s">
        <v>437</v>
      </c>
      <c r="C301" s="56">
        <v>1240888</v>
      </c>
      <c r="D301" s="56"/>
      <c r="E301" s="54">
        <v>0</v>
      </c>
      <c r="F301" s="120"/>
      <c r="G301" s="120">
        <v>0</v>
      </c>
      <c r="H301" s="120">
        <v>259.60000000000002</v>
      </c>
      <c r="I301" s="54">
        <v>0</v>
      </c>
      <c r="J301" s="54"/>
      <c r="K301" s="54"/>
      <c r="L301" s="54"/>
      <c r="M301" s="54"/>
      <c r="N301" s="54"/>
      <c r="O301" s="148"/>
      <c r="P301" s="148"/>
      <c r="Q301" s="148">
        <f t="shared" si="4"/>
        <v>259.60000000000002</v>
      </c>
      <c r="R301" s="289"/>
      <c r="S301" s="6"/>
    </row>
    <row r="302" spans="2:32" s="28" customFormat="1" x14ac:dyDescent="0.25">
      <c r="B302" s="51" t="s">
        <v>438</v>
      </c>
      <c r="C302" s="119">
        <v>1205582002</v>
      </c>
      <c r="D302" s="119"/>
      <c r="E302" s="119">
        <v>25892290.480000004</v>
      </c>
      <c r="F302" s="119">
        <v>55313344.299999997</v>
      </c>
      <c r="G302" s="119">
        <v>79843001.730000004</v>
      </c>
      <c r="H302" s="119">
        <v>132031537.08999999</v>
      </c>
      <c r="I302" s="119">
        <v>152620501.01999998</v>
      </c>
      <c r="J302" s="119"/>
      <c r="K302" s="119"/>
      <c r="L302" s="119"/>
      <c r="M302" s="119"/>
      <c r="N302" s="119"/>
      <c r="O302" s="119"/>
      <c r="P302" s="119"/>
      <c r="Q302" s="147">
        <f t="shared" si="4"/>
        <v>445700674.61999995</v>
      </c>
      <c r="R302" s="289"/>
      <c r="S302" s="6"/>
      <c r="T302" s="3"/>
      <c r="U302" s="3"/>
      <c r="V302" s="3"/>
      <c r="W302" s="3"/>
      <c r="X302"/>
      <c r="Y302"/>
      <c r="Z302"/>
      <c r="AA302"/>
      <c r="AB302"/>
      <c r="AC302"/>
      <c r="AD302"/>
      <c r="AE302"/>
      <c r="AF302"/>
    </row>
    <row r="303" spans="2:32" x14ac:dyDescent="0.25">
      <c r="B303" s="50" t="s">
        <v>439</v>
      </c>
      <c r="C303" s="56">
        <v>775450</v>
      </c>
      <c r="D303" s="56"/>
      <c r="E303" s="54">
        <v>0</v>
      </c>
      <c r="F303" s="120">
        <v>0</v>
      </c>
      <c r="G303" s="120">
        <v>0</v>
      </c>
      <c r="H303" s="120">
        <v>0</v>
      </c>
      <c r="I303" s="54">
        <v>0</v>
      </c>
      <c r="J303" s="54"/>
      <c r="K303" s="54"/>
      <c r="L303" s="54"/>
      <c r="M303" s="54"/>
      <c r="N303" s="54"/>
      <c r="O303" s="148"/>
      <c r="P303" s="148"/>
      <c r="Q303" s="148">
        <f t="shared" si="4"/>
        <v>0</v>
      </c>
      <c r="R303" s="289"/>
      <c r="S303" s="6"/>
    </row>
    <row r="304" spans="2:32" x14ac:dyDescent="0.25">
      <c r="B304" s="50" t="s">
        <v>440</v>
      </c>
      <c r="C304" s="56">
        <v>962475</v>
      </c>
      <c r="D304" s="56"/>
      <c r="E304" s="54">
        <v>0</v>
      </c>
      <c r="F304" s="120">
        <v>0</v>
      </c>
      <c r="G304" s="120">
        <v>34928</v>
      </c>
      <c r="H304" s="120">
        <v>0</v>
      </c>
      <c r="I304" s="54"/>
      <c r="J304" s="54"/>
      <c r="K304" s="54"/>
      <c r="L304" s="54"/>
      <c r="M304" s="54"/>
      <c r="N304" s="54"/>
      <c r="O304" s="148"/>
      <c r="P304" s="148"/>
      <c r="Q304" s="148">
        <f t="shared" si="4"/>
        <v>34928</v>
      </c>
      <c r="R304" s="289"/>
      <c r="S304" s="6"/>
    </row>
    <row r="305" spans="2:32" x14ac:dyDescent="0.25">
      <c r="B305" s="50" t="s">
        <v>441</v>
      </c>
      <c r="C305" s="56">
        <v>1036268205</v>
      </c>
      <c r="D305" s="56"/>
      <c r="E305" s="54">
        <v>25122768.010000002</v>
      </c>
      <c r="F305" s="120">
        <v>50133693.809999995</v>
      </c>
      <c r="G305" s="120">
        <v>65695101.410000004</v>
      </c>
      <c r="H305" s="120">
        <v>125127767.51000001</v>
      </c>
      <c r="I305" s="54">
        <v>124271920.41</v>
      </c>
      <c r="J305" s="54"/>
      <c r="K305" s="54"/>
      <c r="L305" s="54"/>
      <c r="M305" s="54"/>
      <c r="N305" s="54"/>
      <c r="O305" s="148"/>
      <c r="P305" s="148"/>
      <c r="Q305" s="148">
        <f t="shared" si="4"/>
        <v>390351251.14999998</v>
      </c>
      <c r="R305" s="289"/>
      <c r="S305" s="6"/>
    </row>
    <row r="306" spans="2:32" x14ac:dyDescent="0.25">
      <c r="B306" s="50" t="s">
        <v>442</v>
      </c>
      <c r="C306" s="56">
        <v>7653191</v>
      </c>
      <c r="D306" s="56"/>
      <c r="E306" s="54">
        <v>0</v>
      </c>
      <c r="F306" s="120">
        <v>0</v>
      </c>
      <c r="G306" s="120">
        <v>5880</v>
      </c>
      <c r="H306" s="120">
        <v>2940</v>
      </c>
      <c r="I306" s="54">
        <v>20491168</v>
      </c>
      <c r="J306" s="54"/>
      <c r="K306" s="54"/>
      <c r="L306" s="54"/>
      <c r="M306" s="54"/>
      <c r="N306" s="54"/>
      <c r="O306" s="148"/>
      <c r="P306" s="148"/>
      <c r="Q306" s="148">
        <f t="shared" si="4"/>
        <v>20499988</v>
      </c>
      <c r="R306" s="289"/>
      <c r="S306" s="6"/>
    </row>
    <row r="307" spans="2:32" x14ac:dyDescent="0.25">
      <c r="B307" s="50" t="s">
        <v>443</v>
      </c>
      <c r="C307" s="56">
        <v>15288231</v>
      </c>
      <c r="D307" s="56"/>
      <c r="E307" s="54">
        <v>52215</v>
      </c>
      <c r="F307" s="120">
        <v>50150</v>
      </c>
      <c r="G307" s="120">
        <v>39481.620000000003</v>
      </c>
      <c r="H307" s="120">
        <v>113809.8</v>
      </c>
      <c r="I307" s="54">
        <v>281749.28000000003</v>
      </c>
      <c r="J307" s="54"/>
      <c r="K307" s="54"/>
      <c r="L307" s="54"/>
      <c r="M307" s="54"/>
      <c r="N307" s="54"/>
      <c r="O307" s="148"/>
      <c r="P307" s="148"/>
      <c r="Q307" s="148">
        <f t="shared" si="4"/>
        <v>537405.69999999995</v>
      </c>
      <c r="R307" s="289"/>
      <c r="S307" s="6"/>
    </row>
    <row r="308" spans="2:32" x14ac:dyDescent="0.25">
      <c r="B308" s="50" t="s">
        <v>444</v>
      </c>
      <c r="C308" s="56">
        <v>48089764</v>
      </c>
      <c r="D308" s="56"/>
      <c r="E308" s="54">
        <v>202131.67</v>
      </c>
      <c r="F308" s="120">
        <v>243474.27</v>
      </c>
      <c r="G308" s="120">
        <v>8908914.7899999991</v>
      </c>
      <c r="H308" s="120">
        <v>2326852.5699999998</v>
      </c>
      <c r="I308" s="54">
        <v>3782094.28</v>
      </c>
      <c r="J308" s="54"/>
      <c r="K308" s="54"/>
      <c r="L308" s="54"/>
      <c r="M308" s="54"/>
      <c r="N308" s="54"/>
      <c r="O308" s="148"/>
      <c r="P308" s="148"/>
      <c r="Q308" s="148">
        <f t="shared" si="4"/>
        <v>15463467.579999998</v>
      </c>
      <c r="R308" s="289"/>
      <c r="S308" s="6"/>
    </row>
    <row r="309" spans="2:32" x14ac:dyDescent="0.25">
      <c r="B309" s="50" t="s">
        <v>445</v>
      </c>
      <c r="C309" s="56">
        <v>1813070</v>
      </c>
      <c r="D309" s="56"/>
      <c r="E309" s="54">
        <v>0</v>
      </c>
      <c r="F309" s="120">
        <v>0</v>
      </c>
      <c r="G309" s="120">
        <v>498504.87</v>
      </c>
      <c r="H309" s="120">
        <v>454850</v>
      </c>
      <c r="I309" s="54">
        <v>149647.6</v>
      </c>
      <c r="J309" s="54"/>
      <c r="K309" s="54"/>
      <c r="L309" s="54"/>
      <c r="M309" s="54"/>
      <c r="N309" s="54"/>
      <c r="O309" s="148"/>
      <c r="P309" s="148"/>
      <c r="Q309" s="148">
        <f t="shared" si="4"/>
        <v>1103002.47</v>
      </c>
      <c r="R309" s="289"/>
      <c r="S309" s="6"/>
    </row>
    <row r="310" spans="2:32" s="28" customFormat="1" x14ac:dyDescent="0.25">
      <c r="B310" s="50" t="s">
        <v>446</v>
      </c>
      <c r="C310" s="56">
        <v>94731616</v>
      </c>
      <c r="D310" s="56"/>
      <c r="E310" s="54">
        <v>515175.8</v>
      </c>
      <c r="F310" s="120">
        <v>4886026.22</v>
      </c>
      <c r="G310" s="120">
        <v>4660191.04</v>
      </c>
      <c r="H310" s="120">
        <v>4005317.21</v>
      </c>
      <c r="I310" s="54">
        <v>3643921.45</v>
      </c>
      <c r="J310" s="54"/>
      <c r="K310" s="54"/>
      <c r="L310" s="54"/>
      <c r="M310" s="54"/>
      <c r="N310" s="54"/>
      <c r="O310" s="156"/>
      <c r="P310" s="147"/>
      <c r="Q310" s="148">
        <f t="shared" si="4"/>
        <v>17710631.719999999</v>
      </c>
      <c r="R310" s="289"/>
      <c r="S310" s="6"/>
      <c r="T310" s="3"/>
      <c r="U310" s="3"/>
      <c r="V310" s="3"/>
      <c r="W310" s="3"/>
      <c r="X310"/>
      <c r="Y310"/>
      <c r="Z310"/>
      <c r="AA310"/>
      <c r="AB310"/>
      <c r="AC310"/>
      <c r="AD310"/>
      <c r="AE310"/>
      <c r="AF310"/>
    </row>
    <row r="311" spans="2:32" s="28" customFormat="1" x14ac:dyDescent="0.25">
      <c r="B311" s="52" t="s">
        <v>97</v>
      </c>
      <c r="C311" s="56">
        <v>250</v>
      </c>
      <c r="D311" s="56"/>
      <c r="E311" s="54">
        <v>0</v>
      </c>
      <c r="F311" s="120"/>
      <c r="G311" s="120"/>
      <c r="H311" s="120"/>
      <c r="I311" s="54"/>
      <c r="J311" s="54"/>
      <c r="K311" s="54"/>
      <c r="L311" s="54"/>
      <c r="M311" s="54"/>
      <c r="N311" s="54"/>
      <c r="O311" s="156"/>
      <c r="P311" s="147"/>
      <c r="Q311" s="148">
        <f t="shared" si="4"/>
        <v>0</v>
      </c>
      <c r="R311" s="289"/>
      <c r="S311" s="6"/>
      <c r="T311" s="3"/>
      <c r="U311" s="3"/>
      <c r="V311" s="3"/>
      <c r="W311" s="3"/>
      <c r="X311"/>
      <c r="Y311"/>
      <c r="Z311"/>
      <c r="AA311"/>
      <c r="AB311"/>
      <c r="AC311"/>
      <c r="AD311"/>
      <c r="AE311"/>
      <c r="AF311"/>
    </row>
    <row r="312" spans="2:32" s="28" customFormat="1" x14ac:dyDescent="0.25">
      <c r="B312" s="51" t="s">
        <v>752</v>
      </c>
      <c r="C312" s="56">
        <v>250</v>
      </c>
      <c r="D312" s="56"/>
      <c r="E312" s="54">
        <v>0</v>
      </c>
      <c r="F312" s="120"/>
      <c r="G312" s="120"/>
      <c r="H312" s="120"/>
      <c r="I312" s="54"/>
      <c r="J312" s="54"/>
      <c r="K312" s="54"/>
      <c r="L312" s="54"/>
      <c r="M312" s="54"/>
      <c r="N312" s="54"/>
      <c r="O312" s="156"/>
      <c r="P312" s="147"/>
      <c r="Q312" s="148">
        <f t="shared" si="4"/>
        <v>0</v>
      </c>
      <c r="R312" s="289"/>
      <c r="S312" s="6"/>
      <c r="T312" s="3"/>
      <c r="U312" s="3"/>
      <c r="V312" s="3"/>
      <c r="W312" s="3"/>
      <c r="X312"/>
      <c r="Y312"/>
      <c r="Z312"/>
      <c r="AA312"/>
      <c r="AB312"/>
      <c r="AC312"/>
      <c r="AD312"/>
      <c r="AE312"/>
      <c r="AF312"/>
    </row>
    <row r="313" spans="2:32" s="28" customFormat="1" x14ac:dyDescent="0.25">
      <c r="B313" s="50" t="s">
        <v>753</v>
      </c>
      <c r="C313" s="56">
        <v>250</v>
      </c>
      <c r="D313" s="56"/>
      <c r="E313" s="54">
        <v>0</v>
      </c>
      <c r="F313" s="120"/>
      <c r="G313" s="120"/>
      <c r="H313" s="120"/>
      <c r="I313" s="54"/>
      <c r="J313" s="54"/>
      <c r="K313" s="54"/>
      <c r="L313" s="54"/>
      <c r="M313" s="54"/>
      <c r="N313" s="54"/>
      <c r="O313" s="156"/>
      <c r="P313" s="147"/>
      <c r="Q313" s="148">
        <f t="shared" si="4"/>
        <v>0</v>
      </c>
      <c r="R313" s="289"/>
      <c r="S313" s="6"/>
      <c r="T313" s="3"/>
      <c r="U313" s="3"/>
      <c r="V313" s="3"/>
      <c r="W313" s="3"/>
      <c r="X313"/>
      <c r="Y313"/>
      <c r="Z313"/>
      <c r="AA313"/>
      <c r="AB313"/>
      <c r="AC313"/>
      <c r="AD313"/>
      <c r="AE313"/>
      <c r="AF313"/>
    </row>
    <row r="314" spans="2:32" s="28" customFormat="1" x14ac:dyDescent="0.25">
      <c r="B314" s="52" t="s">
        <v>46</v>
      </c>
      <c r="C314" s="119">
        <v>4077768064</v>
      </c>
      <c r="D314" s="119"/>
      <c r="E314" s="119">
        <v>114030345.5</v>
      </c>
      <c r="F314" s="119">
        <v>110383101.36000001</v>
      </c>
      <c r="G314" s="119">
        <v>175787766.06</v>
      </c>
      <c r="H314" s="119">
        <v>283577633.36000001</v>
      </c>
      <c r="I314" s="119">
        <v>269681635.94999999</v>
      </c>
      <c r="J314" s="119"/>
      <c r="K314" s="119"/>
      <c r="L314" s="119"/>
      <c r="M314" s="119"/>
      <c r="N314" s="119"/>
      <c r="O314" s="119"/>
      <c r="P314" s="119"/>
      <c r="Q314" s="147">
        <f t="shared" si="4"/>
        <v>953460482.23000002</v>
      </c>
      <c r="R314" s="289"/>
      <c r="S314" s="6"/>
      <c r="T314" s="3"/>
      <c r="U314" s="3"/>
      <c r="V314" s="3"/>
      <c r="W314" s="3"/>
      <c r="X314"/>
      <c r="Y314"/>
      <c r="Z314"/>
      <c r="AA314"/>
      <c r="AB314"/>
      <c r="AC314"/>
      <c r="AD314"/>
      <c r="AE314"/>
      <c r="AF314"/>
    </row>
    <row r="315" spans="2:32" s="28" customFormat="1" x14ac:dyDescent="0.25">
      <c r="B315" s="52" t="s">
        <v>447</v>
      </c>
      <c r="C315" s="119">
        <v>260253208</v>
      </c>
      <c r="D315" s="119"/>
      <c r="E315" s="119">
        <v>4357848.24</v>
      </c>
      <c r="F315" s="119">
        <v>12963608.800000001</v>
      </c>
      <c r="G315" s="119">
        <v>16398228.76</v>
      </c>
      <c r="H315" s="119">
        <v>22909297.579999998</v>
      </c>
      <c r="I315" s="119">
        <v>25003111.879999999</v>
      </c>
      <c r="J315" s="119"/>
      <c r="K315" s="119"/>
      <c r="L315" s="119"/>
      <c r="M315" s="119"/>
      <c r="N315" s="119"/>
      <c r="O315" s="119"/>
      <c r="P315" s="119"/>
      <c r="Q315" s="153">
        <f t="shared" si="4"/>
        <v>81632095.25999999</v>
      </c>
      <c r="R315" s="289"/>
      <c r="S315" s="6"/>
      <c r="T315" s="3"/>
      <c r="U315" s="3"/>
      <c r="V315" s="3"/>
      <c r="W315" s="3"/>
      <c r="X315"/>
      <c r="Y315"/>
      <c r="Z315"/>
      <c r="AA315"/>
      <c r="AB315"/>
      <c r="AC315"/>
      <c r="AD315"/>
      <c r="AE315"/>
      <c r="AF315"/>
    </row>
    <row r="316" spans="2:32" x14ac:dyDescent="0.25">
      <c r="B316" s="27" t="s">
        <v>448</v>
      </c>
      <c r="C316" s="121">
        <v>248111178</v>
      </c>
      <c r="D316" s="121"/>
      <c r="E316" s="120">
        <v>4342018.24</v>
      </c>
      <c r="F316" s="120">
        <v>11063808.800000001</v>
      </c>
      <c r="G316" s="120">
        <v>15485446.83</v>
      </c>
      <c r="H316" s="120">
        <v>22261208.539999999</v>
      </c>
      <c r="I316" s="120">
        <v>23928109.609999999</v>
      </c>
      <c r="J316" s="120"/>
      <c r="K316" s="120"/>
      <c r="L316" s="120"/>
      <c r="M316" s="120"/>
      <c r="N316" s="120"/>
      <c r="O316" s="152"/>
      <c r="P316" s="152"/>
      <c r="Q316" s="152">
        <f t="shared" si="4"/>
        <v>77080592.019999996</v>
      </c>
      <c r="R316" s="289"/>
      <c r="S316" s="6"/>
    </row>
    <row r="317" spans="2:32" x14ac:dyDescent="0.25">
      <c r="B317" s="27" t="s">
        <v>679</v>
      </c>
      <c r="C317" s="56">
        <v>12142030</v>
      </c>
      <c r="D317" s="56"/>
      <c r="E317" s="54">
        <v>15830</v>
      </c>
      <c r="F317" s="120">
        <v>1899800</v>
      </c>
      <c r="G317" s="120">
        <v>912781.93</v>
      </c>
      <c r="H317" s="120">
        <v>648089.04</v>
      </c>
      <c r="I317" s="54">
        <v>1075002.27</v>
      </c>
      <c r="J317" s="54"/>
      <c r="K317" s="54"/>
      <c r="L317" s="54"/>
      <c r="M317" s="54"/>
      <c r="N317" s="54"/>
      <c r="O317" s="148"/>
      <c r="P317" s="148"/>
      <c r="Q317" s="148">
        <f t="shared" si="4"/>
        <v>4551503.24</v>
      </c>
      <c r="R317" s="289"/>
      <c r="S317" s="6"/>
    </row>
    <row r="318" spans="2:32" s="28" customFormat="1" x14ac:dyDescent="0.25">
      <c r="B318" s="52" t="s">
        <v>449</v>
      </c>
      <c r="C318" s="119">
        <v>379276107</v>
      </c>
      <c r="D318" s="119"/>
      <c r="E318" s="119">
        <v>5790794.4900000002</v>
      </c>
      <c r="F318" s="119">
        <v>7771799.0700000003</v>
      </c>
      <c r="G318" s="119">
        <v>19335144.869999997</v>
      </c>
      <c r="H318" s="119">
        <v>17886680.220000003</v>
      </c>
      <c r="I318" s="119">
        <v>16959372.650000002</v>
      </c>
      <c r="J318" s="119"/>
      <c r="K318" s="119"/>
      <c r="L318" s="119"/>
      <c r="M318" s="119"/>
      <c r="N318" s="119"/>
      <c r="O318" s="119"/>
      <c r="P318" s="119"/>
      <c r="Q318" s="147">
        <f t="shared" si="4"/>
        <v>67743791.300000012</v>
      </c>
      <c r="R318" s="289"/>
      <c r="S318" s="6"/>
      <c r="T318" s="3"/>
      <c r="U318" s="3"/>
      <c r="V318" s="3"/>
      <c r="W318" s="3"/>
      <c r="X318"/>
      <c r="Y318"/>
      <c r="Z318"/>
      <c r="AA318"/>
      <c r="AB318"/>
      <c r="AC318"/>
      <c r="AD318"/>
      <c r="AE318"/>
      <c r="AF318"/>
    </row>
    <row r="319" spans="2:32" x14ac:dyDescent="0.25">
      <c r="B319" s="27" t="s">
        <v>450</v>
      </c>
      <c r="C319" s="56">
        <v>373604766</v>
      </c>
      <c r="D319" s="56"/>
      <c r="E319" s="54">
        <v>5676340.3900000006</v>
      </c>
      <c r="F319" s="120">
        <v>7298140.2200000007</v>
      </c>
      <c r="G319" s="120">
        <v>19285110.509999998</v>
      </c>
      <c r="H319" s="120">
        <v>17586075.510000002</v>
      </c>
      <c r="I319" s="54">
        <v>16801407.300000001</v>
      </c>
      <c r="J319" s="54"/>
      <c r="K319" s="54"/>
      <c r="L319" s="54"/>
      <c r="M319" s="54"/>
      <c r="N319" s="54"/>
      <c r="O319" s="148"/>
      <c r="P319" s="148"/>
      <c r="Q319" s="148">
        <f t="shared" si="4"/>
        <v>66647073.929999992</v>
      </c>
      <c r="R319" s="289"/>
      <c r="S319" s="6"/>
    </row>
    <row r="320" spans="2:32" x14ac:dyDescent="0.25">
      <c r="B320" s="27" t="s">
        <v>451</v>
      </c>
      <c r="C320" s="56">
        <v>5671341</v>
      </c>
      <c r="D320" s="56"/>
      <c r="E320" s="54">
        <v>114454.1</v>
      </c>
      <c r="F320" s="120">
        <v>473658.85</v>
      </c>
      <c r="G320" s="120">
        <v>50034.36</v>
      </c>
      <c r="H320" s="120">
        <v>300604.71000000002</v>
      </c>
      <c r="I320" s="54">
        <v>157965.35</v>
      </c>
      <c r="J320" s="54"/>
      <c r="K320" s="54"/>
      <c r="L320" s="54"/>
      <c r="M320" s="54"/>
      <c r="N320" s="54"/>
      <c r="O320" s="148"/>
      <c r="P320" s="148"/>
      <c r="Q320" s="148">
        <f t="shared" si="4"/>
        <v>1096717.3700000001</v>
      </c>
      <c r="R320" s="289"/>
      <c r="S320" s="6"/>
    </row>
    <row r="321" spans="2:32" s="28" customFormat="1" x14ac:dyDescent="0.25">
      <c r="B321" s="52" t="s">
        <v>452</v>
      </c>
      <c r="C321" s="119">
        <v>1614130999</v>
      </c>
      <c r="D321" s="119"/>
      <c r="E321" s="119">
        <v>73056069.890000001</v>
      </c>
      <c r="F321" s="119">
        <v>66125738.689999998</v>
      </c>
      <c r="G321" s="119">
        <v>117317237.62</v>
      </c>
      <c r="H321" s="119">
        <v>124364322.34999999</v>
      </c>
      <c r="I321" s="119">
        <v>142863723.41999999</v>
      </c>
      <c r="J321" s="119"/>
      <c r="K321" s="119"/>
      <c r="L321" s="119"/>
      <c r="M321" s="119"/>
      <c r="N321" s="119"/>
      <c r="O321" s="119"/>
      <c r="P321" s="119"/>
      <c r="Q321" s="153">
        <f t="shared" si="4"/>
        <v>523727091.96999991</v>
      </c>
      <c r="R321" s="289"/>
      <c r="S321" s="6"/>
      <c r="T321" s="3"/>
      <c r="U321" s="3"/>
      <c r="V321" s="3"/>
      <c r="W321" s="3"/>
      <c r="X321"/>
      <c r="Y321"/>
      <c r="Z321"/>
      <c r="AA321"/>
      <c r="AB321"/>
      <c r="AC321"/>
      <c r="AD321"/>
      <c r="AE321"/>
      <c r="AF321"/>
    </row>
    <row r="322" spans="2:32" x14ac:dyDescent="0.25">
      <c r="B322" s="27" t="s">
        <v>453</v>
      </c>
      <c r="C322" s="121">
        <v>1614130999</v>
      </c>
      <c r="D322" s="121"/>
      <c r="E322" s="120">
        <v>73056069.890000001</v>
      </c>
      <c r="F322" s="120">
        <v>66125738.689999998</v>
      </c>
      <c r="G322" s="120">
        <v>117317237.62</v>
      </c>
      <c r="H322" s="120">
        <v>124364322.34999999</v>
      </c>
      <c r="I322" s="120">
        <v>142863723.41999999</v>
      </c>
      <c r="J322" s="120"/>
      <c r="K322" s="120"/>
      <c r="L322" s="120"/>
      <c r="M322" s="120"/>
      <c r="N322" s="120"/>
      <c r="O322" s="152"/>
      <c r="P322" s="152"/>
      <c r="Q322" s="152">
        <f t="shared" si="4"/>
        <v>523727091.96999991</v>
      </c>
      <c r="R322" s="289"/>
      <c r="S322" s="6"/>
    </row>
    <row r="323" spans="2:32" s="28" customFormat="1" x14ac:dyDescent="0.25">
      <c r="B323" s="52" t="s">
        <v>454</v>
      </c>
      <c r="C323" s="119">
        <v>14754179</v>
      </c>
      <c r="D323" s="119"/>
      <c r="E323" s="119">
        <v>0</v>
      </c>
      <c r="F323" s="119">
        <v>338021.39</v>
      </c>
      <c r="G323" s="119">
        <v>681227.29</v>
      </c>
      <c r="H323" s="119">
        <v>1085784.02</v>
      </c>
      <c r="I323" s="119">
        <v>546554.1</v>
      </c>
      <c r="J323" s="119"/>
      <c r="K323" s="119"/>
      <c r="L323" s="119"/>
      <c r="M323" s="119"/>
      <c r="N323" s="119"/>
      <c r="O323" s="119"/>
      <c r="P323" s="119"/>
      <c r="Q323" s="147">
        <f t="shared" si="4"/>
        <v>2651586.8000000003</v>
      </c>
      <c r="R323" s="289"/>
      <c r="S323" s="6"/>
      <c r="T323" s="3"/>
      <c r="U323" s="3"/>
      <c r="V323" s="3"/>
      <c r="W323" s="3"/>
      <c r="X323"/>
      <c r="Y323"/>
      <c r="Z323"/>
      <c r="AA323"/>
      <c r="AB323"/>
      <c r="AC323"/>
      <c r="AD323"/>
      <c r="AE323"/>
      <c r="AF323"/>
    </row>
    <row r="324" spans="2:32" x14ac:dyDescent="0.25">
      <c r="B324" s="27" t="s">
        <v>455</v>
      </c>
      <c r="C324" s="56">
        <v>14754179</v>
      </c>
      <c r="D324" s="56"/>
      <c r="E324" s="54">
        <v>0</v>
      </c>
      <c r="F324" s="120">
        <v>338021.39</v>
      </c>
      <c r="G324" s="120">
        <v>681227.29</v>
      </c>
      <c r="H324" s="120">
        <v>1085784.02</v>
      </c>
      <c r="I324" s="54">
        <v>546554.1</v>
      </c>
      <c r="J324" s="54"/>
      <c r="K324" s="54"/>
      <c r="L324" s="54"/>
      <c r="M324" s="54"/>
      <c r="N324" s="54"/>
      <c r="O324" s="148"/>
      <c r="P324" s="148"/>
      <c r="Q324" s="148">
        <f t="shared" si="4"/>
        <v>2651586.8000000003</v>
      </c>
      <c r="R324" s="289"/>
      <c r="S324" s="6"/>
    </row>
    <row r="325" spans="2:32" s="28" customFormat="1" x14ac:dyDescent="0.25">
      <c r="B325" s="52" t="s">
        <v>456</v>
      </c>
      <c r="C325" s="119">
        <v>53333184</v>
      </c>
      <c r="D325" s="119"/>
      <c r="E325" s="119">
        <v>913827.4</v>
      </c>
      <c r="F325" s="119">
        <v>2989090.7</v>
      </c>
      <c r="G325" s="119">
        <v>3083473.28</v>
      </c>
      <c r="H325" s="119">
        <v>2404693.9400000004</v>
      </c>
      <c r="I325" s="119">
        <v>2827196.38</v>
      </c>
      <c r="J325" s="119"/>
      <c r="K325" s="119"/>
      <c r="L325" s="119"/>
      <c r="M325" s="119"/>
      <c r="N325" s="119"/>
      <c r="O325" s="119"/>
      <c r="P325" s="119"/>
      <c r="Q325" s="147">
        <f t="shared" si="4"/>
        <v>12218281.699999999</v>
      </c>
      <c r="R325" s="289"/>
      <c r="S325" s="6"/>
      <c r="T325" s="3"/>
      <c r="U325" s="3"/>
      <c r="V325" s="3"/>
      <c r="W325" s="3"/>
      <c r="X325"/>
      <c r="Y325"/>
      <c r="Z325"/>
      <c r="AA325"/>
      <c r="AB325"/>
      <c r="AC325"/>
      <c r="AD325"/>
      <c r="AE325"/>
      <c r="AF325"/>
    </row>
    <row r="326" spans="2:32" x14ac:dyDescent="0.25">
      <c r="B326" s="27" t="s">
        <v>457</v>
      </c>
      <c r="C326" s="56">
        <v>53333184</v>
      </c>
      <c r="D326" s="56"/>
      <c r="E326" s="54">
        <v>913827.4</v>
      </c>
      <c r="F326" s="120">
        <v>2989090.7</v>
      </c>
      <c r="G326" s="120">
        <v>3083473.28</v>
      </c>
      <c r="H326" s="120">
        <v>2404693.9400000004</v>
      </c>
      <c r="I326" s="54">
        <v>2827196.38</v>
      </c>
      <c r="J326" s="54"/>
      <c r="K326" s="54"/>
      <c r="L326" s="54"/>
      <c r="M326" s="54"/>
      <c r="N326" s="54"/>
      <c r="O326" s="148"/>
      <c r="P326" s="148"/>
      <c r="Q326" s="148">
        <f t="shared" si="4"/>
        <v>12218281.699999999</v>
      </c>
      <c r="R326" s="289"/>
      <c r="S326" s="6"/>
    </row>
    <row r="327" spans="2:32" s="28" customFormat="1" x14ac:dyDescent="0.25">
      <c r="B327" s="52" t="s">
        <v>458</v>
      </c>
      <c r="C327" s="119">
        <v>266000487</v>
      </c>
      <c r="D327" s="119"/>
      <c r="E327" s="119">
        <v>5594917.8500000006</v>
      </c>
      <c r="F327" s="119">
        <v>3444865.25</v>
      </c>
      <c r="G327" s="119">
        <v>4914408.2</v>
      </c>
      <c r="H327" s="119">
        <v>74167652.370000005</v>
      </c>
      <c r="I327" s="119">
        <v>52685979.759999998</v>
      </c>
      <c r="J327" s="119"/>
      <c r="K327" s="119"/>
      <c r="L327" s="119"/>
      <c r="M327" s="119"/>
      <c r="N327" s="119"/>
      <c r="O327" s="119"/>
      <c r="P327" s="119"/>
      <c r="Q327" s="147">
        <f t="shared" si="4"/>
        <v>140807823.43000001</v>
      </c>
      <c r="R327" s="289"/>
      <c r="S327" s="6"/>
      <c r="T327" s="3"/>
      <c r="U327" s="3"/>
      <c r="V327" s="3"/>
      <c r="W327" s="3"/>
      <c r="X327"/>
      <c r="Y327"/>
      <c r="Z327"/>
      <c r="AA327"/>
      <c r="AB327"/>
      <c r="AC327"/>
      <c r="AD327"/>
      <c r="AE327"/>
      <c r="AF327"/>
    </row>
    <row r="328" spans="2:32" x14ac:dyDescent="0.25">
      <c r="B328" s="27" t="s">
        <v>459</v>
      </c>
      <c r="C328" s="56">
        <v>266000487</v>
      </c>
      <c r="D328" s="56"/>
      <c r="E328" s="54">
        <v>5594917.8500000006</v>
      </c>
      <c r="F328" s="120">
        <v>3444865.25</v>
      </c>
      <c r="G328" s="120">
        <v>4914408.2</v>
      </c>
      <c r="H328" s="120">
        <v>74167652.370000005</v>
      </c>
      <c r="I328" s="54">
        <v>52685979.759999998</v>
      </c>
      <c r="J328" s="54"/>
      <c r="K328" s="54"/>
      <c r="L328" s="54"/>
      <c r="M328" s="54"/>
      <c r="N328" s="54"/>
      <c r="O328" s="148"/>
      <c r="P328" s="148"/>
      <c r="Q328" s="148">
        <f t="shared" si="4"/>
        <v>140807823.43000001</v>
      </c>
      <c r="R328" s="289"/>
      <c r="S328" s="6"/>
    </row>
    <row r="329" spans="2:32" s="28" customFormat="1" x14ac:dyDescent="0.25">
      <c r="B329" s="52" t="s">
        <v>460</v>
      </c>
      <c r="C329" s="119">
        <v>1117991</v>
      </c>
      <c r="D329" s="119"/>
      <c r="E329" s="119">
        <v>0</v>
      </c>
      <c r="F329" s="119">
        <v>0</v>
      </c>
      <c r="G329" s="119">
        <v>0</v>
      </c>
      <c r="H329" s="119">
        <v>1840.8</v>
      </c>
      <c r="I329" s="119">
        <v>0</v>
      </c>
      <c r="J329" s="119"/>
      <c r="K329" s="119"/>
      <c r="L329" s="119"/>
      <c r="M329" s="119"/>
      <c r="N329" s="119"/>
      <c r="O329" s="119"/>
      <c r="P329" s="119"/>
      <c r="Q329" s="147">
        <f t="shared" si="4"/>
        <v>1840.8</v>
      </c>
      <c r="R329" s="289"/>
      <c r="S329" s="6"/>
      <c r="T329" s="3"/>
      <c r="U329" s="3"/>
      <c r="V329" s="3"/>
      <c r="W329" s="3"/>
      <c r="X329"/>
      <c r="Y329"/>
      <c r="Z329"/>
      <c r="AA329"/>
      <c r="AB329"/>
      <c r="AC329"/>
      <c r="AD329"/>
      <c r="AE329"/>
      <c r="AF329"/>
    </row>
    <row r="330" spans="2:32" x14ac:dyDescent="0.25">
      <c r="B330" s="27" t="s">
        <v>461</v>
      </c>
      <c r="C330" s="56">
        <v>1117991</v>
      </c>
      <c r="D330" s="56"/>
      <c r="E330" s="54">
        <v>0</v>
      </c>
      <c r="F330" s="120">
        <v>0</v>
      </c>
      <c r="G330" s="120">
        <v>0</v>
      </c>
      <c r="H330" s="120">
        <v>1840.8</v>
      </c>
      <c r="I330" s="54">
        <v>0</v>
      </c>
      <c r="J330" s="54"/>
      <c r="K330" s="54"/>
      <c r="L330" s="54"/>
      <c r="M330" s="54"/>
      <c r="N330" s="54"/>
      <c r="O330" s="148"/>
      <c r="P330" s="148"/>
      <c r="Q330" s="148">
        <f t="shared" si="4"/>
        <v>1840.8</v>
      </c>
      <c r="R330" s="289"/>
      <c r="S330" s="6"/>
    </row>
    <row r="331" spans="2:32" s="28" customFormat="1" x14ac:dyDescent="0.25">
      <c r="B331" s="52" t="s">
        <v>462</v>
      </c>
      <c r="C331" s="119">
        <v>223996184</v>
      </c>
      <c r="D331" s="119"/>
      <c r="E331" s="119">
        <v>3960657.67</v>
      </c>
      <c r="F331" s="119">
        <v>12933333.020000001</v>
      </c>
      <c r="G331" s="119">
        <v>6565811.3300000001</v>
      </c>
      <c r="H331" s="119">
        <v>33564473.710000001</v>
      </c>
      <c r="I331" s="119">
        <v>16423022.209999999</v>
      </c>
      <c r="J331" s="119"/>
      <c r="K331" s="119"/>
      <c r="L331" s="119"/>
      <c r="M331" s="119"/>
      <c r="N331" s="119"/>
      <c r="O331" s="119"/>
      <c r="P331" s="119"/>
      <c r="Q331" s="147">
        <f t="shared" ref="Q331:Q401" si="5">SUM(E331:P331)</f>
        <v>73447297.939999998</v>
      </c>
      <c r="R331" s="289"/>
      <c r="S331" s="6"/>
      <c r="T331" s="3"/>
      <c r="U331" s="3"/>
      <c r="V331" s="3"/>
      <c r="W331" s="3"/>
      <c r="X331"/>
      <c r="Y331"/>
      <c r="Z331"/>
      <c r="AA331"/>
      <c r="AB331"/>
      <c r="AC331"/>
      <c r="AD331"/>
      <c r="AE331"/>
      <c r="AF331"/>
    </row>
    <row r="332" spans="2:32" x14ac:dyDescent="0.25">
      <c r="B332" s="27" t="s">
        <v>463</v>
      </c>
      <c r="C332" s="56">
        <v>151751218</v>
      </c>
      <c r="D332" s="56"/>
      <c r="E332" s="54">
        <v>2016378.19</v>
      </c>
      <c r="F332" s="120">
        <v>783675.56</v>
      </c>
      <c r="G332" s="120">
        <v>3807252.7800000003</v>
      </c>
      <c r="H332" s="120">
        <v>29161912.550000001</v>
      </c>
      <c r="I332" s="54">
        <v>11535573.439999999</v>
      </c>
      <c r="J332" s="54"/>
      <c r="K332" s="54"/>
      <c r="L332" s="54"/>
      <c r="M332" s="54"/>
      <c r="N332" s="54"/>
      <c r="O332" s="148"/>
      <c r="P332" s="148"/>
      <c r="Q332" s="148">
        <f t="shared" si="5"/>
        <v>47304792.519999996</v>
      </c>
      <c r="R332" s="289"/>
      <c r="S332" s="6"/>
    </row>
    <row r="333" spans="2:32" x14ac:dyDescent="0.25">
      <c r="B333" s="27" t="s">
        <v>464</v>
      </c>
      <c r="C333" s="56">
        <v>72244966</v>
      </c>
      <c r="D333" s="56"/>
      <c r="E333" s="54">
        <v>1944279.48</v>
      </c>
      <c r="F333" s="120">
        <v>12149657.460000001</v>
      </c>
      <c r="G333" s="120">
        <v>2758558.55</v>
      </c>
      <c r="H333" s="120">
        <v>4402561.1599999992</v>
      </c>
      <c r="I333" s="54">
        <v>4887448.7699999996</v>
      </c>
      <c r="J333" s="54"/>
      <c r="K333" s="54"/>
      <c r="L333" s="54"/>
      <c r="M333" s="54"/>
      <c r="N333" s="54"/>
      <c r="O333" s="148"/>
      <c r="P333" s="148"/>
      <c r="Q333" s="148">
        <f t="shared" si="5"/>
        <v>26142505.420000002</v>
      </c>
      <c r="R333" s="289"/>
      <c r="S333" s="6"/>
    </row>
    <row r="334" spans="2:32" s="28" customFormat="1" x14ac:dyDescent="0.25">
      <c r="B334" s="52" t="s">
        <v>465</v>
      </c>
      <c r="C334" s="119">
        <v>1264905725</v>
      </c>
      <c r="D334" s="119"/>
      <c r="E334" s="119">
        <v>20356229.960000001</v>
      </c>
      <c r="F334" s="119">
        <v>3816644.44</v>
      </c>
      <c r="G334" s="119">
        <v>7492234.709999999</v>
      </c>
      <c r="H334" s="119">
        <v>7192888.3700000001</v>
      </c>
      <c r="I334" s="119">
        <v>12372675.550000001</v>
      </c>
      <c r="J334" s="119"/>
      <c r="K334" s="119"/>
      <c r="L334" s="119"/>
      <c r="M334" s="119"/>
      <c r="N334" s="119"/>
      <c r="O334" s="119"/>
      <c r="P334" s="119"/>
      <c r="Q334" s="147">
        <f t="shared" si="5"/>
        <v>51230673.030000001</v>
      </c>
      <c r="R334" s="289"/>
      <c r="S334" s="6"/>
      <c r="T334" s="3"/>
      <c r="U334" s="3"/>
      <c r="V334" s="3"/>
      <c r="W334" s="3"/>
      <c r="X334"/>
      <c r="Y334"/>
      <c r="Z334"/>
      <c r="AA334"/>
      <c r="AB334"/>
      <c r="AC334"/>
      <c r="AD334"/>
      <c r="AE334"/>
      <c r="AF334"/>
    </row>
    <row r="335" spans="2:32" x14ac:dyDescent="0.25">
      <c r="B335" s="27" t="s">
        <v>466</v>
      </c>
      <c r="C335" s="56">
        <v>928848443</v>
      </c>
      <c r="D335" s="56"/>
      <c r="E335" s="54">
        <v>284085</v>
      </c>
      <c r="F335" s="120">
        <v>73947.58</v>
      </c>
      <c r="G335" s="120">
        <v>115948.4</v>
      </c>
      <c r="H335" s="120">
        <v>765575.84</v>
      </c>
      <c r="I335" s="54">
        <v>1235816.02</v>
      </c>
      <c r="J335" s="54"/>
      <c r="K335" s="54"/>
      <c r="L335" s="54"/>
      <c r="M335" s="54"/>
      <c r="N335" s="54"/>
      <c r="O335" s="148"/>
      <c r="P335" s="148"/>
      <c r="Q335" s="148">
        <f t="shared" si="5"/>
        <v>2475372.84</v>
      </c>
      <c r="R335" s="289"/>
      <c r="S335" s="6"/>
    </row>
    <row r="336" spans="2:32" x14ac:dyDescent="0.25">
      <c r="B336" s="27" t="s">
        <v>467</v>
      </c>
      <c r="C336" s="56">
        <v>51310955</v>
      </c>
      <c r="D336" s="56"/>
      <c r="E336" s="54">
        <v>16000000</v>
      </c>
      <c r="F336" s="120">
        <v>0</v>
      </c>
      <c r="G336" s="120">
        <v>1000000</v>
      </c>
      <c r="H336" s="120">
        <v>0</v>
      </c>
      <c r="I336" s="54">
        <v>500000</v>
      </c>
      <c r="J336" s="54"/>
      <c r="K336" s="54"/>
      <c r="L336" s="54"/>
      <c r="M336" s="54"/>
      <c r="N336" s="54"/>
      <c r="O336" s="148"/>
      <c r="P336" s="148"/>
      <c r="Q336" s="148">
        <f t="shared" si="5"/>
        <v>17500000</v>
      </c>
      <c r="R336" s="289"/>
      <c r="S336" s="6"/>
    </row>
    <row r="337" spans="2:32" x14ac:dyDescent="0.25">
      <c r="B337" s="27" t="s">
        <v>469</v>
      </c>
      <c r="C337" s="56">
        <v>182598339</v>
      </c>
      <c r="D337" s="56"/>
      <c r="E337" s="54">
        <v>2321452.39</v>
      </c>
      <c r="F337" s="120">
        <v>18902.419999999998</v>
      </c>
      <c r="G337" s="120">
        <v>511560.29</v>
      </c>
      <c r="H337" s="120">
        <v>337583.94</v>
      </c>
      <c r="I337" s="54">
        <v>5411793.7800000003</v>
      </c>
      <c r="J337" s="54"/>
      <c r="K337" s="54"/>
      <c r="L337" s="54"/>
      <c r="M337" s="54"/>
      <c r="N337" s="54"/>
      <c r="O337" s="148"/>
      <c r="P337" s="148"/>
      <c r="Q337" s="148">
        <f t="shared" si="5"/>
        <v>8601292.8200000003</v>
      </c>
      <c r="R337" s="289"/>
      <c r="S337" s="6"/>
    </row>
    <row r="338" spans="2:32" x14ac:dyDescent="0.25">
      <c r="B338" s="27" t="s">
        <v>470</v>
      </c>
      <c r="C338" s="121">
        <v>102147988</v>
      </c>
      <c r="D338" s="56"/>
      <c r="E338" s="120">
        <v>1750692.57</v>
      </c>
      <c r="F338" s="120">
        <v>3723794.44</v>
      </c>
      <c r="G338" s="120">
        <v>5864726.0199999996</v>
      </c>
      <c r="H338" s="120">
        <v>6089728.5899999999</v>
      </c>
      <c r="I338" s="120">
        <v>5225065.75</v>
      </c>
      <c r="J338" s="120"/>
      <c r="K338" s="120"/>
      <c r="L338" s="120"/>
      <c r="M338" s="120"/>
      <c r="N338" s="120"/>
      <c r="O338" s="152"/>
      <c r="P338" s="152"/>
      <c r="Q338" s="152">
        <f t="shared" si="5"/>
        <v>22654007.369999997</v>
      </c>
      <c r="R338" s="289"/>
      <c r="S338" s="6"/>
    </row>
    <row r="339" spans="2:32" s="28" customFormat="1" x14ac:dyDescent="0.25">
      <c r="B339" s="26" t="s">
        <v>47</v>
      </c>
      <c r="C339" s="118">
        <v>5244591789</v>
      </c>
      <c r="D339" s="118"/>
      <c r="E339" s="145">
        <v>41111700.979999997</v>
      </c>
      <c r="F339" s="145">
        <v>117265935.42</v>
      </c>
      <c r="G339" s="145">
        <v>280032464.43000001</v>
      </c>
      <c r="H339" s="145">
        <v>112191896.71999998</v>
      </c>
      <c r="I339" s="145">
        <v>147720267.36999997</v>
      </c>
      <c r="J339" s="145"/>
      <c r="K339" s="145"/>
      <c r="L339" s="145"/>
      <c r="M339" s="145"/>
      <c r="N339" s="145"/>
      <c r="O339" s="145"/>
      <c r="P339" s="145"/>
      <c r="Q339" s="145">
        <f t="shared" si="5"/>
        <v>698322264.92000008</v>
      </c>
      <c r="R339" s="289"/>
      <c r="S339" s="6"/>
      <c r="T339" s="3"/>
      <c r="U339" s="3"/>
      <c r="V339" s="3"/>
      <c r="W339" s="3"/>
      <c r="X339"/>
      <c r="Y339"/>
      <c r="Z339"/>
      <c r="AA339"/>
      <c r="AB339"/>
      <c r="AC339"/>
      <c r="AD339"/>
      <c r="AE339"/>
      <c r="AF339"/>
    </row>
    <row r="340" spans="2:32" s="28" customFormat="1" x14ac:dyDescent="0.25">
      <c r="B340" s="28" t="s">
        <v>48</v>
      </c>
      <c r="C340" s="119">
        <v>5035847566</v>
      </c>
      <c r="D340" s="119"/>
      <c r="E340" s="119">
        <v>28258666.77</v>
      </c>
      <c r="F340" s="119">
        <v>96856040.659999996</v>
      </c>
      <c r="G340" s="119">
        <v>259249299.09</v>
      </c>
      <c r="H340" s="119">
        <v>91539160.729999989</v>
      </c>
      <c r="I340" s="119">
        <v>115174126.34999999</v>
      </c>
      <c r="J340" s="119"/>
      <c r="K340" s="119"/>
      <c r="L340" s="119"/>
      <c r="M340" s="119"/>
      <c r="N340" s="119"/>
      <c r="O340" s="119"/>
      <c r="P340" s="119"/>
      <c r="Q340" s="147">
        <f t="shared" si="5"/>
        <v>591077293.60000002</v>
      </c>
      <c r="R340" s="289"/>
      <c r="S340" s="6"/>
      <c r="T340" s="3"/>
      <c r="U340" s="3"/>
      <c r="V340" s="3"/>
      <c r="W340" s="3"/>
      <c r="X340"/>
      <c r="Y340"/>
      <c r="Z340"/>
      <c r="AA340"/>
      <c r="AB340"/>
      <c r="AC340"/>
      <c r="AD340"/>
      <c r="AE340"/>
      <c r="AF340"/>
    </row>
    <row r="341" spans="2:32" s="28" customFormat="1" x14ac:dyDescent="0.25">
      <c r="B341" s="51" t="s">
        <v>471</v>
      </c>
      <c r="C341" s="119">
        <v>3638185318</v>
      </c>
      <c r="D341" s="119"/>
      <c r="E341" s="119">
        <v>0</v>
      </c>
      <c r="F341" s="119">
        <v>0</v>
      </c>
      <c r="G341" s="119"/>
      <c r="H341" s="119"/>
      <c r="I341" s="119"/>
      <c r="J341" s="119"/>
      <c r="K341" s="119"/>
      <c r="L341" s="119"/>
      <c r="M341" s="119"/>
      <c r="N341" s="119"/>
      <c r="O341" s="119"/>
      <c r="P341" s="119"/>
      <c r="Q341" s="147">
        <f t="shared" si="5"/>
        <v>0</v>
      </c>
      <c r="R341" s="289"/>
      <c r="S341" s="6"/>
      <c r="T341" s="3"/>
      <c r="U341" s="3"/>
      <c r="V341" s="3"/>
      <c r="W341" s="3"/>
      <c r="X341"/>
      <c r="Y341"/>
      <c r="Z341"/>
      <c r="AA341"/>
      <c r="AB341"/>
      <c r="AC341"/>
      <c r="AD341"/>
      <c r="AE341"/>
      <c r="AF341"/>
    </row>
    <row r="342" spans="2:32" x14ac:dyDescent="0.25">
      <c r="B342" s="50" t="s">
        <v>472</v>
      </c>
      <c r="C342" s="56">
        <v>40870404</v>
      </c>
      <c r="D342" s="56"/>
      <c r="E342" s="119">
        <v>0</v>
      </c>
      <c r="F342" s="119">
        <v>0</v>
      </c>
      <c r="G342" s="119"/>
      <c r="H342" s="119"/>
      <c r="I342" s="54"/>
      <c r="J342" s="54"/>
      <c r="K342" s="54"/>
      <c r="L342" s="54"/>
      <c r="M342" s="54"/>
      <c r="N342" s="54"/>
      <c r="O342" s="148"/>
      <c r="P342" s="148"/>
      <c r="Q342" s="148">
        <f t="shared" si="5"/>
        <v>0</v>
      </c>
      <c r="R342" s="289"/>
      <c r="S342" s="6"/>
    </row>
    <row r="343" spans="2:32" x14ac:dyDescent="0.25">
      <c r="B343" s="50" t="s">
        <v>473</v>
      </c>
      <c r="C343" s="56">
        <v>3597314914</v>
      </c>
      <c r="D343" s="56"/>
      <c r="E343" s="54">
        <v>0</v>
      </c>
      <c r="F343" s="120"/>
      <c r="G343" s="120"/>
      <c r="H343" s="120"/>
      <c r="I343" s="54"/>
      <c r="J343" s="54"/>
      <c r="K343" s="54"/>
      <c r="L343" s="54"/>
      <c r="M343" s="54"/>
      <c r="N343" s="54"/>
      <c r="O343" s="148"/>
      <c r="P343" s="148"/>
      <c r="Q343" s="148">
        <f t="shared" si="5"/>
        <v>0</v>
      </c>
      <c r="R343" s="289"/>
      <c r="S343" s="6"/>
    </row>
    <row r="344" spans="2:32" s="28" customFormat="1" x14ac:dyDescent="0.25">
      <c r="B344" s="51" t="s">
        <v>475</v>
      </c>
      <c r="C344" s="119">
        <v>304092463</v>
      </c>
      <c r="D344" s="119"/>
      <c r="E344" s="119">
        <v>5389500</v>
      </c>
      <c r="F344" s="119">
        <v>21688518.66</v>
      </c>
      <c r="G344" s="119">
        <v>29686587.18</v>
      </c>
      <c r="H344" s="119">
        <v>16428894.07</v>
      </c>
      <c r="I344" s="119">
        <v>19619907</v>
      </c>
      <c r="J344" s="119"/>
      <c r="K344" s="119"/>
      <c r="L344" s="119"/>
      <c r="M344" s="119"/>
      <c r="N344" s="119"/>
      <c r="O344" s="119"/>
      <c r="P344" s="119"/>
      <c r="Q344" s="147">
        <f t="shared" si="5"/>
        <v>92813406.909999996</v>
      </c>
      <c r="R344" s="289"/>
      <c r="S344" s="6"/>
      <c r="T344" s="3"/>
      <c r="U344" s="3"/>
      <c r="V344" s="3"/>
      <c r="W344" s="3"/>
      <c r="X344"/>
      <c r="Y344"/>
      <c r="Z344"/>
      <c r="AA344"/>
      <c r="AB344"/>
      <c r="AC344"/>
      <c r="AD344"/>
      <c r="AE344"/>
      <c r="AF344"/>
    </row>
    <row r="345" spans="2:32" x14ac:dyDescent="0.25">
      <c r="B345" s="50" t="s">
        <v>476</v>
      </c>
      <c r="C345" s="56">
        <v>66749803</v>
      </c>
      <c r="D345" s="56"/>
      <c r="E345" s="54">
        <v>4850000</v>
      </c>
      <c r="F345" s="120">
        <v>5642608.4699999997</v>
      </c>
      <c r="G345" s="120">
        <v>4096600</v>
      </c>
      <c r="H345" s="120">
        <v>2481063</v>
      </c>
      <c r="I345" s="54">
        <v>6234050</v>
      </c>
      <c r="J345" s="54"/>
      <c r="K345" s="54"/>
      <c r="L345" s="54"/>
      <c r="M345" s="54"/>
      <c r="N345" s="54"/>
      <c r="O345" s="148"/>
      <c r="P345" s="148"/>
      <c r="Q345" s="148">
        <f t="shared" si="5"/>
        <v>23304321.469999999</v>
      </c>
      <c r="R345" s="289"/>
      <c r="S345" s="6"/>
    </row>
    <row r="346" spans="2:32" x14ac:dyDescent="0.25">
      <c r="B346" s="50" t="s">
        <v>477</v>
      </c>
      <c r="C346" s="56">
        <v>161300000</v>
      </c>
      <c r="D346" s="56"/>
      <c r="E346" s="54">
        <v>539500</v>
      </c>
      <c r="F346" s="120">
        <v>5914706.6299999999</v>
      </c>
      <c r="G346" s="120">
        <v>7841068.8499999996</v>
      </c>
      <c r="H346" s="120">
        <v>407331.07</v>
      </c>
      <c r="I346" s="54">
        <v>1168357</v>
      </c>
      <c r="J346" s="54"/>
      <c r="K346" s="54"/>
      <c r="L346" s="54"/>
      <c r="M346" s="54"/>
      <c r="N346" s="54"/>
      <c r="O346" s="148"/>
      <c r="P346" s="148"/>
      <c r="Q346" s="148">
        <f t="shared" si="5"/>
        <v>15870963.550000001</v>
      </c>
      <c r="R346" s="289"/>
      <c r="S346" s="6"/>
    </row>
    <row r="347" spans="2:32" x14ac:dyDescent="0.25">
      <c r="B347" s="50" t="s">
        <v>740</v>
      </c>
      <c r="C347" s="56">
        <v>0</v>
      </c>
      <c r="D347" s="56"/>
      <c r="E347" s="54">
        <v>0</v>
      </c>
      <c r="F347" s="120"/>
      <c r="G347" s="120"/>
      <c r="H347" s="120"/>
      <c r="I347" s="54"/>
      <c r="J347" s="54"/>
      <c r="K347" s="54"/>
      <c r="L347" s="54"/>
      <c r="M347" s="54"/>
      <c r="N347" s="54"/>
      <c r="O347" s="148"/>
      <c r="P347" s="148"/>
      <c r="Q347" s="148">
        <f t="shared" si="5"/>
        <v>0</v>
      </c>
      <c r="R347" s="289"/>
      <c r="S347" s="6"/>
    </row>
    <row r="348" spans="2:32" x14ac:dyDescent="0.25">
      <c r="B348" s="50" t="s">
        <v>727</v>
      </c>
      <c r="C348" s="56">
        <v>76042660</v>
      </c>
      <c r="D348" s="56"/>
      <c r="E348" s="54">
        <v>0</v>
      </c>
      <c r="F348" s="120">
        <v>10131203.560000001</v>
      </c>
      <c r="G348" s="120">
        <v>17748918.329999998</v>
      </c>
      <c r="H348" s="120">
        <v>13540500</v>
      </c>
      <c r="I348" s="54">
        <v>12217500</v>
      </c>
      <c r="J348" s="54"/>
      <c r="K348" s="54"/>
      <c r="L348" s="54"/>
      <c r="M348" s="54"/>
      <c r="N348" s="54"/>
      <c r="O348" s="148"/>
      <c r="P348" s="148"/>
      <c r="Q348" s="148">
        <f t="shared" si="5"/>
        <v>53638121.890000001</v>
      </c>
      <c r="R348" s="289"/>
      <c r="S348" s="6"/>
    </row>
    <row r="349" spans="2:32" s="28" customFormat="1" x14ac:dyDescent="0.25">
      <c r="B349" s="51" t="s">
        <v>478</v>
      </c>
      <c r="C349" s="119">
        <v>19127324</v>
      </c>
      <c r="D349" s="119"/>
      <c r="E349" s="119">
        <v>0</v>
      </c>
      <c r="F349" s="119">
        <v>750000</v>
      </c>
      <c r="G349" s="119">
        <v>1350000</v>
      </c>
      <c r="H349" s="119">
        <v>0</v>
      </c>
      <c r="I349" s="119"/>
      <c r="J349" s="119"/>
      <c r="K349" s="119"/>
      <c r="L349" s="119"/>
      <c r="M349" s="119"/>
      <c r="N349" s="119"/>
      <c r="O349" s="119"/>
      <c r="P349" s="119"/>
      <c r="Q349" s="147">
        <f t="shared" si="5"/>
        <v>2100000</v>
      </c>
      <c r="R349" s="289"/>
      <c r="S349" s="6"/>
      <c r="T349" s="3"/>
      <c r="U349" s="3"/>
      <c r="V349" s="3"/>
      <c r="W349" s="3"/>
      <c r="X349"/>
      <c r="Y349"/>
      <c r="Z349"/>
      <c r="AA349"/>
      <c r="AB349"/>
      <c r="AC349"/>
      <c r="AD349"/>
      <c r="AE349"/>
      <c r="AF349"/>
    </row>
    <row r="350" spans="2:32" x14ac:dyDescent="0.25">
      <c r="B350" s="50" t="s">
        <v>479</v>
      </c>
      <c r="C350" s="56">
        <v>19127324</v>
      </c>
      <c r="D350" s="56"/>
      <c r="E350" s="54">
        <v>0</v>
      </c>
      <c r="F350" s="120">
        <v>750000</v>
      </c>
      <c r="G350" s="120">
        <v>1350000</v>
      </c>
      <c r="H350" s="120">
        <v>0</v>
      </c>
      <c r="I350" s="54"/>
      <c r="J350" s="54"/>
      <c r="K350" s="54"/>
      <c r="L350" s="54"/>
      <c r="M350" s="54"/>
      <c r="N350" s="54"/>
      <c r="O350" s="148"/>
      <c r="P350" s="148"/>
      <c r="Q350" s="148">
        <f t="shared" si="5"/>
        <v>2100000</v>
      </c>
      <c r="R350" s="289"/>
      <c r="S350" s="6"/>
    </row>
    <row r="351" spans="2:32" s="28" customFormat="1" x14ac:dyDescent="0.25">
      <c r="B351" s="51" t="s">
        <v>480</v>
      </c>
      <c r="C351" s="119">
        <v>253970536</v>
      </c>
      <c r="D351" s="119"/>
      <c r="E351" s="119">
        <v>1517750.1</v>
      </c>
      <c r="F351" s="119">
        <v>9295808</v>
      </c>
      <c r="G351" s="119">
        <v>8801056.3100000005</v>
      </c>
      <c r="H351" s="119">
        <v>125000</v>
      </c>
      <c r="I351" s="119">
        <v>337077.83</v>
      </c>
      <c r="J351" s="119"/>
      <c r="K351" s="119"/>
      <c r="L351" s="119"/>
      <c r="M351" s="119"/>
      <c r="N351" s="119"/>
      <c r="O351" s="119"/>
      <c r="P351" s="119"/>
      <c r="Q351" s="147">
        <f t="shared" si="5"/>
        <v>20076692.239999998</v>
      </c>
      <c r="R351" s="289"/>
      <c r="S351" s="6"/>
      <c r="T351" s="3"/>
      <c r="U351" s="3"/>
      <c r="V351" s="3"/>
      <c r="W351" s="3"/>
      <c r="X351"/>
      <c r="Y351"/>
      <c r="Z351"/>
      <c r="AA351"/>
      <c r="AB351"/>
      <c r="AC351"/>
      <c r="AD351"/>
      <c r="AE351"/>
      <c r="AF351"/>
    </row>
    <row r="352" spans="2:32" x14ac:dyDescent="0.25">
      <c r="B352" s="50" t="s">
        <v>481</v>
      </c>
      <c r="C352" s="56">
        <v>205147776</v>
      </c>
      <c r="D352" s="56"/>
      <c r="E352" s="54">
        <v>1517750.1</v>
      </c>
      <c r="F352" s="120">
        <v>9295808</v>
      </c>
      <c r="G352" s="120">
        <v>8456743.3499999996</v>
      </c>
      <c r="H352" s="120">
        <v>125000</v>
      </c>
      <c r="I352" s="54">
        <v>337077.83</v>
      </c>
      <c r="J352" s="54"/>
      <c r="K352" s="54"/>
      <c r="L352" s="54"/>
      <c r="M352" s="54"/>
      <c r="N352" s="54"/>
      <c r="O352" s="148"/>
      <c r="P352" s="148"/>
      <c r="Q352" s="148">
        <f t="shared" si="5"/>
        <v>19732379.279999997</v>
      </c>
      <c r="R352" s="289"/>
      <c r="S352" s="6"/>
    </row>
    <row r="353" spans="2:32" x14ac:dyDescent="0.25">
      <c r="B353" s="50" t="s">
        <v>482</v>
      </c>
      <c r="C353" s="56">
        <v>48822760</v>
      </c>
      <c r="D353" s="56"/>
      <c r="E353" s="54">
        <v>0</v>
      </c>
      <c r="F353" s="120"/>
      <c r="G353" s="120">
        <v>344312.96</v>
      </c>
      <c r="H353" s="120">
        <v>0</v>
      </c>
      <c r="I353" s="54"/>
      <c r="J353" s="54"/>
      <c r="K353" s="54"/>
      <c r="L353" s="54"/>
      <c r="M353" s="54"/>
      <c r="N353" s="54"/>
      <c r="O353" s="148"/>
      <c r="P353" s="148"/>
      <c r="Q353" s="148">
        <f t="shared" si="5"/>
        <v>344312.96</v>
      </c>
      <c r="R353" s="289"/>
      <c r="S353" s="6"/>
    </row>
    <row r="354" spans="2:32" s="28" customFormat="1" x14ac:dyDescent="0.25">
      <c r="B354" s="51" t="s">
        <v>483</v>
      </c>
      <c r="C354" s="119">
        <v>19698356</v>
      </c>
      <c r="D354" s="119"/>
      <c r="E354" s="119">
        <v>0</v>
      </c>
      <c r="F354" s="119">
        <v>0</v>
      </c>
      <c r="G354" s="119">
        <v>152172.60999999999</v>
      </c>
      <c r="H354" s="119">
        <v>220000</v>
      </c>
      <c r="I354" s="119">
        <v>335000</v>
      </c>
      <c r="J354" s="119"/>
      <c r="K354" s="119"/>
      <c r="L354" s="119"/>
      <c r="M354" s="119"/>
      <c r="N354" s="119"/>
      <c r="O354" s="119"/>
      <c r="P354" s="119"/>
      <c r="Q354" s="147">
        <f t="shared" si="5"/>
        <v>707172.61</v>
      </c>
      <c r="R354" s="289"/>
      <c r="S354" s="6"/>
      <c r="T354" s="3"/>
      <c r="U354" s="3"/>
      <c r="V354" s="3"/>
      <c r="W354" s="3"/>
      <c r="X354"/>
      <c r="Y354"/>
      <c r="Z354"/>
      <c r="AA354"/>
      <c r="AB354"/>
      <c r="AC354"/>
      <c r="AD354"/>
      <c r="AE354"/>
      <c r="AF354"/>
    </row>
    <row r="355" spans="2:32" x14ac:dyDescent="0.25">
      <c r="B355" s="50" t="s">
        <v>484</v>
      </c>
      <c r="C355" s="56">
        <v>19698356</v>
      </c>
      <c r="D355" s="56"/>
      <c r="E355" s="54">
        <v>0</v>
      </c>
      <c r="F355" s="120">
        <v>0</v>
      </c>
      <c r="G355" s="120">
        <v>152172.60999999999</v>
      </c>
      <c r="H355" s="120">
        <v>220000</v>
      </c>
      <c r="I355" s="54">
        <v>335000</v>
      </c>
      <c r="J355" s="54"/>
      <c r="K355" s="54"/>
      <c r="L355" s="54"/>
      <c r="M355" s="54"/>
      <c r="N355" s="54"/>
      <c r="O355" s="148"/>
      <c r="P355" s="148"/>
      <c r="Q355" s="148">
        <f t="shared" si="5"/>
        <v>707172.61</v>
      </c>
      <c r="R355" s="289"/>
      <c r="S355" s="6"/>
    </row>
    <row r="356" spans="2:32" s="28" customFormat="1" x14ac:dyDescent="0.25">
      <c r="B356" s="51" t="s">
        <v>485</v>
      </c>
      <c r="C356" s="119">
        <v>800773569</v>
      </c>
      <c r="D356" s="119"/>
      <c r="E356" s="119">
        <v>21351416.670000002</v>
      </c>
      <c r="F356" s="119">
        <v>65121714</v>
      </c>
      <c r="G356" s="119">
        <v>219259482.99000001</v>
      </c>
      <c r="H356" s="119">
        <v>74765266.659999996</v>
      </c>
      <c r="I356" s="119">
        <v>94882141.519999996</v>
      </c>
      <c r="J356" s="119"/>
      <c r="K356" s="119"/>
      <c r="L356" s="119"/>
      <c r="M356" s="119"/>
      <c r="N356" s="119"/>
      <c r="O356" s="119"/>
      <c r="P356" s="119"/>
      <c r="Q356" s="147">
        <f t="shared" si="5"/>
        <v>475380021.84000003</v>
      </c>
      <c r="R356" s="289"/>
      <c r="S356" s="6"/>
      <c r="T356" s="3"/>
      <c r="U356" s="3"/>
      <c r="V356" s="3"/>
      <c r="W356" s="3"/>
      <c r="X356"/>
      <c r="Y356"/>
      <c r="Z356"/>
      <c r="AA356"/>
      <c r="AB356"/>
      <c r="AC356"/>
      <c r="AD356"/>
      <c r="AE356"/>
      <c r="AF356"/>
    </row>
    <row r="357" spans="2:32" x14ac:dyDescent="0.25">
      <c r="B357" s="50" t="s">
        <v>486</v>
      </c>
      <c r="C357" s="56">
        <v>124716424</v>
      </c>
      <c r="D357" s="56"/>
      <c r="E357" s="54">
        <v>7440916.6699999999</v>
      </c>
      <c r="F357" s="120">
        <v>14950992.67</v>
      </c>
      <c r="G357" s="120">
        <v>9267583.3300000001</v>
      </c>
      <c r="H357" s="120">
        <v>11371750</v>
      </c>
      <c r="I357" s="54">
        <v>8628939.3300000001</v>
      </c>
      <c r="J357" s="54"/>
      <c r="K357" s="54"/>
      <c r="L357" s="54"/>
      <c r="M357" s="54"/>
      <c r="N357" s="54"/>
      <c r="O357" s="148"/>
      <c r="P357" s="148"/>
      <c r="Q357" s="148">
        <f t="shared" si="5"/>
        <v>51660182</v>
      </c>
      <c r="R357" s="289"/>
      <c r="S357" s="6"/>
    </row>
    <row r="358" spans="2:32" x14ac:dyDescent="0.25">
      <c r="B358" s="50" t="s">
        <v>487</v>
      </c>
      <c r="C358" s="56">
        <v>15132550</v>
      </c>
      <c r="D358" s="56"/>
      <c r="E358" s="54">
        <v>860000</v>
      </c>
      <c r="F358" s="120">
        <v>1620000</v>
      </c>
      <c r="G358" s="120">
        <v>1460000</v>
      </c>
      <c r="H358" s="120">
        <v>340000</v>
      </c>
      <c r="I358" s="54">
        <v>1504800</v>
      </c>
      <c r="J358" s="54"/>
      <c r="K358" s="54"/>
      <c r="L358" s="54"/>
      <c r="M358" s="54"/>
      <c r="N358" s="54"/>
      <c r="O358" s="148"/>
      <c r="P358" s="148"/>
      <c r="Q358" s="148">
        <f t="shared" si="5"/>
        <v>5784800</v>
      </c>
      <c r="R358" s="289"/>
      <c r="S358" s="6"/>
    </row>
    <row r="359" spans="2:32" x14ac:dyDescent="0.25">
      <c r="B359" s="50" t="s">
        <v>488</v>
      </c>
      <c r="C359" s="56">
        <v>421849627</v>
      </c>
      <c r="D359" s="56"/>
      <c r="E359" s="54">
        <v>951000</v>
      </c>
      <c r="F359" s="120">
        <v>30255596</v>
      </c>
      <c r="G359" s="120">
        <v>203873233</v>
      </c>
      <c r="H359" s="120">
        <v>27676733</v>
      </c>
      <c r="I359" s="54">
        <v>65872160.530000001</v>
      </c>
      <c r="J359" s="54"/>
      <c r="K359" s="54"/>
      <c r="L359" s="54"/>
      <c r="M359" s="54"/>
      <c r="N359" s="54"/>
      <c r="O359" s="148"/>
      <c r="P359" s="148"/>
      <c r="Q359" s="148">
        <f t="shared" si="5"/>
        <v>328628722.52999997</v>
      </c>
      <c r="R359" s="289"/>
      <c r="S359" s="6"/>
    </row>
    <row r="360" spans="2:32" s="28" customFormat="1" x14ac:dyDescent="0.25">
      <c r="B360" s="50" t="s">
        <v>741</v>
      </c>
      <c r="C360" s="56">
        <v>239074968</v>
      </c>
      <c r="D360" s="56"/>
      <c r="E360" s="54">
        <v>12099500</v>
      </c>
      <c r="F360" s="120">
        <v>18295125.329999998</v>
      </c>
      <c r="G360" s="120">
        <v>4658666.66</v>
      </c>
      <c r="H360" s="120">
        <v>35376783.659999996</v>
      </c>
      <c r="I360" s="54">
        <v>18876241.66</v>
      </c>
      <c r="J360" s="54"/>
      <c r="K360" s="54"/>
      <c r="L360" s="54"/>
      <c r="M360" s="54"/>
      <c r="N360" s="54"/>
      <c r="O360" s="148"/>
      <c r="P360" s="148"/>
      <c r="Q360" s="148">
        <f t="shared" si="5"/>
        <v>89306317.309999987</v>
      </c>
      <c r="R360" s="289"/>
      <c r="S360" s="6"/>
      <c r="T360" s="3"/>
      <c r="U360" s="3"/>
      <c r="V360" s="3"/>
      <c r="W360" s="3"/>
      <c r="X360"/>
      <c r="Y360"/>
      <c r="Z360"/>
      <c r="AA360"/>
      <c r="AB360"/>
      <c r="AC360"/>
      <c r="AD360"/>
      <c r="AE360"/>
      <c r="AF360"/>
    </row>
    <row r="361" spans="2:32" s="28" customFormat="1" x14ac:dyDescent="0.25">
      <c r="B361" s="28" t="s">
        <v>49</v>
      </c>
      <c r="C361" s="119">
        <v>1231980</v>
      </c>
      <c r="D361" s="119"/>
      <c r="E361" s="119">
        <v>0</v>
      </c>
      <c r="F361" s="119"/>
      <c r="G361" s="119"/>
      <c r="H361" s="119"/>
      <c r="I361" s="68"/>
      <c r="J361" s="68"/>
      <c r="K361" s="68"/>
      <c r="L361" s="68"/>
      <c r="M361" s="68"/>
      <c r="N361" s="68"/>
      <c r="O361" s="68"/>
      <c r="P361" s="147"/>
      <c r="Q361" s="147">
        <f t="shared" si="5"/>
        <v>0</v>
      </c>
      <c r="R361" s="289"/>
      <c r="S361" s="6"/>
      <c r="T361" s="3"/>
      <c r="U361" s="3"/>
      <c r="V361" s="3"/>
      <c r="W361" s="3"/>
      <c r="X361"/>
      <c r="Y361"/>
      <c r="Z361"/>
      <c r="AA361"/>
      <c r="AB361"/>
      <c r="AC361"/>
      <c r="AD361"/>
      <c r="AE361"/>
      <c r="AF361"/>
    </row>
    <row r="362" spans="2:32" x14ac:dyDescent="0.25">
      <c r="B362" s="51" t="s">
        <v>489</v>
      </c>
      <c r="C362" s="119">
        <v>1200000</v>
      </c>
      <c r="D362" s="119"/>
      <c r="E362" s="119">
        <v>0</v>
      </c>
      <c r="F362" s="119"/>
      <c r="G362" s="119"/>
      <c r="H362" s="119"/>
      <c r="I362" s="119"/>
      <c r="J362" s="119"/>
      <c r="K362" s="119"/>
      <c r="L362" s="119"/>
      <c r="M362" s="119"/>
      <c r="N362" s="119"/>
      <c r="O362" s="119"/>
      <c r="P362" s="119"/>
      <c r="Q362" s="147">
        <f t="shared" si="5"/>
        <v>0</v>
      </c>
      <c r="R362" s="289"/>
      <c r="S362" s="6"/>
    </row>
    <row r="363" spans="2:32" x14ac:dyDescent="0.25">
      <c r="B363" s="50" t="s">
        <v>683</v>
      </c>
      <c r="C363" s="121">
        <v>1200000</v>
      </c>
      <c r="D363" s="121"/>
      <c r="E363" s="120">
        <v>0</v>
      </c>
      <c r="F363" s="120"/>
      <c r="G363" s="120"/>
      <c r="H363" s="120"/>
      <c r="I363" s="120"/>
      <c r="J363" s="120"/>
      <c r="K363" s="120"/>
      <c r="L363" s="120"/>
      <c r="M363" s="120"/>
      <c r="N363" s="120"/>
      <c r="O363" s="152"/>
      <c r="P363" s="152"/>
      <c r="Q363" s="148">
        <f t="shared" si="5"/>
        <v>0</v>
      </c>
      <c r="R363" s="289"/>
      <c r="S363" s="6"/>
    </row>
    <row r="364" spans="2:32" s="28" customFormat="1" x14ac:dyDescent="0.25">
      <c r="B364" s="51" t="s">
        <v>491</v>
      </c>
      <c r="C364" s="121">
        <v>31980</v>
      </c>
      <c r="D364" s="121"/>
      <c r="E364" s="120">
        <v>0</v>
      </c>
      <c r="F364" s="120"/>
      <c r="G364" s="120"/>
      <c r="H364" s="120"/>
      <c r="I364" s="120"/>
      <c r="J364" s="120"/>
      <c r="K364" s="120"/>
      <c r="L364" s="120"/>
      <c r="M364" s="120"/>
      <c r="N364" s="120"/>
      <c r="O364" s="152"/>
      <c r="P364" s="152"/>
      <c r="Q364" s="148">
        <f t="shared" si="5"/>
        <v>0</v>
      </c>
      <c r="R364" s="289"/>
      <c r="S364" s="6"/>
      <c r="T364" s="3"/>
      <c r="U364" s="3"/>
      <c r="V364" s="3"/>
      <c r="W364" s="3"/>
      <c r="X364"/>
      <c r="Y364"/>
      <c r="Z364"/>
      <c r="AA364"/>
      <c r="AB364"/>
      <c r="AC364"/>
      <c r="AD364"/>
      <c r="AE364"/>
      <c r="AF364"/>
    </row>
    <row r="365" spans="2:32" s="28" customFormat="1" x14ac:dyDescent="0.25">
      <c r="B365" s="50" t="s">
        <v>492</v>
      </c>
      <c r="C365" s="121">
        <v>31980</v>
      </c>
      <c r="D365" s="121"/>
      <c r="E365" s="120">
        <v>0</v>
      </c>
      <c r="F365" s="120"/>
      <c r="G365" s="120"/>
      <c r="H365" s="120"/>
      <c r="I365" s="120"/>
      <c r="J365" s="120"/>
      <c r="K365" s="120"/>
      <c r="L365" s="120"/>
      <c r="M365" s="120"/>
      <c r="N365" s="120"/>
      <c r="O365" s="152"/>
      <c r="P365" s="152"/>
      <c r="Q365" s="148">
        <f t="shared" si="5"/>
        <v>0</v>
      </c>
      <c r="R365" s="289"/>
      <c r="S365" s="6"/>
      <c r="T365" s="3"/>
      <c r="U365" s="3"/>
      <c r="V365" s="3"/>
      <c r="W365" s="3"/>
      <c r="X365"/>
      <c r="Y365"/>
      <c r="Z365"/>
      <c r="AA365"/>
      <c r="AB365"/>
      <c r="AC365"/>
      <c r="AD365"/>
      <c r="AE365"/>
      <c r="AF365"/>
    </row>
    <row r="366" spans="2:32" s="28" customFormat="1" x14ac:dyDescent="0.25">
      <c r="B366" s="52" t="s">
        <v>50</v>
      </c>
      <c r="C366" s="134">
        <v>44628215</v>
      </c>
      <c r="D366" s="134"/>
      <c r="E366" s="119">
        <v>0</v>
      </c>
      <c r="F366" s="119"/>
      <c r="G366" s="119">
        <v>6100000</v>
      </c>
      <c r="H366" s="119">
        <v>2400000</v>
      </c>
      <c r="I366" s="119">
        <v>8325000</v>
      </c>
      <c r="J366" s="119"/>
      <c r="K366" s="119"/>
      <c r="L366" s="119"/>
      <c r="M366" s="119"/>
      <c r="N366" s="119"/>
      <c r="O366" s="153"/>
      <c r="P366" s="153"/>
      <c r="Q366" s="147">
        <f t="shared" si="5"/>
        <v>16825000</v>
      </c>
      <c r="R366" s="289"/>
      <c r="S366" s="6"/>
      <c r="T366" s="3"/>
      <c r="U366" s="3"/>
      <c r="V366" s="3"/>
      <c r="W366" s="3"/>
      <c r="X366"/>
      <c r="Y366"/>
      <c r="Z366"/>
      <c r="AA366"/>
      <c r="AB366"/>
      <c r="AC366"/>
      <c r="AD366"/>
      <c r="AE366"/>
      <c r="AF366"/>
    </row>
    <row r="367" spans="2:32" x14ac:dyDescent="0.25">
      <c r="B367" s="51" t="s">
        <v>494</v>
      </c>
      <c r="C367" s="119">
        <v>44628215</v>
      </c>
      <c r="D367" s="119"/>
      <c r="E367" s="119">
        <v>0</v>
      </c>
      <c r="F367" s="119"/>
      <c r="G367" s="119">
        <v>6100000</v>
      </c>
      <c r="H367" s="119">
        <v>2400000</v>
      </c>
      <c r="I367" s="119">
        <v>8325000</v>
      </c>
      <c r="J367" s="119"/>
      <c r="K367" s="119"/>
      <c r="L367" s="119"/>
      <c r="M367" s="119"/>
      <c r="N367" s="119"/>
      <c r="O367" s="119"/>
      <c r="P367" s="119"/>
      <c r="Q367" s="147">
        <f t="shared" si="5"/>
        <v>16825000</v>
      </c>
      <c r="R367" s="289"/>
      <c r="S367" s="6"/>
    </row>
    <row r="368" spans="2:32" s="28" customFormat="1" x14ac:dyDescent="0.25">
      <c r="B368" s="50" t="s">
        <v>496</v>
      </c>
      <c r="C368" s="121">
        <v>44628215</v>
      </c>
      <c r="D368" s="121"/>
      <c r="E368" s="120">
        <v>0</v>
      </c>
      <c r="F368" s="120"/>
      <c r="G368" s="120">
        <v>6100000</v>
      </c>
      <c r="H368" s="120">
        <v>2400000</v>
      </c>
      <c r="I368" s="120">
        <v>8325000</v>
      </c>
      <c r="J368" s="120"/>
      <c r="K368" s="120"/>
      <c r="L368" s="120"/>
      <c r="M368" s="120"/>
      <c r="N368" s="120"/>
      <c r="O368" s="152"/>
      <c r="P368" s="152"/>
      <c r="Q368" s="148">
        <f t="shared" si="5"/>
        <v>16825000</v>
      </c>
      <c r="R368" s="289"/>
      <c r="S368" s="6"/>
      <c r="T368" s="3"/>
      <c r="U368" s="3"/>
      <c r="V368" s="3"/>
      <c r="W368" s="3"/>
      <c r="X368"/>
      <c r="Y368"/>
      <c r="Z368"/>
      <c r="AA368"/>
      <c r="AB368"/>
      <c r="AC368"/>
      <c r="AD368"/>
      <c r="AE368"/>
      <c r="AF368"/>
    </row>
    <row r="369" spans="2:32" s="28" customFormat="1" x14ac:dyDescent="0.25">
      <c r="B369" s="52" t="s">
        <v>742</v>
      </c>
      <c r="C369" s="121">
        <v>60000</v>
      </c>
      <c r="D369" s="121"/>
      <c r="E369" s="120">
        <v>0</v>
      </c>
      <c r="F369" s="120"/>
      <c r="G369" s="120"/>
      <c r="H369" s="120"/>
      <c r="I369" s="120">
        <v>3790800</v>
      </c>
      <c r="J369" s="120"/>
      <c r="K369" s="120"/>
      <c r="L369" s="120"/>
      <c r="M369" s="120"/>
      <c r="N369" s="120"/>
      <c r="O369" s="152"/>
      <c r="P369" s="152"/>
      <c r="Q369" s="148">
        <f t="shared" si="5"/>
        <v>3790800</v>
      </c>
      <c r="R369" s="289"/>
      <c r="S369" s="6"/>
      <c r="T369" s="3"/>
      <c r="U369" s="3"/>
      <c r="V369" s="3"/>
      <c r="W369" s="3"/>
      <c r="X369"/>
      <c r="Y369"/>
      <c r="Z369"/>
      <c r="AA369"/>
      <c r="AB369"/>
      <c r="AC369"/>
      <c r="AD369"/>
      <c r="AE369"/>
      <c r="AF369"/>
    </row>
    <row r="370" spans="2:32" s="28" customFormat="1" x14ac:dyDescent="0.25">
      <c r="B370" s="51" t="s">
        <v>754</v>
      </c>
      <c r="C370" s="121">
        <v>60000</v>
      </c>
      <c r="D370" s="121"/>
      <c r="E370" s="120">
        <v>0</v>
      </c>
      <c r="F370" s="120"/>
      <c r="G370" s="120"/>
      <c r="H370" s="120"/>
      <c r="I370" s="120"/>
      <c r="J370" s="120"/>
      <c r="K370" s="120"/>
      <c r="L370" s="120"/>
      <c r="M370" s="120"/>
      <c r="N370" s="120"/>
      <c r="O370" s="152"/>
      <c r="P370" s="152"/>
      <c r="Q370" s="148">
        <f t="shared" si="5"/>
        <v>0</v>
      </c>
      <c r="R370" s="289"/>
      <c r="S370" s="6"/>
      <c r="T370" s="3"/>
      <c r="U370" s="3"/>
      <c r="V370" s="3"/>
      <c r="W370" s="3"/>
      <c r="X370"/>
      <c r="Y370"/>
      <c r="Z370"/>
      <c r="AA370"/>
      <c r="AB370"/>
      <c r="AC370"/>
      <c r="AD370"/>
      <c r="AE370"/>
      <c r="AF370"/>
    </row>
    <row r="371" spans="2:32" s="28" customFormat="1" x14ac:dyDescent="0.25">
      <c r="B371" s="50" t="s">
        <v>755</v>
      </c>
      <c r="C371" s="121">
        <v>60000</v>
      </c>
      <c r="D371" s="121"/>
      <c r="E371" s="120">
        <v>0</v>
      </c>
      <c r="F371" s="120"/>
      <c r="G371" s="120"/>
      <c r="H371" s="120"/>
      <c r="I371" s="120"/>
      <c r="J371" s="120"/>
      <c r="K371" s="120"/>
      <c r="L371" s="120"/>
      <c r="M371" s="120"/>
      <c r="N371" s="120"/>
      <c r="O371" s="152"/>
      <c r="P371" s="152"/>
      <c r="Q371" s="148">
        <f t="shared" si="5"/>
        <v>0</v>
      </c>
      <c r="R371" s="289"/>
      <c r="S371" s="6"/>
      <c r="T371" s="3"/>
      <c r="U371" s="3"/>
      <c r="V371" s="3"/>
      <c r="W371" s="3"/>
      <c r="X371"/>
      <c r="Y371"/>
      <c r="Z371"/>
      <c r="AA371"/>
      <c r="AB371"/>
      <c r="AC371"/>
      <c r="AD371"/>
      <c r="AE371"/>
      <c r="AF371"/>
    </row>
    <row r="372" spans="2:32" s="28" customFormat="1" x14ac:dyDescent="0.25">
      <c r="B372" s="50" t="s">
        <v>743</v>
      </c>
      <c r="C372" s="121"/>
      <c r="D372" s="121"/>
      <c r="E372" s="120"/>
      <c r="F372" s="120"/>
      <c r="G372" s="120"/>
      <c r="H372" s="120"/>
      <c r="I372" s="120">
        <v>3790800</v>
      </c>
      <c r="J372" s="120"/>
      <c r="K372" s="120"/>
      <c r="L372" s="120"/>
      <c r="M372" s="120"/>
      <c r="N372" s="120"/>
      <c r="O372" s="152"/>
      <c r="P372" s="152"/>
      <c r="Q372" s="148"/>
      <c r="R372" s="289"/>
      <c r="S372" s="6"/>
      <c r="T372" s="3"/>
      <c r="U372" s="3"/>
      <c r="V372" s="3"/>
      <c r="W372" s="3"/>
      <c r="X372"/>
      <c r="Y372"/>
      <c r="Z372"/>
      <c r="AA372"/>
      <c r="AB372"/>
      <c r="AC372"/>
      <c r="AD372"/>
      <c r="AE372"/>
      <c r="AF372"/>
    </row>
    <row r="373" spans="2:32" s="28" customFormat="1" x14ac:dyDescent="0.25">
      <c r="B373" s="296" t="s">
        <v>744</v>
      </c>
      <c r="C373" s="121"/>
      <c r="D373" s="121"/>
      <c r="E373" s="120"/>
      <c r="F373" s="120"/>
      <c r="G373" s="120"/>
      <c r="H373" s="120"/>
      <c r="I373" s="120">
        <v>3790800</v>
      </c>
      <c r="J373" s="120"/>
      <c r="K373" s="120"/>
      <c r="L373" s="120"/>
      <c r="M373" s="120"/>
      <c r="N373" s="120"/>
      <c r="O373" s="152"/>
      <c r="P373" s="152"/>
      <c r="Q373" s="148"/>
      <c r="R373" s="289"/>
      <c r="S373" s="6"/>
      <c r="T373" s="3"/>
      <c r="U373" s="3"/>
      <c r="V373" s="3"/>
      <c r="W373" s="3"/>
      <c r="X373"/>
      <c r="Y373"/>
      <c r="Z373"/>
      <c r="AA373"/>
      <c r="AB373"/>
      <c r="AC373"/>
      <c r="AD373"/>
      <c r="AE373"/>
      <c r="AF373"/>
    </row>
    <row r="374" spans="2:32" s="28" customFormat="1" x14ac:dyDescent="0.25">
      <c r="B374" s="52" t="s">
        <v>119</v>
      </c>
      <c r="C374" s="121">
        <v>0</v>
      </c>
      <c r="D374" s="121"/>
      <c r="E374" s="120"/>
      <c r="F374" s="120"/>
      <c r="G374" s="120"/>
      <c r="H374" s="120">
        <v>6336888.3300000001</v>
      </c>
      <c r="I374" s="120">
        <v>6427581.6900000004</v>
      </c>
      <c r="J374" s="120"/>
      <c r="K374" s="120"/>
      <c r="L374" s="120"/>
      <c r="M374" s="120"/>
      <c r="N374" s="120"/>
      <c r="O374" s="152"/>
      <c r="P374" s="152"/>
      <c r="Q374" s="148">
        <f t="shared" si="5"/>
        <v>12764470.02</v>
      </c>
      <c r="R374" s="289"/>
      <c r="S374" s="6"/>
      <c r="T374" s="3"/>
      <c r="U374" s="3"/>
      <c r="V374" s="3"/>
      <c r="W374" s="3"/>
      <c r="X374"/>
      <c r="Y374"/>
      <c r="Z374"/>
      <c r="AA374"/>
      <c r="AB374"/>
      <c r="AC374"/>
      <c r="AD374"/>
      <c r="AE374"/>
      <c r="AF374"/>
    </row>
    <row r="375" spans="2:32" s="28" customFormat="1" x14ac:dyDescent="0.25">
      <c r="B375" s="51" t="s">
        <v>759</v>
      </c>
      <c r="C375" s="121">
        <v>0</v>
      </c>
      <c r="D375" s="121"/>
      <c r="E375" s="120"/>
      <c r="F375" s="120"/>
      <c r="G375" s="120"/>
      <c r="H375" s="120">
        <v>6336888.3300000001</v>
      </c>
      <c r="I375" s="120">
        <v>6427581.6900000004</v>
      </c>
      <c r="J375" s="120"/>
      <c r="K375" s="120"/>
      <c r="L375" s="120"/>
      <c r="M375" s="120"/>
      <c r="N375" s="120"/>
      <c r="O375" s="152"/>
      <c r="P375" s="152"/>
      <c r="Q375" s="148">
        <f t="shared" si="5"/>
        <v>12764470.02</v>
      </c>
      <c r="R375" s="289"/>
      <c r="S375" s="6"/>
      <c r="T375" s="3"/>
      <c r="U375" s="3"/>
      <c r="V375" s="3"/>
      <c r="W375" s="3"/>
      <c r="X375"/>
      <c r="Y375"/>
      <c r="Z375"/>
      <c r="AA375"/>
      <c r="AB375"/>
      <c r="AC375"/>
      <c r="AD375"/>
      <c r="AE375"/>
      <c r="AF375"/>
    </row>
    <row r="376" spans="2:32" s="28" customFormat="1" x14ac:dyDescent="0.25">
      <c r="B376" s="50" t="s">
        <v>760</v>
      </c>
      <c r="C376" s="121">
        <v>0</v>
      </c>
      <c r="D376" s="121"/>
      <c r="E376" s="120"/>
      <c r="F376" s="120"/>
      <c r="G376" s="120"/>
      <c r="H376" s="120">
        <v>6336888.3300000001</v>
      </c>
      <c r="I376" s="120">
        <v>6427581.6900000004</v>
      </c>
      <c r="J376" s="120"/>
      <c r="K376" s="120"/>
      <c r="L376" s="120"/>
      <c r="M376" s="120"/>
      <c r="N376" s="120"/>
      <c r="O376" s="152"/>
      <c r="P376" s="152"/>
      <c r="Q376" s="148">
        <f t="shared" si="5"/>
        <v>12764470.02</v>
      </c>
      <c r="R376" s="289"/>
      <c r="S376" s="6"/>
      <c r="T376" s="3"/>
      <c r="U376" s="3"/>
      <c r="V376" s="3"/>
      <c r="W376" s="3"/>
      <c r="X376"/>
      <c r="Y376"/>
      <c r="Z376"/>
      <c r="AA376"/>
      <c r="AB376"/>
      <c r="AC376"/>
      <c r="AD376"/>
      <c r="AE376"/>
      <c r="AF376"/>
    </row>
    <row r="377" spans="2:32" s="28" customFormat="1" x14ac:dyDescent="0.25">
      <c r="B377" s="52" t="s">
        <v>53</v>
      </c>
      <c r="C377" s="119">
        <v>78124028</v>
      </c>
      <c r="D377" s="119"/>
      <c r="E377" s="119">
        <v>5853034.21</v>
      </c>
      <c r="F377" s="119">
        <v>13409894.759999998</v>
      </c>
      <c r="G377" s="119">
        <v>7683165.3399999999</v>
      </c>
      <c r="H377" s="119">
        <v>4915847.66</v>
      </c>
      <c r="I377" s="119">
        <v>7002759.3300000001</v>
      </c>
      <c r="J377" s="119"/>
      <c r="K377" s="119"/>
      <c r="L377" s="119"/>
      <c r="M377" s="119"/>
      <c r="N377" s="119"/>
      <c r="O377" s="119"/>
      <c r="P377" s="119"/>
      <c r="Q377" s="147">
        <f t="shared" si="5"/>
        <v>38864701.299999997</v>
      </c>
      <c r="R377" s="289"/>
      <c r="S377" s="6"/>
      <c r="T377" s="3"/>
      <c r="U377" s="3"/>
      <c r="V377" s="3"/>
      <c r="W377" s="3"/>
      <c r="X377"/>
      <c r="Y377"/>
      <c r="Z377"/>
      <c r="AA377"/>
      <c r="AB377"/>
      <c r="AC377"/>
      <c r="AD377"/>
      <c r="AE377"/>
      <c r="AF377"/>
    </row>
    <row r="378" spans="2:32" s="28" customFormat="1" x14ac:dyDescent="0.25">
      <c r="B378" s="51" t="s">
        <v>728</v>
      </c>
      <c r="C378" s="119">
        <v>30000</v>
      </c>
      <c r="D378" s="119"/>
      <c r="E378" s="119">
        <v>0</v>
      </c>
      <c r="F378" s="119"/>
      <c r="G378" s="119"/>
      <c r="H378" s="119"/>
      <c r="I378" s="119"/>
      <c r="J378" s="119"/>
      <c r="K378" s="119"/>
      <c r="L378" s="119"/>
      <c r="M378" s="119"/>
      <c r="N378" s="119"/>
      <c r="O378" s="119"/>
      <c r="P378" s="119"/>
      <c r="Q378" s="147">
        <f t="shared" si="5"/>
        <v>0</v>
      </c>
      <c r="R378" s="289"/>
      <c r="S378" s="6"/>
      <c r="T378" s="3"/>
      <c r="U378" s="3"/>
      <c r="V378" s="3"/>
      <c r="W378" s="3"/>
      <c r="X378"/>
      <c r="Y378"/>
      <c r="Z378"/>
      <c r="AA378"/>
      <c r="AB378"/>
      <c r="AC378"/>
      <c r="AD378"/>
      <c r="AE378"/>
      <c r="AF378"/>
    </row>
    <row r="379" spans="2:32" s="28" customFormat="1" x14ac:dyDescent="0.25">
      <c r="B379" s="50" t="s">
        <v>729</v>
      </c>
      <c r="C379" s="119">
        <v>30000</v>
      </c>
      <c r="D379" s="119"/>
      <c r="E379" s="119">
        <v>0</v>
      </c>
      <c r="F379" s="119"/>
      <c r="G379" s="119"/>
      <c r="H379" s="119"/>
      <c r="I379" s="119"/>
      <c r="J379" s="119"/>
      <c r="K379" s="119"/>
      <c r="L379" s="119"/>
      <c r="M379" s="119"/>
      <c r="N379" s="119"/>
      <c r="O379" s="119"/>
      <c r="P379" s="119"/>
      <c r="Q379" s="147">
        <f t="shared" si="5"/>
        <v>0</v>
      </c>
      <c r="R379" s="289"/>
      <c r="S379" s="6"/>
      <c r="T379" s="3"/>
      <c r="U379" s="3"/>
      <c r="V379" s="3"/>
      <c r="W379" s="3"/>
      <c r="X379"/>
      <c r="Y379"/>
      <c r="Z379"/>
      <c r="AA379"/>
      <c r="AB379"/>
      <c r="AC379"/>
      <c r="AD379"/>
      <c r="AE379"/>
      <c r="AF379"/>
    </row>
    <row r="380" spans="2:32" x14ac:dyDescent="0.25">
      <c r="B380" s="51" t="s">
        <v>499</v>
      </c>
      <c r="C380" s="120">
        <v>74420755</v>
      </c>
      <c r="D380" s="120"/>
      <c r="E380" s="120">
        <v>5853034.21</v>
      </c>
      <c r="F380" s="120">
        <v>13334648.719999999</v>
      </c>
      <c r="G380" s="120">
        <v>7475073.0700000003</v>
      </c>
      <c r="H380" s="120">
        <v>3675583.96</v>
      </c>
      <c r="I380" s="120">
        <v>6868657.4800000004</v>
      </c>
      <c r="J380" s="120"/>
      <c r="K380" s="120"/>
      <c r="L380" s="120"/>
      <c r="M380" s="120"/>
      <c r="N380" s="120"/>
      <c r="O380" s="120"/>
      <c r="P380" s="120"/>
      <c r="Q380" s="148">
        <f t="shared" si="5"/>
        <v>37206997.439999998</v>
      </c>
      <c r="R380" s="289"/>
      <c r="S380" s="6"/>
    </row>
    <row r="381" spans="2:32" x14ac:dyDescent="0.25">
      <c r="B381" s="50" t="s">
        <v>500</v>
      </c>
      <c r="C381" s="121">
        <v>74420755</v>
      </c>
      <c r="D381" s="121"/>
      <c r="E381" s="120">
        <v>5853034.21</v>
      </c>
      <c r="F381" s="120">
        <v>13334648.719999999</v>
      </c>
      <c r="G381" s="120">
        <v>7475073.0700000003</v>
      </c>
      <c r="H381" s="120">
        <v>3675583.96</v>
      </c>
      <c r="I381" s="120">
        <v>6868657.4800000004</v>
      </c>
      <c r="J381" s="120"/>
      <c r="K381" s="120"/>
      <c r="L381" s="120"/>
      <c r="M381" s="120"/>
      <c r="N381" s="120"/>
      <c r="O381" s="152"/>
      <c r="P381" s="152"/>
      <c r="Q381" s="148">
        <f t="shared" si="5"/>
        <v>37206997.439999998</v>
      </c>
      <c r="R381" s="289"/>
      <c r="S381" s="6"/>
    </row>
    <row r="382" spans="2:32" s="28" customFormat="1" x14ac:dyDescent="0.25">
      <c r="B382" s="51" t="s">
        <v>501</v>
      </c>
      <c r="C382" s="120">
        <v>3673273</v>
      </c>
      <c r="D382" s="120"/>
      <c r="E382" s="120">
        <v>0</v>
      </c>
      <c r="F382" s="120">
        <v>75246.039999999994</v>
      </c>
      <c r="G382" s="120">
        <v>208092.27000000002</v>
      </c>
      <c r="H382" s="120">
        <v>1240263.7</v>
      </c>
      <c r="I382" s="120">
        <v>134101.85</v>
      </c>
      <c r="J382" s="120"/>
      <c r="K382" s="120"/>
      <c r="L382" s="120"/>
      <c r="M382" s="120"/>
      <c r="N382" s="120"/>
      <c r="O382" s="120"/>
      <c r="P382" s="120"/>
      <c r="Q382" s="148">
        <f t="shared" si="5"/>
        <v>1657703.86</v>
      </c>
      <c r="R382" s="289"/>
      <c r="S382" s="6"/>
      <c r="T382" s="3"/>
      <c r="U382" s="3"/>
      <c r="V382" s="3"/>
      <c r="W382" s="3"/>
      <c r="X382"/>
      <c r="Y382"/>
      <c r="Z382"/>
      <c r="AA382"/>
      <c r="AB382"/>
      <c r="AC382"/>
      <c r="AD382"/>
      <c r="AE382"/>
      <c r="AF382"/>
    </row>
    <row r="383" spans="2:32" s="28" customFormat="1" x14ac:dyDescent="0.25">
      <c r="B383" s="50" t="s">
        <v>502</v>
      </c>
      <c r="C383" s="121">
        <v>3673273</v>
      </c>
      <c r="D383" s="121"/>
      <c r="E383" s="120">
        <v>0</v>
      </c>
      <c r="F383" s="120">
        <v>75246.039999999994</v>
      </c>
      <c r="G383" s="120">
        <v>208092.27000000002</v>
      </c>
      <c r="H383" s="120">
        <v>1240263.7</v>
      </c>
      <c r="I383" s="120">
        <v>134101.85</v>
      </c>
      <c r="J383" s="120"/>
      <c r="K383" s="120"/>
      <c r="L383" s="120"/>
      <c r="M383" s="120"/>
      <c r="N383" s="120"/>
      <c r="O383" s="152"/>
      <c r="P383" s="152"/>
      <c r="Q383" s="148">
        <f t="shared" si="5"/>
        <v>1657703.86</v>
      </c>
      <c r="R383" s="289"/>
      <c r="S383" s="6"/>
      <c r="T383" s="3"/>
      <c r="U383" s="3"/>
      <c r="V383" s="3"/>
      <c r="W383" s="3"/>
      <c r="X383"/>
      <c r="Y383"/>
      <c r="Z383"/>
      <c r="AA383"/>
      <c r="AB383"/>
      <c r="AC383"/>
      <c r="AD383"/>
      <c r="AE383"/>
      <c r="AF383"/>
    </row>
    <row r="384" spans="2:32" x14ac:dyDescent="0.25">
      <c r="B384" s="52" t="s">
        <v>54</v>
      </c>
      <c r="C384" s="119">
        <v>84700000</v>
      </c>
      <c r="D384" s="119"/>
      <c r="E384" s="119">
        <v>7000000</v>
      </c>
      <c r="F384" s="119">
        <v>7000000</v>
      </c>
      <c r="G384" s="119">
        <v>7000000</v>
      </c>
      <c r="H384" s="119">
        <v>7000000</v>
      </c>
      <c r="I384" s="119">
        <v>7000000</v>
      </c>
      <c r="J384" s="119"/>
      <c r="K384" s="119"/>
      <c r="L384" s="119"/>
      <c r="M384" s="119"/>
      <c r="N384" s="119"/>
      <c r="O384" s="153"/>
      <c r="P384" s="153"/>
      <c r="Q384" s="147">
        <f t="shared" si="5"/>
        <v>35000000</v>
      </c>
      <c r="R384" s="289"/>
      <c r="S384" s="6"/>
    </row>
    <row r="385" spans="2:32" x14ac:dyDescent="0.25">
      <c r="B385" s="51" t="s">
        <v>503</v>
      </c>
      <c r="C385" s="120">
        <v>84700000</v>
      </c>
      <c r="D385" s="120"/>
      <c r="E385" s="120">
        <v>7000000</v>
      </c>
      <c r="F385" s="120">
        <v>7000000</v>
      </c>
      <c r="G385" s="120">
        <v>7000000</v>
      </c>
      <c r="H385" s="120">
        <v>7000000</v>
      </c>
      <c r="I385" s="120">
        <v>7000000</v>
      </c>
      <c r="J385" s="120"/>
      <c r="K385" s="120"/>
      <c r="L385" s="120"/>
      <c r="M385" s="120"/>
      <c r="N385" s="120"/>
      <c r="O385" s="152"/>
      <c r="P385" s="152"/>
      <c r="Q385" s="148">
        <f t="shared" si="5"/>
        <v>35000000</v>
      </c>
      <c r="R385" s="289"/>
      <c r="S385" s="6"/>
    </row>
    <row r="386" spans="2:32" x14ac:dyDescent="0.25">
      <c r="B386" s="50" t="s">
        <v>711</v>
      </c>
      <c r="C386" s="121">
        <v>700000</v>
      </c>
      <c r="D386" s="121"/>
      <c r="E386" s="152">
        <v>0</v>
      </c>
      <c r="F386" s="152"/>
      <c r="G386" s="152"/>
      <c r="H386" s="152"/>
      <c r="I386" s="152"/>
      <c r="J386" s="152"/>
      <c r="K386" s="152"/>
      <c r="L386" s="152"/>
      <c r="M386" s="152"/>
      <c r="N386" s="152"/>
      <c r="O386" s="152"/>
      <c r="P386" s="152"/>
      <c r="Q386" s="148">
        <f t="shared" si="5"/>
        <v>0</v>
      </c>
      <c r="R386" s="289"/>
      <c r="S386" s="6"/>
    </row>
    <row r="387" spans="2:32" x14ac:dyDescent="0.25">
      <c r="B387" s="50" t="s">
        <v>504</v>
      </c>
      <c r="C387" s="121">
        <v>84000000</v>
      </c>
      <c r="D387" s="121"/>
      <c r="E387" s="152">
        <v>7000000</v>
      </c>
      <c r="F387" s="152">
        <v>7000000</v>
      </c>
      <c r="G387" s="152">
        <v>7000000</v>
      </c>
      <c r="H387" s="152">
        <v>7000000</v>
      </c>
      <c r="I387" s="152">
        <v>7000000</v>
      </c>
      <c r="J387" s="152"/>
      <c r="K387" s="152"/>
      <c r="L387" s="152"/>
      <c r="M387" s="152"/>
      <c r="N387" s="152"/>
      <c r="O387" s="152"/>
      <c r="P387" s="152"/>
      <c r="Q387" s="148">
        <f t="shared" si="5"/>
        <v>35000000</v>
      </c>
      <c r="R387" s="289"/>
      <c r="S387" s="6"/>
    </row>
    <row r="388" spans="2:32" s="28" customFormat="1" x14ac:dyDescent="0.25">
      <c r="B388" s="26" t="s">
        <v>55</v>
      </c>
      <c r="C388" s="118">
        <v>2966512517</v>
      </c>
      <c r="D388" s="118"/>
      <c r="E388" s="145">
        <v>92274025.969999999</v>
      </c>
      <c r="F388" s="145">
        <v>112725969.27</v>
      </c>
      <c r="G388" s="145">
        <v>275279460.81</v>
      </c>
      <c r="H388" s="145">
        <v>7000000</v>
      </c>
      <c r="I388" s="145">
        <v>115454679.13</v>
      </c>
      <c r="J388" s="145"/>
      <c r="K388" s="145"/>
      <c r="L388" s="145"/>
      <c r="M388" s="145"/>
      <c r="N388" s="145"/>
      <c r="O388" s="145"/>
      <c r="P388" s="145"/>
      <c r="Q388" s="146">
        <f t="shared" si="5"/>
        <v>602734135.18000007</v>
      </c>
      <c r="R388" s="289"/>
      <c r="S388" s="6"/>
      <c r="T388" s="3"/>
      <c r="U388" s="3"/>
      <c r="V388" s="3"/>
      <c r="W388" s="3"/>
      <c r="X388"/>
      <c r="Y388"/>
      <c r="Z388"/>
      <c r="AA388"/>
      <c r="AB388"/>
      <c r="AC388"/>
      <c r="AD388"/>
      <c r="AE388"/>
      <c r="AF388"/>
    </row>
    <row r="389" spans="2:32" s="28" customFormat="1" x14ac:dyDescent="0.25">
      <c r="B389" s="52" t="s">
        <v>120</v>
      </c>
      <c r="C389" s="63">
        <v>300000000</v>
      </c>
      <c r="D389" s="63"/>
      <c r="E389" s="147">
        <v>0</v>
      </c>
      <c r="F389" s="154"/>
      <c r="G389" s="154"/>
      <c r="H389" s="154">
        <v>0</v>
      </c>
      <c r="I389" s="147"/>
      <c r="J389" s="147"/>
      <c r="K389" s="147"/>
      <c r="L389" s="147"/>
      <c r="M389" s="147"/>
      <c r="N389" s="147"/>
      <c r="O389" s="147"/>
      <c r="P389" s="147"/>
      <c r="Q389" s="148">
        <f t="shared" si="5"/>
        <v>0</v>
      </c>
      <c r="R389" s="289"/>
      <c r="S389" s="6"/>
      <c r="T389" s="3"/>
      <c r="U389" s="3"/>
      <c r="V389" s="3"/>
      <c r="W389" s="3"/>
      <c r="X389"/>
      <c r="Y389"/>
      <c r="Z389"/>
      <c r="AA389"/>
      <c r="AB389"/>
      <c r="AC389"/>
      <c r="AD389"/>
      <c r="AE389"/>
      <c r="AF389"/>
    </row>
    <row r="390" spans="2:32" s="28" customFormat="1" x14ac:dyDescent="0.25">
      <c r="B390" s="50" t="s">
        <v>505</v>
      </c>
      <c r="C390" s="63"/>
      <c r="D390" s="63"/>
      <c r="E390" s="147"/>
      <c r="F390" s="154"/>
      <c r="G390" s="154"/>
      <c r="H390" s="154">
        <v>0</v>
      </c>
      <c r="I390" s="147"/>
      <c r="J390" s="147"/>
      <c r="K390" s="147"/>
      <c r="L390" s="147"/>
      <c r="M390" s="147"/>
      <c r="N390" s="147"/>
      <c r="O390" s="147"/>
      <c r="P390" s="147"/>
      <c r="Q390" s="148"/>
      <c r="R390" s="289"/>
      <c r="S390" s="6"/>
      <c r="T390" s="3"/>
      <c r="U390" s="3"/>
      <c r="V390" s="3"/>
      <c r="W390" s="3"/>
      <c r="X390"/>
      <c r="Y390"/>
      <c r="Z390"/>
      <c r="AA390"/>
      <c r="AB390"/>
      <c r="AC390"/>
      <c r="AD390"/>
      <c r="AE390"/>
      <c r="AF390"/>
    </row>
    <row r="391" spans="2:32" s="28" customFormat="1" x14ac:dyDescent="0.25">
      <c r="B391" s="296" t="s">
        <v>506</v>
      </c>
      <c r="C391" s="63"/>
      <c r="D391" s="63"/>
      <c r="E391" s="147"/>
      <c r="F391" s="154"/>
      <c r="G391" s="154"/>
      <c r="H391" s="154">
        <v>0</v>
      </c>
      <c r="I391" s="147"/>
      <c r="J391" s="147"/>
      <c r="K391" s="147"/>
      <c r="L391" s="147"/>
      <c r="M391" s="147"/>
      <c r="N391" s="147"/>
      <c r="O391" s="147"/>
      <c r="P391" s="147"/>
      <c r="Q391" s="148"/>
      <c r="R391" s="289"/>
      <c r="S391" s="6"/>
      <c r="T391" s="3"/>
      <c r="U391" s="3"/>
      <c r="V391" s="3"/>
      <c r="W391" s="3"/>
      <c r="X391"/>
      <c r="Y391"/>
      <c r="Z391"/>
      <c r="AA391"/>
      <c r="AB391"/>
      <c r="AC391"/>
      <c r="AD391"/>
      <c r="AE391"/>
      <c r="AF391"/>
    </row>
    <row r="392" spans="2:32" s="28" customFormat="1" x14ac:dyDescent="0.25">
      <c r="B392" s="51" t="s">
        <v>756</v>
      </c>
      <c r="C392" s="63">
        <v>300000000</v>
      </c>
      <c r="D392" s="63"/>
      <c r="E392" s="147">
        <v>0</v>
      </c>
      <c r="F392" s="154"/>
      <c r="G392" s="154"/>
      <c r="H392" s="154"/>
      <c r="I392" s="147"/>
      <c r="J392" s="147"/>
      <c r="K392" s="147"/>
      <c r="L392" s="147"/>
      <c r="M392" s="147"/>
      <c r="N392" s="147"/>
      <c r="O392" s="147"/>
      <c r="P392" s="147"/>
      <c r="Q392" s="148">
        <f t="shared" si="5"/>
        <v>0</v>
      </c>
      <c r="R392" s="289"/>
      <c r="S392" s="6"/>
      <c r="T392" s="3"/>
      <c r="U392" s="3"/>
      <c r="V392" s="3"/>
      <c r="W392" s="3"/>
      <c r="X392"/>
      <c r="Y392"/>
      <c r="Z392"/>
      <c r="AA392"/>
      <c r="AB392"/>
      <c r="AC392"/>
      <c r="AD392"/>
      <c r="AE392"/>
      <c r="AF392"/>
    </row>
    <row r="393" spans="2:32" s="28" customFormat="1" x14ac:dyDescent="0.25">
      <c r="B393" s="50" t="s">
        <v>757</v>
      </c>
      <c r="C393" s="63">
        <v>300000000</v>
      </c>
      <c r="D393" s="63"/>
      <c r="E393" s="147">
        <v>0</v>
      </c>
      <c r="F393" s="154"/>
      <c r="G393" s="154"/>
      <c r="H393" s="154"/>
      <c r="I393" s="147"/>
      <c r="J393" s="147"/>
      <c r="K393" s="147"/>
      <c r="L393" s="147"/>
      <c r="M393" s="147"/>
      <c r="N393" s="147"/>
      <c r="O393" s="147"/>
      <c r="P393" s="147"/>
      <c r="Q393" s="148">
        <f t="shared" si="5"/>
        <v>0</v>
      </c>
      <c r="R393" s="289"/>
      <c r="S393" s="6"/>
      <c r="T393" s="3"/>
      <c r="U393" s="3"/>
      <c r="V393" s="3"/>
      <c r="W393" s="3"/>
      <c r="X393"/>
      <c r="Y393"/>
      <c r="Z393"/>
      <c r="AA393"/>
      <c r="AB393"/>
      <c r="AC393"/>
      <c r="AD393"/>
      <c r="AE393"/>
      <c r="AF393"/>
    </row>
    <row r="394" spans="2:32" x14ac:dyDescent="0.25">
      <c r="B394" s="52" t="s">
        <v>98</v>
      </c>
      <c r="C394" s="63">
        <v>584255396</v>
      </c>
      <c r="D394" s="63"/>
      <c r="E394" s="54">
        <v>35304110.490000002</v>
      </c>
      <c r="F394" s="120"/>
      <c r="G394" s="120">
        <v>0</v>
      </c>
      <c r="H394" s="120">
        <v>0</v>
      </c>
      <c r="I394" s="54">
        <v>48000000</v>
      </c>
      <c r="J394" s="54"/>
      <c r="K394" s="54"/>
      <c r="L394" s="54"/>
      <c r="M394" s="54"/>
      <c r="N394" s="54"/>
      <c r="O394" s="147"/>
      <c r="P394" s="147"/>
      <c r="Q394" s="147">
        <f t="shared" si="5"/>
        <v>83304110.49000001</v>
      </c>
      <c r="R394" s="289"/>
      <c r="S394" s="6"/>
    </row>
    <row r="395" spans="2:32" s="28" customFormat="1" x14ac:dyDescent="0.25">
      <c r="B395" s="51" t="s">
        <v>507</v>
      </c>
      <c r="C395" s="56">
        <v>44227570</v>
      </c>
      <c r="D395" s="56"/>
      <c r="E395" s="54">
        <v>0</v>
      </c>
      <c r="F395" s="120"/>
      <c r="G395" s="120"/>
      <c r="H395" s="120"/>
      <c r="I395" s="54"/>
      <c r="J395" s="54"/>
      <c r="K395" s="54"/>
      <c r="L395" s="54"/>
      <c r="M395" s="54"/>
      <c r="N395" s="54"/>
      <c r="O395" s="148"/>
      <c r="P395" s="148"/>
      <c r="Q395" s="148">
        <f t="shared" si="5"/>
        <v>0</v>
      </c>
      <c r="R395" s="289"/>
      <c r="S395" s="6"/>
      <c r="T395" s="3"/>
      <c r="U395" s="3"/>
      <c r="V395" s="3"/>
      <c r="W395" s="3"/>
      <c r="X395"/>
      <c r="Y395"/>
      <c r="Z395"/>
      <c r="AA395"/>
      <c r="AB395"/>
      <c r="AC395"/>
      <c r="AD395"/>
      <c r="AE395"/>
      <c r="AF395"/>
    </row>
    <row r="396" spans="2:32" s="28" customFormat="1" x14ac:dyDescent="0.25">
      <c r="B396" s="50" t="s">
        <v>508</v>
      </c>
      <c r="C396" s="56">
        <v>44227570</v>
      </c>
      <c r="D396" s="56"/>
      <c r="E396" s="54">
        <v>0</v>
      </c>
      <c r="F396" s="120"/>
      <c r="G396" s="120"/>
      <c r="H396" s="120"/>
      <c r="I396" s="54"/>
      <c r="J396" s="54"/>
      <c r="K396" s="54"/>
      <c r="L396" s="54"/>
      <c r="M396" s="54"/>
      <c r="N396" s="54"/>
      <c r="O396" s="148"/>
      <c r="P396" s="148"/>
      <c r="Q396" s="148">
        <f t="shared" si="5"/>
        <v>0</v>
      </c>
      <c r="R396" s="289"/>
      <c r="S396" s="6"/>
      <c r="T396" s="3"/>
      <c r="U396" s="3"/>
      <c r="V396" s="3"/>
      <c r="W396" s="3"/>
      <c r="X396"/>
      <c r="Y396"/>
      <c r="Z396"/>
      <c r="AA396"/>
      <c r="AB396"/>
      <c r="AC396"/>
      <c r="AD396"/>
      <c r="AE396"/>
      <c r="AF396"/>
    </row>
    <row r="397" spans="2:32" s="28" customFormat="1" x14ac:dyDescent="0.25">
      <c r="B397" s="51" t="s">
        <v>509</v>
      </c>
      <c r="C397" s="56">
        <v>540027826</v>
      </c>
      <c r="D397" s="56"/>
      <c r="E397" s="54">
        <v>35304110.490000002</v>
      </c>
      <c r="F397" s="120"/>
      <c r="G397" s="120">
        <v>0</v>
      </c>
      <c r="H397" s="120">
        <v>0</v>
      </c>
      <c r="I397" s="54">
        <v>48000000</v>
      </c>
      <c r="J397" s="54"/>
      <c r="K397" s="54"/>
      <c r="L397" s="54"/>
      <c r="M397" s="54"/>
      <c r="N397" s="54"/>
      <c r="O397" s="148"/>
      <c r="P397" s="148"/>
      <c r="Q397" s="148">
        <f t="shared" si="5"/>
        <v>83304110.49000001</v>
      </c>
      <c r="R397" s="289"/>
      <c r="S397" s="6"/>
      <c r="T397" s="3"/>
      <c r="U397" s="3"/>
      <c r="V397" s="3"/>
      <c r="W397" s="3"/>
      <c r="X397"/>
      <c r="Y397"/>
      <c r="Z397"/>
      <c r="AA397"/>
      <c r="AB397"/>
      <c r="AC397"/>
      <c r="AD397"/>
      <c r="AE397"/>
      <c r="AF397"/>
    </row>
    <row r="398" spans="2:32" x14ac:dyDescent="0.25">
      <c r="B398" s="50" t="s">
        <v>510</v>
      </c>
      <c r="C398" s="56">
        <v>528027826</v>
      </c>
      <c r="D398" s="56"/>
      <c r="E398" s="54">
        <v>35304110.490000002</v>
      </c>
      <c r="F398" s="120"/>
      <c r="G398" s="120">
        <v>0</v>
      </c>
      <c r="H398" s="120">
        <v>0</v>
      </c>
      <c r="I398" s="54">
        <v>48000000</v>
      </c>
      <c r="J398" s="54"/>
      <c r="K398" s="54"/>
      <c r="L398" s="54"/>
      <c r="M398" s="54"/>
      <c r="N398" s="54"/>
      <c r="O398" s="148"/>
      <c r="P398" s="148"/>
      <c r="Q398" s="148">
        <f t="shared" si="5"/>
        <v>83304110.49000001</v>
      </c>
      <c r="R398" s="289"/>
      <c r="S398" s="6"/>
    </row>
    <row r="399" spans="2:32" x14ac:dyDescent="0.25">
      <c r="B399" s="50" t="s">
        <v>730</v>
      </c>
      <c r="C399" s="56">
        <v>12000000</v>
      </c>
      <c r="D399" s="56"/>
      <c r="E399" s="54">
        <v>0</v>
      </c>
      <c r="F399" s="120"/>
      <c r="G399" s="120">
        <v>0</v>
      </c>
      <c r="H399" s="120">
        <v>0</v>
      </c>
      <c r="I399" s="54"/>
      <c r="J399" s="54"/>
      <c r="K399" s="54"/>
      <c r="L399" s="54"/>
      <c r="M399" s="54"/>
      <c r="N399" s="54"/>
      <c r="O399" s="148"/>
      <c r="P399" s="148"/>
      <c r="Q399" s="148">
        <f t="shared" si="5"/>
        <v>0</v>
      </c>
      <c r="R399" s="289"/>
      <c r="S399" s="6"/>
    </row>
    <row r="400" spans="2:32" x14ac:dyDescent="0.25">
      <c r="B400" s="52" t="s">
        <v>99</v>
      </c>
      <c r="C400" s="134">
        <v>307257121</v>
      </c>
      <c r="D400" s="134"/>
      <c r="E400" s="119">
        <v>56969915.479999997</v>
      </c>
      <c r="F400" s="119">
        <v>12725969.27</v>
      </c>
      <c r="G400" s="119">
        <v>30279460.810000002</v>
      </c>
      <c r="H400" s="119">
        <v>2000000</v>
      </c>
      <c r="I400" s="119">
        <v>45348747.130000003</v>
      </c>
      <c r="J400" s="119"/>
      <c r="K400" s="119"/>
      <c r="L400" s="119"/>
      <c r="M400" s="119"/>
      <c r="N400" s="119"/>
      <c r="O400" s="153"/>
      <c r="P400" s="153"/>
      <c r="Q400" s="153">
        <f t="shared" si="5"/>
        <v>147324092.69</v>
      </c>
      <c r="R400" s="289"/>
      <c r="S400" s="6"/>
    </row>
    <row r="401" spans="2:19" x14ac:dyDescent="0.25">
      <c r="B401" s="51" t="s">
        <v>511</v>
      </c>
      <c r="C401" s="121">
        <v>307257121</v>
      </c>
      <c r="D401" s="121"/>
      <c r="E401" s="120">
        <v>56969915.479999997</v>
      </c>
      <c r="F401" s="120">
        <v>12725969.27</v>
      </c>
      <c r="G401" s="120">
        <v>30279460.810000002</v>
      </c>
      <c r="H401" s="120">
        <v>2000000</v>
      </c>
      <c r="I401" s="120">
        <v>45348747.130000003</v>
      </c>
      <c r="J401" s="120"/>
      <c r="K401" s="120"/>
      <c r="L401" s="120"/>
      <c r="M401" s="120"/>
      <c r="N401" s="120"/>
      <c r="O401" s="120"/>
      <c r="P401" s="120"/>
      <c r="Q401" s="152">
        <f t="shared" si="5"/>
        <v>147324092.69</v>
      </c>
      <c r="R401" s="289"/>
      <c r="S401" s="6"/>
    </row>
    <row r="402" spans="2:19" x14ac:dyDescent="0.25">
      <c r="B402" s="50" t="s">
        <v>512</v>
      </c>
      <c r="C402" s="121">
        <v>292257121</v>
      </c>
      <c r="D402" s="121"/>
      <c r="E402" s="120">
        <v>56969915.479999997</v>
      </c>
      <c r="F402" s="120">
        <v>12725969.27</v>
      </c>
      <c r="G402" s="120">
        <v>22475607.510000002</v>
      </c>
      <c r="H402" s="120"/>
      <c r="I402" s="120"/>
      <c r="J402" s="120"/>
      <c r="K402" s="120"/>
      <c r="L402" s="120"/>
      <c r="M402" s="120"/>
      <c r="N402" s="120"/>
      <c r="O402" s="152"/>
      <c r="P402" s="152"/>
      <c r="Q402" s="152">
        <f t="shared" ref="Q402:Q465" si="6">SUM(E402:P402)</f>
        <v>92171492.260000005</v>
      </c>
      <c r="R402" s="289"/>
      <c r="S402" s="6"/>
    </row>
    <row r="403" spans="2:19" x14ac:dyDescent="0.25">
      <c r="B403" s="50" t="s">
        <v>513</v>
      </c>
      <c r="C403" s="121">
        <v>15000000</v>
      </c>
      <c r="D403" s="121"/>
      <c r="E403" s="120">
        <v>0</v>
      </c>
      <c r="F403" s="120"/>
      <c r="G403" s="120">
        <v>7803853.2999999998</v>
      </c>
      <c r="H403" s="120">
        <v>2000000</v>
      </c>
      <c r="I403" s="120">
        <v>45348747.130000003</v>
      </c>
      <c r="J403" s="120"/>
      <c r="K403" s="120"/>
      <c r="L403" s="120"/>
      <c r="M403" s="120"/>
      <c r="N403" s="120"/>
      <c r="O403" s="152"/>
      <c r="P403" s="152"/>
      <c r="Q403" s="152">
        <f t="shared" si="6"/>
        <v>55152600.430000007</v>
      </c>
      <c r="R403" s="289"/>
      <c r="S403" s="6"/>
    </row>
    <row r="404" spans="2:19" x14ac:dyDescent="0.25">
      <c r="B404" s="52" t="s">
        <v>745</v>
      </c>
      <c r="C404" s="63">
        <v>1725000000</v>
      </c>
      <c r="D404" s="63"/>
      <c r="E404" s="68">
        <v>0</v>
      </c>
      <c r="F404" s="68">
        <v>100000000</v>
      </c>
      <c r="G404" s="68">
        <v>245000000</v>
      </c>
      <c r="H404" s="68">
        <v>5000000</v>
      </c>
      <c r="I404" s="68">
        <v>22105932</v>
      </c>
      <c r="J404" s="68"/>
      <c r="K404" s="68"/>
      <c r="L404" s="68"/>
      <c r="M404" s="68"/>
      <c r="N404" s="68"/>
      <c r="O404" s="68"/>
      <c r="P404" s="147"/>
      <c r="Q404" s="147">
        <f t="shared" si="6"/>
        <v>372105932</v>
      </c>
      <c r="R404" s="289"/>
      <c r="S404" s="6"/>
    </row>
    <row r="405" spans="2:19" x14ac:dyDescent="0.25">
      <c r="B405" s="51" t="s">
        <v>686</v>
      </c>
      <c r="C405" s="56">
        <v>1725000000</v>
      </c>
      <c r="D405" s="56"/>
      <c r="E405" s="54">
        <v>0</v>
      </c>
      <c r="F405" s="120">
        <v>100000000</v>
      </c>
      <c r="G405" s="120">
        <v>245000000</v>
      </c>
      <c r="H405" s="120">
        <v>5000000</v>
      </c>
      <c r="I405" s="120">
        <v>22105932</v>
      </c>
      <c r="J405" s="120"/>
      <c r="K405" s="120"/>
      <c r="L405" s="120"/>
      <c r="M405" s="120"/>
      <c r="N405" s="120"/>
      <c r="O405" s="120"/>
      <c r="P405" s="120"/>
      <c r="Q405" s="148">
        <f t="shared" si="6"/>
        <v>372105932</v>
      </c>
      <c r="R405" s="289"/>
      <c r="S405" s="6"/>
    </row>
    <row r="406" spans="2:19" x14ac:dyDescent="0.25">
      <c r="B406" s="50" t="s">
        <v>731</v>
      </c>
      <c r="C406" s="56">
        <v>1025000000</v>
      </c>
      <c r="D406" s="56"/>
      <c r="E406" s="54">
        <v>0</v>
      </c>
      <c r="F406" s="120">
        <v>100000000</v>
      </c>
      <c r="G406" s="120">
        <v>0</v>
      </c>
      <c r="H406" s="120">
        <v>0</v>
      </c>
      <c r="I406" s="120">
        <v>22105932</v>
      </c>
      <c r="J406" s="120"/>
      <c r="K406" s="120"/>
      <c r="L406" s="120"/>
      <c r="M406" s="120"/>
      <c r="N406" s="120"/>
      <c r="O406" s="120"/>
      <c r="P406" s="120"/>
      <c r="Q406" s="148">
        <f t="shared" si="6"/>
        <v>122105932</v>
      </c>
      <c r="R406" s="289"/>
      <c r="S406" s="6"/>
    </row>
    <row r="407" spans="2:19" x14ac:dyDescent="0.25">
      <c r="B407" s="50" t="s">
        <v>687</v>
      </c>
      <c r="C407" s="56">
        <v>700000000</v>
      </c>
      <c r="D407" s="56"/>
      <c r="E407" s="54">
        <v>0</v>
      </c>
      <c r="F407" s="120">
        <v>0</v>
      </c>
      <c r="G407" s="120">
        <v>245000000</v>
      </c>
      <c r="H407" s="120">
        <v>5000000</v>
      </c>
      <c r="I407" s="54"/>
      <c r="J407" s="54"/>
      <c r="K407" s="54"/>
      <c r="L407" s="54"/>
      <c r="M407" s="54"/>
      <c r="N407" s="54"/>
      <c r="O407" s="148"/>
      <c r="P407" s="148"/>
      <c r="Q407" s="148">
        <f t="shared" si="6"/>
        <v>250000000</v>
      </c>
      <c r="R407" s="289"/>
      <c r="S407" s="6"/>
    </row>
    <row r="408" spans="2:19" x14ac:dyDescent="0.25">
      <c r="B408" s="52" t="s">
        <v>142</v>
      </c>
      <c r="C408" s="63">
        <v>50000000</v>
      </c>
      <c r="D408" s="63"/>
      <c r="E408" s="54">
        <v>0</v>
      </c>
      <c r="F408" s="120"/>
      <c r="G408" s="120"/>
      <c r="H408" s="120"/>
      <c r="I408" s="54"/>
      <c r="J408" s="54"/>
      <c r="K408" s="54"/>
      <c r="L408" s="54"/>
      <c r="M408" s="54"/>
      <c r="N408" s="54"/>
      <c r="O408" s="148"/>
      <c r="P408" s="148"/>
      <c r="Q408" s="148">
        <f t="shared" si="6"/>
        <v>0</v>
      </c>
      <c r="R408" s="289"/>
      <c r="S408" s="6"/>
    </row>
    <row r="409" spans="2:19" x14ac:dyDescent="0.25">
      <c r="B409" s="51" t="s">
        <v>712</v>
      </c>
      <c r="C409" s="63">
        <v>50000000</v>
      </c>
      <c r="D409" s="63"/>
      <c r="E409" s="54">
        <v>0</v>
      </c>
      <c r="F409" s="120"/>
      <c r="G409" s="120"/>
      <c r="H409" s="120"/>
      <c r="I409" s="54"/>
      <c r="J409" s="54"/>
      <c r="K409" s="54"/>
      <c r="L409" s="54"/>
      <c r="M409" s="54"/>
      <c r="N409" s="54"/>
      <c r="O409" s="148"/>
      <c r="P409" s="148"/>
      <c r="Q409" s="148">
        <f t="shared" si="6"/>
        <v>0</v>
      </c>
      <c r="R409" s="289"/>
      <c r="S409" s="6"/>
    </row>
    <row r="410" spans="2:19" x14ac:dyDescent="0.25">
      <c r="B410" s="50" t="s">
        <v>713</v>
      </c>
      <c r="C410" s="63">
        <v>50000000</v>
      </c>
      <c r="D410" s="63"/>
      <c r="E410" s="54">
        <v>0</v>
      </c>
      <c r="F410" s="120"/>
      <c r="G410" s="120"/>
      <c r="H410" s="120"/>
      <c r="I410" s="54"/>
      <c r="J410" s="54"/>
      <c r="K410" s="54"/>
      <c r="L410" s="54"/>
      <c r="M410" s="54"/>
      <c r="N410" s="54"/>
      <c r="O410" s="148"/>
      <c r="P410" s="148"/>
      <c r="Q410" s="148">
        <f t="shared" si="6"/>
        <v>0</v>
      </c>
      <c r="R410" s="289"/>
      <c r="S410" s="6"/>
    </row>
    <row r="411" spans="2:19" x14ac:dyDescent="0.25">
      <c r="B411" s="26" t="s">
        <v>57</v>
      </c>
      <c r="C411" s="118">
        <v>8017809634</v>
      </c>
      <c r="D411" s="118"/>
      <c r="E411" s="145">
        <v>67017834.369999997</v>
      </c>
      <c r="F411" s="145">
        <v>236164109.57999998</v>
      </c>
      <c r="G411" s="145">
        <v>330959755.16999996</v>
      </c>
      <c r="H411" s="145">
        <v>400871113.23000008</v>
      </c>
      <c r="I411" s="145">
        <v>348818449.94999999</v>
      </c>
      <c r="J411" s="145"/>
      <c r="K411" s="145"/>
      <c r="L411" s="145"/>
      <c r="M411" s="145"/>
      <c r="N411" s="145"/>
      <c r="O411" s="145"/>
      <c r="P411" s="145"/>
      <c r="Q411" s="146">
        <f t="shared" si="6"/>
        <v>1383831262.3</v>
      </c>
      <c r="R411" s="289"/>
      <c r="S411" s="6"/>
    </row>
    <row r="412" spans="2:19" x14ac:dyDescent="0.25">
      <c r="B412" s="52" t="s">
        <v>58</v>
      </c>
      <c r="C412" s="119">
        <v>2401593166</v>
      </c>
      <c r="D412" s="119"/>
      <c r="E412" s="119">
        <v>32190738.07</v>
      </c>
      <c r="F412" s="119">
        <v>131009537.07999998</v>
      </c>
      <c r="G412" s="119">
        <v>78138622.49000001</v>
      </c>
      <c r="H412" s="119">
        <v>37651297.140000001</v>
      </c>
      <c r="I412" s="119">
        <v>173419482.21999997</v>
      </c>
      <c r="J412" s="119"/>
      <c r="K412" s="119"/>
      <c r="L412" s="248"/>
      <c r="M412" s="119"/>
      <c r="N412" s="119"/>
      <c r="O412" s="119"/>
      <c r="P412" s="119"/>
      <c r="Q412" s="147">
        <f t="shared" si="6"/>
        <v>452409676.99999994</v>
      </c>
      <c r="R412" s="289"/>
      <c r="S412" s="6"/>
    </row>
    <row r="413" spans="2:19" x14ac:dyDescent="0.25">
      <c r="B413" s="51" t="s">
        <v>514</v>
      </c>
      <c r="C413" s="120">
        <v>487339378</v>
      </c>
      <c r="D413" s="120"/>
      <c r="E413" s="120">
        <v>1636379.13</v>
      </c>
      <c r="F413" s="120">
        <v>6042781.5199999996</v>
      </c>
      <c r="G413" s="120">
        <v>14970698.99</v>
      </c>
      <c r="H413" s="120">
        <v>10702907.720000001</v>
      </c>
      <c r="I413" s="120">
        <v>11534599.220000001</v>
      </c>
      <c r="J413" s="120"/>
      <c r="K413" s="120"/>
      <c r="L413" s="120"/>
      <c r="M413" s="120"/>
      <c r="N413" s="120"/>
      <c r="O413" s="120"/>
      <c r="P413" s="120"/>
      <c r="Q413" s="148">
        <f t="shared" si="6"/>
        <v>44887366.579999998</v>
      </c>
      <c r="R413" s="289"/>
      <c r="S413" s="6"/>
    </row>
    <row r="414" spans="2:19" x14ac:dyDescent="0.25">
      <c r="B414" s="50" t="s">
        <v>515</v>
      </c>
      <c r="C414" s="121">
        <v>487339378</v>
      </c>
      <c r="D414" s="121"/>
      <c r="E414" s="120">
        <v>1636379.13</v>
      </c>
      <c r="F414" s="120">
        <v>6042781.5199999996</v>
      </c>
      <c r="G414" s="120">
        <v>14970698.99</v>
      </c>
      <c r="H414" s="120">
        <v>10702907.720000001</v>
      </c>
      <c r="I414" s="54">
        <v>11534599.220000001</v>
      </c>
      <c r="J414" s="54"/>
      <c r="K414" s="54"/>
      <c r="L414" s="54"/>
      <c r="M414" s="54"/>
      <c r="N414" s="54"/>
      <c r="O414" s="148"/>
      <c r="P414" s="148"/>
      <c r="Q414" s="148">
        <f t="shared" si="6"/>
        <v>44887366.579999998</v>
      </c>
      <c r="R414" s="289"/>
      <c r="S414" s="6"/>
    </row>
    <row r="415" spans="2:19" x14ac:dyDescent="0.25">
      <c r="B415" s="51" t="s">
        <v>516</v>
      </c>
      <c r="C415" s="120">
        <v>12443023</v>
      </c>
      <c r="D415" s="120"/>
      <c r="E415" s="120">
        <v>74340</v>
      </c>
      <c r="F415" s="120">
        <v>723423.97</v>
      </c>
      <c r="G415" s="120">
        <v>220424</v>
      </c>
      <c r="H415" s="120">
        <v>1226809.6599999999</v>
      </c>
      <c r="I415" s="120">
        <v>156307.85</v>
      </c>
      <c r="J415" s="120"/>
      <c r="K415" s="120"/>
      <c r="L415" s="120"/>
      <c r="M415" s="120"/>
      <c r="N415" s="120"/>
      <c r="O415" s="120"/>
      <c r="P415" s="120"/>
      <c r="Q415" s="148">
        <f t="shared" si="6"/>
        <v>2401305.48</v>
      </c>
      <c r="R415" s="289"/>
      <c r="S415" s="6"/>
    </row>
    <row r="416" spans="2:19" x14ac:dyDescent="0.25">
      <c r="B416" s="50" t="s">
        <v>517</v>
      </c>
      <c r="C416" s="121">
        <v>12443023</v>
      </c>
      <c r="D416" s="121"/>
      <c r="E416" s="120">
        <v>74340</v>
      </c>
      <c r="F416" s="120">
        <v>723423.97</v>
      </c>
      <c r="G416" s="120">
        <v>220424</v>
      </c>
      <c r="H416" s="120">
        <v>1226809.6599999999</v>
      </c>
      <c r="I416" s="54">
        <v>156307.85</v>
      </c>
      <c r="J416" s="54"/>
      <c r="K416" s="54"/>
      <c r="L416" s="54"/>
      <c r="M416" s="54"/>
      <c r="N416" s="54"/>
      <c r="O416" s="148"/>
      <c r="P416" s="148"/>
      <c r="Q416" s="148">
        <f t="shared" si="6"/>
        <v>2401305.48</v>
      </c>
      <c r="R416" s="289"/>
      <c r="S416" s="6"/>
    </row>
    <row r="417" spans="2:32" x14ac:dyDescent="0.25">
      <c r="B417" s="51" t="s">
        <v>518</v>
      </c>
      <c r="C417" s="120">
        <v>1745350793</v>
      </c>
      <c r="D417" s="120"/>
      <c r="E417" s="120">
        <v>28870403.359999999</v>
      </c>
      <c r="F417" s="120">
        <v>106243806.92999999</v>
      </c>
      <c r="G417" s="120">
        <v>47929966.539999999</v>
      </c>
      <c r="H417" s="120">
        <v>17125080.699999999</v>
      </c>
      <c r="I417" s="120">
        <v>160033255.13</v>
      </c>
      <c r="J417" s="120"/>
      <c r="K417" s="120"/>
      <c r="L417" s="120"/>
      <c r="M417" s="120"/>
      <c r="N417" s="120"/>
      <c r="O417" s="120"/>
      <c r="P417" s="120"/>
      <c r="Q417" s="148">
        <f t="shared" si="6"/>
        <v>360202512.65999997</v>
      </c>
      <c r="R417" s="289"/>
      <c r="S417" s="6"/>
    </row>
    <row r="418" spans="2:32" s="28" customFormat="1" x14ac:dyDescent="0.25">
      <c r="B418" s="50" t="s">
        <v>519</v>
      </c>
      <c r="C418" s="121">
        <v>1745350793</v>
      </c>
      <c r="D418" s="121"/>
      <c r="E418" s="120">
        <v>28870403.359999999</v>
      </c>
      <c r="F418" s="120">
        <v>106243806.92999999</v>
      </c>
      <c r="G418" s="120">
        <v>47929966.539999999</v>
      </c>
      <c r="H418" s="120">
        <v>17125080.699999999</v>
      </c>
      <c r="I418" s="54">
        <v>160033255.13</v>
      </c>
      <c r="J418" s="54"/>
      <c r="K418" s="54"/>
      <c r="L418" s="54"/>
      <c r="M418" s="54"/>
      <c r="N418" s="54"/>
      <c r="O418" s="148"/>
      <c r="P418" s="148"/>
      <c r="Q418" s="148">
        <f t="shared" si="6"/>
        <v>360202512.65999997</v>
      </c>
      <c r="R418" s="289"/>
      <c r="S418" s="6"/>
      <c r="T418" s="3"/>
      <c r="U418" s="3"/>
      <c r="V418" s="3"/>
      <c r="W418" s="3"/>
      <c r="X418"/>
      <c r="Y418"/>
      <c r="Z418"/>
      <c r="AA418"/>
      <c r="AB418"/>
      <c r="AC418"/>
      <c r="AD418"/>
      <c r="AE418"/>
      <c r="AF418"/>
    </row>
    <row r="419" spans="2:32" s="28" customFormat="1" x14ac:dyDescent="0.25">
      <c r="B419" s="51" t="s">
        <v>520</v>
      </c>
      <c r="C419" s="120">
        <v>118960055</v>
      </c>
      <c r="D419" s="120"/>
      <c r="E419" s="120">
        <v>1098210.6599999999</v>
      </c>
      <c r="F419" s="120">
        <v>8854905.4700000007</v>
      </c>
      <c r="G419" s="120">
        <v>10392404.960000001</v>
      </c>
      <c r="H419" s="120">
        <v>8134181.5599999996</v>
      </c>
      <c r="I419" s="120">
        <v>713577.6</v>
      </c>
      <c r="J419" s="120"/>
      <c r="K419" s="120"/>
      <c r="L419" s="120"/>
      <c r="M419" s="120"/>
      <c r="N419" s="120"/>
      <c r="O419" s="120"/>
      <c r="P419" s="120"/>
      <c r="Q419" s="148">
        <f t="shared" si="6"/>
        <v>29193280.250000004</v>
      </c>
      <c r="R419" s="289"/>
      <c r="S419" s="6"/>
      <c r="T419" s="3"/>
      <c r="U419" s="3"/>
      <c r="V419" s="3"/>
      <c r="W419" s="3"/>
      <c r="X419"/>
      <c r="Y419"/>
      <c r="Z419"/>
      <c r="AA419"/>
      <c r="AB419"/>
      <c r="AC419"/>
      <c r="AD419"/>
      <c r="AE419"/>
      <c r="AF419"/>
    </row>
    <row r="420" spans="2:32" x14ac:dyDescent="0.25">
      <c r="B420" s="50" t="s">
        <v>521</v>
      </c>
      <c r="C420" s="121">
        <v>118960055</v>
      </c>
      <c r="D420" s="121"/>
      <c r="E420" s="120">
        <v>1098210.6599999999</v>
      </c>
      <c r="F420" s="120">
        <v>8854905.4700000007</v>
      </c>
      <c r="G420" s="120">
        <v>10392404.960000001</v>
      </c>
      <c r="H420" s="120">
        <v>8134181.5599999996</v>
      </c>
      <c r="I420" s="54">
        <v>713577.6</v>
      </c>
      <c r="J420" s="54"/>
      <c r="K420" s="54"/>
      <c r="L420" s="54"/>
      <c r="M420" s="54"/>
      <c r="N420" s="54"/>
      <c r="O420" s="148"/>
      <c r="P420" s="148"/>
      <c r="Q420" s="148">
        <f t="shared" si="6"/>
        <v>29193280.250000004</v>
      </c>
      <c r="R420" s="289"/>
      <c r="S420" s="6"/>
    </row>
    <row r="421" spans="2:32" x14ac:dyDescent="0.25">
      <c r="B421" s="51" t="s">
        <v>522</v>
      </c>
      <c r="C421" s="120">
        <v>37499917</v>
      </c>
      <c r="D421" s="120"/>
      <c r="E421" s="120">
        <v>511404.92</v>
      </c>
      <c r="F421" s="120">
        <v>9144619.1900000013</v>
      </c>
      <c r="G421" s="120">
        <v>4625128</v>
      </c>
      <c r="H421" s="120">
        <v>462317.5</v>
      </c>
      <c r="I421" s="120">
        <v>981742.42</v>
      </c>
      <c r="J421" s="120"/>
      <c r="K421" s="120"/>
      <c r="L421" s="120"/>
      <c r="M421" s="120"/>
      <c r="N421" s="120"/>
      <c r="O421" s="120"/>
      <c r="P421" s="120"/>
      <c r="Q421" s="148">
        <f t="shared" si="6"/>
        <v>15725212.030000001</v>
      </c>
      <c r="R421" s="289"/>
      <c r="S421" s="6"/>
    </row>
    <row r="422" spans="2:32" x14ac:dyDescent="0.25">
      <c r="B422" s="50" t="s">
        <v>523</v>
      </c>
      <c r="C422" s="121">
        <v>37499917</v>
      </c>
      <c r="D422" s="121"/>
      <c r="E422" s="120">
        <v>511404.92</v>
      </c>
      <c r="F422" s="120">
        <v>9144619.1900000013</v>
      </c>
      <c r="G422" s="120">
        <v>4625128</v>
      </c>
      <c r="H422" s="120">
        <v>462317.5</v>
      </c>
      <c r="I422" s="54">
        <v>981742.42</v>
      </c>
      <c r="J422" s="54"/>
      <c r="K422" s="54"/>
      <c r="L422" s="54"/>
      <c r="M422" s="54"/>
      <c r="N422" s="54"/>
      <c r="O422" s="148"/>
      <c r="P422" s="148"/>
      <c r="Q422" s="148">
        <f t="shared" si="6"/>
        <v>15725212.030000001</v>
      </c>
      <c r="R422" s="289"/>
      <c r="S422" s="6"/>
    </row>
    <row r="423" spans="2:32" x14ac:dyDescent="0.25">
      <c r="B423" s="52" t="s">
        <v>524</v>
      </c>
      <c r="C423" s="119">
        <v>436487440</v>
      </c>
      <c r="D423" s="119"/>
      <c r="E423" s="119">
        <v>211302.95</v>
      </c>
      <c r="F423" s="119">
        <v>148839.01</v>
      </c>
      <c r="G423" s="119">
        <v>2610523.2000000002</v>
      </c>
      <c r="H423" s="119">
        <v>15021780.76</v>
      </c>
      <c r="I423" s="119">
        <v>11127042.07</v>
      </c>
      <c r="J423" s="119"/>
      <c r="K423" s="119"/>
      <c r="L423" s="119"/>
      <c r="M423" s="119"/>
      <c r="N423" s="119"/>
      <c r="O423" s="119"/>
      <c r="P423" s="119"/>
      <c r="Q423" s="147">
        <f t="shared" si="6"/>
        <v>29119487.990000002</v>
      </c>
      <c r="R423" s="289"/>
      <c r="S423" s="6"/>
    </row>
    <row r="424" spans="2:32" x14ac:dyDescent="0.25">
      <c r="B424" s="51" t="s">
        <v>525</v>
      </c>
      <c r="C424" s="120">
        <v>389921151</v>
      </c>
      <c r="D424" s="120"/>
      <c r="E424" s="120">
        <v>13924</v>
      </c>
      <c r="F424" s="120">
        <v>75915.010000000009</v>
      </c>
      <c r="G424" s="120">
        <v>2610523.2000000002</v>
      </c>
      <c r="H424" s="120">
        <v>15021780.76</v>
      </c>
      <c r="I424" s="120">
        <v>9508209.1300000008</v>
      </c>
      <c r="J424" s="120"/>
      <c r="K424" s="120"/>
      <c r="L424" s="120"/>
      <c r="M424" s="120"/>
      <c r="N424" s="120"/>
      <c r="O424" s="120"/>
      <c r="P424" s="120"/>
      <c r="Q424" s="148">
        <f t="shared" si="6"/>
        <v>27230352.100000001</v>
      </c>
      <c r="R424" s="289"/>
      <c r="S424" s="6"/>
    </row>
    <row r="425" spans="2:32" x14ac:dyDescent="0.25">
      <c r="B425" s="50" t="s">
        <v>526</v>
      </c>
      <c r="C425" s="121">
        <v>389921151</v>
      </c>
      <c r="D425" s="121"/>
      <c r="E425" s="120">
        <v>13924</v>
      </c>
      <c r="F425" s="120">
        <v>75915.010000000009</v>
      </c>
      <c r="G425" s="120">
        <v>2610523.2000000002</v>
      </c>
      <c r="H425" s="120">
        <v>15021780.76</v>
      </c>
      <c r="I425" s="54">
        <v>9508209.1300000008</v>
      </c>
      <c r="J425" s="54"/>
      <c r="K425" s="54"/>
      <c r="L425" s="54"/>
      <c r="M425" s="54"/>
      <c r="N425" s="54"/>
      <c r="O425" s="148"/>
      <c r="P425" s="148"/>
      <c r="Q425" s="148">
        <f t="shared" si="6"/>
        <v>27230352.100000001</v>
      </c>
      <c r="R425" s="289"/>
      <c r="S425" s="6"/>
    </row>
    <row r="426" spans="2:32" x14ac:dyDescent="0.25">
      <c r="B426" s="51" t="s">
        <v>527</v>
      </c>
      <c r="C426" s="120">
        <v>1644435</v>
      </c>
      <c r="D426" s="120"/>
      <c r="E426" s="120">
        <v>76228</v>
      </c>
      <c r="F426" s="120">
        <v>0</v>
      </c>
      <c r="G426" s="120"/>
      <c r="H426" s="120">
        <v>0</v>
      </c>
      <c r="I426" s="120"/>
      <c r="J426" s="120"/>
      <c r="K426" s="120"/>
      <c r="L426" s="120"/>
      <c r="M426" s="120"/>
      <c r="N426" s="120"/>
      <c r="O426" s="120"/>
      <c r="P426" s="120"/>
      <c r="Q426" s="148">
        <f t="shared" si="6"/>
        <v>76228</v>
      </c>
      <c r="R426" s="289"/>
      <c r="S426" s="6"/>
    </row>
    <row r="427" spans="2:32" s="28" customFormat="1" x14ac:dyDescent="0.25">
      <c r="B427" s="50" t="s">
        <v>528</v>
      </c>
      <c r="C427" s="121">
        <v>1644435</v>
      </c>
      <c r="D427" s="121"/>
      <c r="E427" s="120">
        <v>76228</v>
      </c>
      <c r="F427" s="120">
        <v>0</v>
      </c>
      <c r="G427" s="120"/>
      <c r="H427" s="120">
        <v>0</v>
      </c>
      <c r="I427" s="54"/>
      <c r="J427" s="54"/>
      <c r="K427" s="54"/>
      <c r="L427" s="54"/>
      <c r="M427" s="54"/>
      <c r="N427" s="54"/>
      <c r="O427" s="148"/>
      <c r="P427" s="148"/>
      <c r="Q427" s="148">
        <f t="shared" si="6"/>
        <v>76228</v>
      </c>
      <c r="R427" s="289"/>
      <c r="S427" s="6"/>
      <c r="T427" s="3"/>
      <c r="U427" s="3"/>
      <c r="V427" s="3"/>
      <c r="W427" s="3"/>
      <c r="X427"/>
      <c r="Y427"/>
      <c r="Z427"/>
      <c r="AA427"/>
      <c r="AB427"/>
      <c r="AC427"/>
      <c r="AD427"/>
      <c r="AE427"/>
      <c r="AF427"/>
    </row>
    <row r="428" spans="2:32" s="28" customFormat="1" x14ac:dyDescent="0.25">
      <c r="B428" s="51" t="s">
        <v>529</v>
      </c>
      <c r="C428" s="120">
        <v>37344243</v>
      </c>
      <c r="D428" s="120"/>
      <c r="E428" s="120">
        <v>121150.95</v>
      </c>
      <c r="F428" s="120">
        <v>72924</v>
      </c>
      <c r="G428" s="120">
        <v>0</v>
      </c>
      <c r="H428" s="120">
        <v>0</v>
      </c>
      <c r="I428" s="120">
        <v>1618832.94</v>
      </c>
      <c r="J428" s="120"/>
      <c r="K428" s="120"/>
      <c r="L428" s="120"/>
      <c r="M428" s="120"/>
      <c r="N428" s="120"/>
      <c r="O428" s="120"/>
      <c r="P428" s="120"/>
      <c r="Q428" s="148">
        <f t="shared" si="6"/>
        <v>1812907.89</v>
      </c>
      <c r="R428" s="289"/>
      <c r="S428" s="6"/>
      <c r="T428" s="3"/>
      <c r="U428" s="3"/>
      <c r="V428" s="3"/>
      <c r="W428" s="3"/>
      <c r="X428"/>
      <c r="Y428"/>
      <c r="Z428"/>
      <c r="AA428"/>
      <c r="AB428"/>
      <c r="AC428"/>
      <c r="AD428"/>
      <c r="AE428"/>
      <c r="AF428"/>
    </row>
    <row r="429" spans="2:32" x14ac:dyDescent="0.25">
      <c r="B429" s="50" t="s">
        <v>530</v>
      </c>
      <c r="C429" s="121">
        <v>37344243</v>
      </c>
      <c r="D429" s="121"/>
      <c r="E429" s="120">
        <v>121150.95</v>
      </c>
      <c r="F429" s="120">
        <v>72924</v>
      </c>
      <c r="G429" s="120">
        <v>0</v>
      </c>
      <c r="H429" s="120">
        <v>0</v>
      </c>
      <c r="I429" s="54">
        <v>1618832.94</v>
      </c>
      <c r="J429" s="54"/>
      <c r="K429" s="54"/>
      <c r="L429" s="54"/>
      <c r="M429" s="54"/>
      <c r="N429" s="54"/>
      <c r="O429" s="148"/>
      <c r="P429" s="148"/>
      <c r="Q429" s="148">
        <f t="shared" si="6"/>
        <v>1812907.89</v>
      </c>
      <c r="R429" s="289"/>
      <c r="S429" s="6"/>
    </row>
    <row r="430" spans="2:32" x14ac:dyDescent="0.25">
      <c r="B430" s="51" t="s">
        <v>531</v>
      </c>
      <c r="C430" s="120">
        <v>7577611</v>
      </c>
      <c r="D430" s="120"/>
      <c r="E430" s="120">
        <v>0</v>
      </c>
      <c r="F430" s="120">
        <v>0</v>
      </c>
      <c r="G430" s="120">
        <v>0</v>
      </c>
      <c r="H430" s="120">
        <v>0</v>
      </c>
      <c r="I430" s="120">
        <v>0</v>
      </c>
      <c r="J430" s="120"/>
      <c r="K430" s="120"/>
      <c r="L430" s="120"/>
      <c r="M430" s="120"/>
      <c r="N430" s="120"/>
      <c r="O430" s="120"/>
      <c r="P430" s="120"/>
      <c r="Q430" s="148">
        <f t="shared" si="6"/>
        <v>0</v>
      </c>
      <c r="R430" s="289"/>
      <c r="S430" s="6"/>
    </row>
    <row r="431" spans="2:32" x14ac:dyDescent="0.25">
      <c r="B431" s="50" t="s">
        <v>532</v>
      </c>
      <c r="C431" s="121">
        <v>7577611</v>
      </c>
      <c r="D431" s="121"/>
      <c r="E431" s="120">
        <v>0</v>
      </c>
      <c r="F431" s="120">
        <v>0</v>
      </c>
      <c r="G431" s="120">
        <v>0</v>
      </c>
      <c r="H431" s="120">
        <v>0</v>
      </c>
      <c r="I431" s="54">
        <v>0</v>
      </c>
      <c r="J431" s="54"/>
      <c r="K431" s="54"/>
      <c r="L431" s="54"/>
      <c r="M431" s="54"/>
      <c r="N431" s="54"/>
      <c r="O431" s="148"/>
      <c r="P431" s="148"/>
      <c r="Q431" s="148">
        <f t="shared" si="6"/>
        <v>0</v>
      </c>
      <c r="R431" s="289"/>
      <c r="S431" s="6"/>
    </row>
    <row r="432" spans="2:32" x14ac:dyDescent="0.25">
      <c r="B432" s="52" t="s">
        <v>60</v>
      </c>
      <c r="C432" s="119">
        <v>931734551</v>
      </c>
      <c r="D432" s="119"/>
      <c r="E432" s="119">
        <v>13450163.289999999</v>
      </c>
      <c r="F432" s="119">
        <v>10659384.050000001</v>
      </c>
      <c r="G432" s="119">
        <v>74244839.75</v>
      </c>
      <c r="H432" s="119">
        <v>7179262.1699999999</v>
      </c>
      <c r="I432" s="119">
        <v>79692095.040000007</v>
      </c>
      <c r="J432" s="119"/>
      <c r="K432" s="119"/>
      <c r="L432" s="119"/>
      <c r="M432" s="119"/>
      <c r="N432" s="119"/>
      <c r="O432" s="119"/>
      <c r="P432" s="119"/>
      <c r="Q432" s="147">
        <f t="shared" si="6"/>
        <v>185225744.30000001</v>
      </c>
      <c r="R432" s="289"/>
      <c r="S432" s="6"/>
    </row>
    <row r="433" spans="2:32" x14ac:dyDescent="0.25">
      <c r="B433" s="51" t="s">
        <v>533</v>
      </c>
      <c r="C433" s="120">
        <v>796919033</v>
      </c>
      <c r="D433" s="120"/>
      <c r="E433" s="120">
        <v>6164504.8099999996</v>
      </c>
      <c r="F433" s="120">
        <v>8888410.2200000007</v>
      </c>
      <c r="G433" s="120">
        <v>73020796.689999998</v>
      </c>
      <c r="H433" s="120">
        <v>4677852.99</v>
      </c>
      <c r="I433" s="120">
        <v>43820275.439999998</v>
      </c>
      <c r="J433" s="120"/>
      <c r="K433" s="120"/>
      <c r="L433" s="120"/>
      <c r="M433" s="120"/>
      <c r="N433" s="120"/>
      <c r="O433" s="120"/>
      <c r="P433" s="120"/>
      <c r="Q433" s="148">
        <f t="shared" si="6"/>
        <v>136571840.14999998</v>
      </c>
      <c r="R433" s="289"/>
      <c r="S433" s="6"/>
    </row>
    <row r="434" spans="2:32" x14ac:dyDescent="0.25">
      <c r="B434" s="50" t="s">
        <v>534</v>
      </c>
      <c r="C434" s="121">
        <v>796919033</v>
      </c>
      <c r="D434" s="121"/>
      <c r="E434" s="120">
        <v>6164504.8099999996</v>
      </c>
      <c r="F434" s="120">
        <v>8888410.2200000007</v>
      </c>
      <c r="G434" s="120">
        <v>73020796.689999998</v>
      </c>
      <c r="H434" s="120">
        <v>4677852.99</v>
      </c>
      <c r="I434" s="54">
        <v>43820275.439999998</v>
      </c>
      <c r="J434" s="54"/>
      <c r="K434" s="54"/>
      <c r="L434" s="54"/>
      <c r="M434" s="54"/>
      <c r="N434" s="54"/>
      <c r="O434" s="148"/>
      <c r="P434" s="148"/>
      <c r="Q434" s="148">
        <f t="shared" si="6"/>
        <v>136571840.14999998</v>
      </c>
      <c r="R434" s="289"/>
      <c r="S434" s="6"/>
    </row>
    <row r="435" spans="2:32" x14ac:dyDescent="0.25">
      <c r="B435" s="51" t="s">
        <v>535</v>
      </c>
      <c r="C435" s="120">
        <v>70986308</v>
      </c>
      <c r="D435" s="120"/>
      <c r="E435" s="120">
        <v>6585673.6299999999</v>
      </c>
      <c r="F435" s="120">
        <v>1664301.83</v>
      </c>
      <c r="G435" s="120">
        <v>876341.45</v>
      </c>
      <c r="H435" s="120">
        <v>1335960.3899999999</v>
      </c>
      <c r="I435" s="120">
        <v>24060080.949999999</v>
      </c>
      <c r="J435" s="120"/>
      <c r="K435" s="120"/>
      <c r="L435" s="120"/>
      <c r="M435" s="120"/>
      <c r="N435" s="120"/>
      <c r="O435" s="120"/>
      <c r="P435" s="120"/>
      <c r="Q435" s="148">
        <f t="shared" si="6"/>
        <v>34522358.25</v>
      </c>
      <c r="R435" s="289"/>
      <c r="S435" s="6"/>
    </row>
    <row r="436" spans="2:32" s="28" customFormat="1" x14ac:dyDescent="0.25">
      <c r="B436" s="50" t="s">
        <v>536</v>
      </c>
      <c r="C436" s="121">
        <v>70986308</v>
      </c>
      <c r="D436" s="121"/>
      <c r="E436" s="120">
        <v>6585673.6299999999</v>
      </c>
      <c r="F436" s="120">
        <v>1664301.83</v>
      </c>
      <c r="G436" s="120">
        <v>876341.45</v>
      </c>
      <c r="H436" s="120">
        <v>1335960.3899999999</v>
      </c>
      <c r="I436" s="54">
        <v>24060080.949999999</v>
      </c>
      <c r="J436" s="54"/>
      <c r="K436" s="54"/>
      <c r="L436" s="54"/>
      <c r="M436" s="54"/>
      <c r="N436" s="54"/>
      <c r="O436" s="148"/>
      <c r="P436" s="148"/>
      <c r="Q436" s="148">
        <f t="shared" si="6"/>
        <v>34522358.25</v>
      </c>
      <c r="R436" s="289"/>
      <c r="S436" s="6"/>
      <c r="T436" s="3"/>
      <c r="U436" s="3"/>
      <c r="V436" s="3"/>
      <c r="W436" s="3"/>
      <c r="X436"/>
      <c r="Y436"/>
      <c r="Z436"/>
      <c r="AA436"/>
      <c r="AB436"/>
      <c r="AC436"/>
      <c r="AD436"/>
      <c r="AE436"/>
      <c r="AF436"/>
    </row>
    <row r="437" spans="2:32" s="28" customFormat="1" x14ac:dyDescent="0.25">
      <c r="B437" s="51" t="s">
        <v>537</v>
      </c>
      <c r="C437" s="120">
        <v>20700000</v>
      </c>
      <c r="D437" s="120"/>
      <c r="E437" s="120">
        <v>0</v>
      </c>
      <c r="F437" s="120">
        <v>0</v>
      </c>
      <c r="G437" s="120">
        <v>0</v>
      </c>
      <c r="H437" s="120">
        <v>1163485.27</v>
      </c>
      <c r="I437" s="120">
        <v>0</v>
      </c>
      <c r="J437" s="120"/>
      <c r="K437" s="120"/>
      <c r="L437" s="120"/>
      <c r="M437" s="120"/>
      <c r="N437" s="120"/>
      <c r="O437" s="120"/>
      <c r="P437" s="120"/>
      <c r="Q437" s="148">
        <f t="shared" si="6"/>
        <v>1163485.27</v>
      </c>
      <c r="R437" s="289"/>
      <c r="S437" s="6"/>
      <c r="T437" s="3"/>
      <c r="U437" s="3"/>
      <c r="V437" s="3"/>
      <c r="W437" s="3"/>
      <c r="X437"/>
      <c r="Y437"/>
      <c r="Z437"/>
      <c r="AA437"/>
      <c r="AB437"/>
      <c r="AC437"/>
      <c r="AD437"/>
      <c r="AE437"/>
      <c r="AF437"/>
    </row>
    <row r="438" spans="2:32" s="28" customFormat="1" x14ac:dyDescent="0.25">
      <c r="B438" s="50" t="s">
        <v>538</v>
      </c>
      <c r="C438" s="121">
        <v>20700000</v>
      </c>
      <c r="D438" s="120"/>
      <c r="E438" s="120">
        <v>0</v>
      </c>
      <c r="F438" s="120">
        <v>0</v>
      </c>
      <c r="G438" s="120">
        <v>0</v>
      </c>
      <c r="H438" s="120">
        <v>1163485.27</v>
      </c>
      <c r="I438" s="54">
        <v>0</v>
      </c>
      <c r="J438" s="54"/>
      <c r="K438" s="54"/>
      <c r="L438" s="54"/>
      <c r="M438" s="54"/>
      <c r="N438" s="54"/>
      <c r="O438" s="148"/>
      <c r="P438" s="148"/>
      <c r="Q438" s="148">
        <f t="shared" si="6"/>
        <v>1163485.27</v>
      </c>
      <c r="R438" s="289"/>
      <c r="S438" s="6"/>
      <c r="T438" s="3"/>
      <c r="U438" s="3"/>
      <c r="V438" s="3"/>
      <c r="W438" s="3"/>
      <c r="X438"/>
      <c r="Y438"/>
      <c r="Z438"/>
      <c r="AA438"/>
      <c r="AB438"/>
      <c r="AC438"/>
      <c r="AD438"/>
      <c r="AE438"/>
      <c r="AF438"/>
    </row>
    <row r="439" spans="2:32" x14ac:dyDescent="0.25">
      <c r="B439" s="51" t="s">
        <v>539</v>
      </c>
      <c r="C439" s="119">
        <v>43129210</v>
      </c>
      <c r="D439" s="119"/>
      <c r="E439" s="119">
        <v>699984.85</v>
      </c>
      <c r="F439" s="119">
        <v>106672</v>
      </c>
      <c r="G439" s="119">
        <v>347701.61</v>
      </c>
      <c r="H439" s="119">
        <v>1963.52</v>
      </c>
      <c r="I439" s="119">
        <v>11811738.65</v>
      </c>
      <c r="J439" s="119"/>
      <c r="K439" s="119"/>
      <c r="L439" s="119"/>
      <c r="M439" s="119"/>
      <c r="N439" s="119"/>
      <c r="O439" s="119"/>
      <c r="P439" s="119"/>
      <c r="Q439" s="153">
        <f t="shared" si="6"/>
        <v>12968060.630000001</v>
      </c>
      <c r="R439" s="289"/>
      <c r="S439" s="6"/>
    </row>
    <row r="440" spans="2:32" x14ac:dyDescent="0.25">
      <c r="B440" s="50" t="s">
        <v>540</v>
      </c>
      <c r="C440" s="121">
        <v>43129210</v>
      </c>
      <c r="D440" s="121"/>
      <c r="E440" s="120">
        <v>699984.85</v>
      </c>
      <c r="F440" s="120">
        <v>106672</v>
      </c>
      <c r="G440" s="120">
        <v>347701.61</v>
      </c>
      <c r="H440" s="120">
        <v>1963.52</v>
      </c>
      <c r="I440" s="120">
        <v>11811738.65</v>
      </c>
      <c r="J440" s="120"/>
      <c r="K440" s="120"/>
      <c r="L440" s="120"/>
      <c r="M440" s="120"/>
      <c r="N440" s="120"/>
      <c r="O440" s="152"/>
      <c r="P440" s="152"/>
      <c r="Q440" s="152">
        <f t="shared" si="6"/>
        <v>12968060.630000001</v>
      </c>
      <c r="R440" s="289"/>
      <c r="S440" s="6"/>
    </row>
    <row r="441" spans="2:32" x14ac:dyDescent="0.25">
      <c r="B441" s="52" t="s">
        <v>61</v>
      </c>
      <c r="C441" s="102">
        <v>598457540</v>
      </c>
      <c r="D441" s="119"/>
      <c r="E441" s="154">
        <v>0</v>
      </c>
      <c r="F441" s="154">
        <v>61660219.82</v>
      </c>
      <c r="G441" s="154">
        <v>46899655.990000002</v>
      </c>
      <c r="H441" s="154">
        <v>65163853.899999999</v>
      </c>
      <c r="I441" s="154">
        <v>230206.2</v>
      </c>
      <c r="J441" s="154"/>
      <c r="K441" s="154"/>
      <c r="L441" s="154"/>
      <c r="M441" s="154"/>
      <c r="N441" s="154"/>
      <c r="O441" s="154"/>
      <c r="P441" s="154"/>
      <c r="Q441" s="153">
        <f t="shared" si="6"/>
        <v>173953935.91</v>
      </c>
      <c r="R441" s="289"/>
      <c r="S441" s="6"/>
    </row>
    <row r="442" spans="2:32" s="28" customFormat="1" x14ac:dyDescent="0.25">
      <c r="B442" s="51" t="s">
        <v>541</v>
      </c>
      <c r="C442" s="140">
        <v>524814822</v>
      </c>
      <c r="D442" s="132"/>
      <c r="E442" s="119">
        <v>0</v>
      </c>
      <c r="F442" s="119">
        <v>61460799.82</v>
      </c>
      <c r="G442" s="119">
        <v>44060872</v>
      </c>
      <c r="H442" s="119">
        <v>54115256.100000001</v>
      </c>
      <c r="I442" s="119">
        <v>0</v>
      </c>
      <c r="J442" s="119"/>
      <c r="K442" s="119"/>
      <c r="L442" s="119"/>
      <c r="M442" s="119"/>
      <c r="N442" s="119"/>
      <c r="O442" s="119"/>
      <c r="P442" s="119"/>
      <c r="Q442" s="153">
        <f t="shared" si="6"/>
        <v>159636927.91999999</v>
      </c>
      <c r="R442" s="289"/>
      <c r="S442" s="6"/>
      <c r="T442" s="3"/>
      <c r="U442" s="3"/>
      <c r="V442" s="3"/>
      <c r="W442" s="3"/>
      <c r="X442"/>
      <c r="Y442"/>
      <c r="Z442"/>
      <c r="AA442"/>
      <c r="AB442"/>
      <c r="AC442"/>
      <c r="AD442"/>
      <c r="AE442"/>
      <c r="AF442"/>
    </row>
    <row r="443" spans="2:32" x14ac:dyDescent="0.25">
      <c r="B443" s="50" t="s">
        <v>542</v>
      </c>
      <c r="C443" s="132">
        <v>524814822</v>
      </c>
      <c r="D443" s="135"/>
      <c r="E443" s="120">
        <v>0</v>
      </c>
      <c r="F443" s="120">
        <v>61460799.82</v>
      </c>
      <c r="G443" s="120">
        <v>44060872</v>
      </c>
      <c r="H443" s="120">
        <v>54115256.100000001</v>
      </c>
      <c r="I443" s="120">
        <v>0</v>
      </c>
      <c r="J443" s="120"/>
      <c r="K443" s="120"/>
      <c r="L443" s="120"/>
      <c r="M443" s="120"/>
      <c r="N443" s="120"/>
      <c r="O443" s="152"/>
      <c r="P443" s="152"/>
      <c r="Q443" s="152">
        <f t="shared" si="6"/>
        <v>159636927.91999999</v>
      </c>
      <c r="R443" s="289"/>
      <c r="S443" s="6"/>
    </row>
    <row r="444" spans="2:32" s="28" customFormat="1" x14ac:dyDescent="0.25">
      <c r="B444" s="51" t="s">
        <v>543</v>
      </c>
      <c r="C444" s="140">
        <v>23000</v>
      </c>
      <c r="D444" s="140"/>
      <c r="E444" s="120">
        <v>0</v>
      </c>
      <c r="F444" s="120"/>
      <c r="G444" s="120">
        <v>2685680</v>
      </c>
      <c r="H444" s="120">
        <v>10742720</v>
      </c>
      <c r="I444" s="120">
        <v>0</v>
      </c>
      <c r="J444" s="120"/>
      <c r="K444" s="120"/>
      <c r="L444" s="120"/>
      <c r="M444" s="120"/>
      <c r="N444" s="120"/>
      <c r="O444" s="120"/>
      <c r="P444" s="120"/>
      <c r="Q444" s="153">
        <f t="shared" si="6"/>
        <v>13428400</v>
      </c>
      <c r="R444" s="289"/>
      <c r="S444" s="6"/>
      <c r="T444" s="3"/>
      <c r="U444" s="3"/>
      <c r="V444" s="3"/>
      <c r="W444" s="3"/>
      <c r="X444"/>
      <c r="Y444"/>
      <c r="Z444"/>
      <c r="AA444"/>
      <c r="AB444"/>
      <c r="AC444"/>
      <c r="AD444"/>
      <c r="AE444"/>
      <c r="AF444"/>
    </row>
    <row r="445" spans="2:32" x14ac:dyDescent="0.25">
      <c r="B445" s="50" t="s">
        <v>544</v>
      </c>
      <c r="C445" s="121">
        <v>23000</v>
      </c>
      <c r="D445" s="121"/>
      <c r="E445" s="120">
        <v>0</v>
      </c>
      <c r="F445" s="120"/>
      <c r="G445" s="120">
        <v>2685680</v>
      </c>
      <c r="H445" s="120">
        <v>10742720</v>
      </c>
      <c r="I445" s="120">
        <v>0</v>
      </c>
      <c r="J445" s="120"/>
      <c r="K445" s="120"/>
      <c r="L445" s="120"/>
      <c r="M445" s="120"/>
      <c r="N445" s="120"/>
      <c r="O445" s="152"/>
      <c r="P445" s="152"/>
      <c r="Q445" s="152">
        <f t="shared" si="6"/>
        <v>13428400</v>
      </c>
      <c r="R445" s="289"/>
      <c r="S445" s="6"/>
    </row>
    <row r="446" spans="2:32" x14ac:dyDescent="0.25">
      <c r="B446" s="51" t="s">
        <v>545</v>
      </c>
      <c r="C446" s="119">
        <v>2230163</v>
      </c>
      <c r="D446" s="120"/>
      <c r="E446" s="119">
        <v>0</v>
      </c>
      <c r="F446" s="119">
        <v>199420</v>
      </c>
      <c r="G446" s="119">
        <v>0</v>
      </c>
      <c r="H446" s="119">
        <v>0</v>
      </c>
      <c r="I446" s="119"/>
      <c r="J446" s="119"/>
      <c r="K446" s="119"/>
      <c r="L446" s="119"/>
      <c r="M446" s="119"/>
      <c r="N446" s="119"/>
      <c r="O446" s="119"/>
      <c r="P446" s="119"/>
      <c r="Q446" s="153">
        <f t="shared" si="6"/>
        <v>199420</v>
      </c>
      <c r="R446" s="289"/>
      <c r="S446" s="6"/>
    </row>
    <row r="447" spans="2:32" x14ac:dyDescent="0.25">
      <c r="B447" s="50" t="s">
        <v>546</v>
      </c>
      <c r="C447" s="121">
        <v>2230163</v>
      </c>
      <c r="D447" s="121"/>
      <c r="E447" s="120">
        <v>0</v>
      </c>
      <c r="F447" s="120">
        <v>199420</v>
      </c>
      <c r="G447" s="120">
        <v>0</v>
      </c>
      <c r="H447" s="120">
        <v>0</v>
      </c>
      <c r="I447" s="120"/>
      <c r="J447" s="120"/>
      <c r="K447" s="120"/>
      <c r="L447" s="120"/>
      <c r="M447" s="120"/>
      <c r="N447" s="120"/>
      <c r="O447" s="152"/>
      <c r="P447" s="152"/>
      <c r="Q447" s="152">
        <f t="shared" si="6"/>
        <v>199420</v>
      </c>
      <c r="R447" s="289"/>
      <c r="S447" s="6"/>
    </row>
    <row r="448" spans="2:32" s="28" customFormat="1" x14ac:dyDescent="0.25">
      <c r="B448" s="51" t="s">
        <v>549</v>
      </c>
      <c r="C448" s="119">
        <v>1221033</v>
      </c>
      <c r="D448" s="120"/>
      <c r="E448" s="119">
        <v>0</v>
      </c>
      <c r="F448" s="119"/>
      <c r="G448" s="119"/>
      <c r="H448" s="119"/>
      <c r="I448" s="119"/>
      <c r="J448" s="119"/>
      <c r="K448" s="119"/>
      <c r="L448" s="119"/>
      <c r="M448" s="119"/>
      <c r="N448" s="119"/>
      <c r="O448" s="119"/>
      <c r="P448" s="119"/>
      <c r="Q448" s="147">
        <f t="shared" si="6"/>
        <v>0</v>
      </c>
      <c r="R448" s="289"/>
      <c r="S448" s="6"/>
      <c r="T448" s="3"/>
      <c r="U448" s="3"/>
      <c r="V448" s="3"/>
      <c r="W448" s="3"/>
      <c r="X448"/>
      <c r="Y448"/>
      <c r="Z448"/>
      <c r="AA448"/>
      <c r="AB448"/>
      <c r="AC448"/>
      <c r="AD448"/>
      <c r="AE448"/>
      <c r="AF448"/>
    </row>
    <row r="449" spans="2:32" x14ac:dyDescent="0.25">
      <c r="B449" s="50" t="s">
        <v>550</v>
      </c>
      <c r="C449" s="121">
        <v>1221033</v>
      </c>
      <c r="D449" s="120"/>
      <c r="E449" s="120">
        <v>0</v>
      </c>
      <c r="F449" s="120"/>
      <c r="G449" s="120"/>
      <c r="H449" s="120"/>
      <c r="I449" s="54"/>
      <c r="J449" s="54"/>
      <c r="K449" s="54"/>
      <c r="L449" s="54"/>
      <c r="M449" s="54"/>
      <c r="N449" s="54"/>
      <c r="O449" s="148"/>
      <c r="P449" s="148"/>
      <c r="Q449" s="148">
        <f t="shared" si="6"/>
        <v>0</v>
      </c>
      <c r="R449" s="289"/>
      <c r="S449" s="6"/>
    </row>
    <row r="450" spans="2:32" s="28" customFormat="1" x14ac:dyDescent="0.25">
      <c r="B450" s="51" t="s">
        <v>551</v>
      </c>
      <c r="C450" s="119">
        <v>3490758</v>
      </c>
      <c r="D450" s="119"/>
      <c r="E450" s="119">
        <v>0</v>
      </c>
      <c r="F450" s="119">
        <v>0</v>
      </c>
      <c r="G450" s="119">
        <v>54049.99</v>
      </c>
      <c r="H450" s="119">
        <v>21055</v>
      </c>
      <c r="I450" s="119">
        <v>0</v>
      </c>
      <c r="J450" s="119"/>
      <c r="K450" s="119"/>
      <c r="L450" s="119"/>
      <c r="M450" s="119"/>
      <c r="N450" s="119"/>
      <c r="O450" s="119"/>
      <c r="P450" s="119"/>
      <c r="Q450" s="147">
        <f t="shared" si="6"/>
        <v>75104.989999999991</v>
      </c>
      <c r="R450" s="289"/>
      <c r="S450" s="6"/>
      <c r="T450" s="3"/>
      <c r="U450" s="3"/>
      <c r="V450" s="3"/>
      <c r="W450" s="3"/>
      <c r="X450"/>
      <c r="Y450"/>
      <c r="Z450"/>
      <c r="AA450"/>
      <c r="AB450"/>
      <c r="AC450"/>
      <c r="AD450"/>
      <c r="AE450"/>
      <c r="AF450"/>
    </row>
    <row r="451" spans="2:32" s="28" customFormat="1" x14ac:dyDescent="0.25">
      <c r="B451" s="50" t="s">
        <v>552</v>
      </c>
      <c r="C451" s="121">
        <v>3490758</v>
      </c>
      <c r="D451" s="121"/>
      <c r="E451" s="120">
        <v>0</v>
      </c>
      <c r="F451" s="120">
        <v>0</v>
      </c>
      <c r="G451" s="120">
        <v>54049.99</v>
      </c>
      <c r="H451" s="120">
        <v>21055</v>
      </c>
      <c r="I451" s="54">
        <v>0</v>
      </c>
      <c r="J451" s="54"/>
      <c r="K451" s="54"/>
      <c r="L451" s="54"/>
      <c r="M451" s="54"/>
      <c r="N451" s="54"/>
      <c r="O451" s="148"/>
      <c r="P451" s="148"/>
      <c r="Q451" s="148">
        <f t="shared" si="6"/>
        <v>75104.989999999991</v>
      </c>
      <c r="R451" s="289"/>
      <c r="S451" s="6"/>
      <c r="T451" s="3"/>
      <c r="U451" s="3"/>
      <c r="V451" s="3"/>
      <c r="W451" s="3"/>
      <c r="X451"/>
      <c r="Y451"/>
      <c r="Z451"/>
      <c r="AA451"/>
      <c r="AB451"/>
      <c r="AC451"/>
      <c r="AD451"/>
      <c r="AE451"/>
      <c r="AF451"/>
    </row>
    <row r="452" spans="2:32" s="28" customFormat="1" x14ac:dyDescent="0.25">
      <c r="B452" s="51" t="s">
        <v>553</v>
      </c>
      <c r="C452" s="119">
        <v>33523064</v>
      </c>
      <c r="D452" s="119"/>
      <c r="E452" s="119">
        <v>0</v>
      </c>
      <c r="F452" s="119">
        <v>0</v>
      </c>
      <c r="G452" s="119">
        <v>0</v>
      </c>
      <c r="H452" s="119">
        <v>0</v>
      </c>
      <c r="I452" s="119">
        <v>230206.2</v>
      </c>
      <c r="J452" s="119"/>
      <c r="K452" s="119"/>
      <c r="L452" s="119"/>
      <c r="M452" s="119"/>
      <c r="N452" s="119"/>
      <c r="O452" s="119"/>
      <c r="P452" s="119"/>
      <c r="Q452" s="147">
        <f t="shared" si="6"/>
        <v>230206.2</v>
      </c>
      <c r="R452" s="289"/>
      <c r="S452" s="6"/>
      <c r="T452" s="3"/>
      <c r="U452" s="3"/>
      <c r="V452" s="3"/>
      <c r="W452" s="3"/>
      <c r="X452"/>
      <c r="Y452"/>
      <c r="Z452"/>
      <c r="AA452"/>
      <c r="AB452"/>
      <c r="AC452"/>
      <c r="AD452"/>
      <c r="AE452"/>
      <c r="AF452"/>
    </row>
    <row r="453" spans="2:32" s="28" customFormat="1" x14ac:dyDescent="0.25">
      <c r="B453" s="50" t="s">
        <v>554</v>
      </c>
      <c r="C453" s="121">
        <v>33523064</v>
      </c>
      <c r="D453" s="121"/>
      <c r="E453" s="120">
        <v>0</v>
      </c>
      <c r="F453" s="120">
        <v>0</v>
      </c>
      <c r="G453" s="120">
        <v>0</v>
      </c>
      <c r="H453" s="120">
        <v>0</v>
      </c>
      <c r="I453" s="54">
        <v>230206.2</v>
      </c>
      <c r="J453" s="54"/>
      <c r="K453" s="54"/>
      <c r="L453" s="54"/>
      <c r="M453" s="54"/>
      <c r="N453" s="54"/>
      <c r="O453" s="148"/>
      <c r="P453" s="148"/>
      <c r="Q453" s="148">
        <f t="shared" si="6"/>
        <v>230206.2</v>
      </c>
      <c r="R453" s="289"/>
      <c r="S453" s="6"/>
      <c r="T453" s="3"/>
      <c r="U453" s="3"/>
      <c r="V453" s="3"/>
      <c r="W453" s="3"/>
      <c r="X453"/>
      <c r="Y453"/>
      <c r="Z453"/>
      <c r="AA453"/>
      <c r="AB453"/>
      <c r="AC453"/>
      <c r="AD453"/>
      <c r="AE453"/>
      <c r="AF453"/>
    </row>
    <row r="454" spans="2:32" x14ac:dyDescent="0.25">
      <c r="B454" s="51" t="s">
        <v>555</v>
      </c>
      <c r="C454" s="119">
        <v>33154700</v>
      </c>
      <c r="D454" s="119"/>
      <c r="E454" s="119">
        <v>0</v>
      </c>
      <c r="F454" s="119">
        <v>0</v>
      </c>
      <c r="G454" s="119">
        <v>99054</v>
      </c>
      <c r="H454" s="119">
        <v>284822.8</v>
      </c>
      <c r="I454" s="119">
        <v>0</v>
      </c>
      <c r="J454" s="119"/>
      <c r="K454" s="119"/>
      <c r="L454" s="119"/>
      <c r="M454" s="119"/>
      <c r="N454" s="119"/>
      <c r="O454" s="119"/>
      <c r="P454" s="119"/>
      <c r="Q454" s="147">
        <f t="shared" si="6"/>
        <v>383876.8</v>
      </c>
      <c r="R454" s="289"/>
      <c r="S454" s="6"/>
    </row>
    <row r="455" spans="2:32" s="28" customFormat="1" x14ac:dyDescent="0.25">
      <c r="B455" s="50" t="s">
        <v>556</v>
      </c>
      <c r="C455" s="121">
        <v>33154700</v>
      </c>
      <c r="D455" s="121"/>
      <c r="E455" s="120">
        <v>0</v>
      </c>
      <c r="F455" s="120">
        <v>0</v>
      </c>
      <c r="G455" s="120">
        <v>99054</v>
      </c>
      <c r="H455" s="120">
        <v>284822.8</v>
      </c>
      <c r="I455" s="54">
        <v>0</v>
      </c>
      <c r="J455" s="54"/>
      <c r="K455" s="54"/>
      <c r="L455" s="54"/>
      <c r="M455" s="54"/>
      <c r="N455" s="54"/>
      <c r="O455" s="148"/>
      <c r="P455" s="148"/>
      <c r="Q455" s="148">
        <f t="shared" si="6"/>
        <v>383876.8</v>
      </c>
      <c r="R455" s="289"/>
      <c r="S455" s="6"/>
      <c r="T455" s="3"/>
      <c r="U455" s="3"/>
      <c r="V455" s="3"/>
      <c r="W455" s="3"/>
      <c r="X455"/>
      <c r="Y455"/>
      <c r="Z455"/>
      <c r="AA455"/>
      <c r="AB455"/>
      <c r="AC455"/>
      <c r="AD455"/>
      <c r="AE455"/>
      <c r="AF455"/>
    </row>
    <row r="456" spans="2:32" x14ac:dyDescent="0.25">
      <c r="B456" s="52" t="s">
        <v>62</v>
      </c>
      <c r="C456" s="119">
        <v>2157703670</v>
      </c>
      <c r="D456" s="119"/>
      <c r="E456" s="119">
        <v>15584371.220000001</v>
      </c>
      <c r="F456" s="119">
        <v>30669652.82</v>
      </c>
      <c r="G456" s="119">
        <v>77080815.339999989</v>
      </c>
      <c r="H456" s="119">
        <v>211359005.68000001</v>
      </c>
      <c r="I456" s="119">
        <v>28509840.009999998</v>
      </c>
      <c r="J456" s="119"/>
      <c r="K456" s="119"/>
      <c r="L456" s="119"/>
      <c r="M456" s="119"/>
      <c r="N456" s="119"/>
      <c r="O456" s="119"/>
      <c r="P456" s="119"/>
      <c r="Q456" s="147">
        <f t="shared" si="6"/>
        <v>363203685.06999999</v>
      </c>
      <c r="R456" s="289"/>
      <c r="S456" s="6"/>
    </row>
    <row r="457" spans="2:32" x14ac:dyDescent="0.25">
      <c r="B457" s="51" t="s">
        <v>557</v>
      </c>
      <c r="C457" s="119">
        <v>981158</v>
      </c>
      <c r="D457" s="121"/>
      <c r="E457" s="119">
        <v>0</v>
      </c>
      <c r="F457" s="119"/>
      <c r="G457" s="119">
        <v>0</v>
      </c>
      <c r="H457" s="119">
        <v>0</v>
      </c>
      <c r="I457" s="119">
        <v>0</v>
      </c>
      <c r="J457" s="119"/>
      <c r="K457" s="119"/>
      <c r="L457" s="119"/>
      <c r="M457" s="119"/>
      <c r="N457" s="119"/>
      <c r="O457" s="119"/>
      <c r="P457" s="119"/>
      <c r="Q457" s="147">
        <f t="shared" si="6"/>
        <v>0</v>
      </c>
      <c r="R457" s="289"/>
      <c r="S457" s="6"/>
    </row>
    <row r="458" spans="2:32" s="28" customFormat="1" x14ac:dyDescent="0.25">
      <c r="B458" s="50" t="s">
        <v>558</v>
      </c>
      <c r="C458" s="56">
        <v>981158</v>
      </c>
      <c r="D458" s="140"/>
      <c r="E458" s="54">
        <v>0</v>
      </c>
      <c r="F458" s="120"/>
      <c r="G458" s="120">
        <v>0</v>
      </c>
      <c r="H458" s="120">
        <v>0</v>
      </c>
      <c r="I458" s="54">
        <v>0</v>
      </c>
      <c r="J458" s="54"/>
      <c r="K458" s="54"/>
      <c r="L458" s="54"/>
      <c r="M458" s="54"/>
      <c r="N458" s="54"/>
      <c r="O458" s="148"/>
      <c r="P458" s="148"/>
      <c r="Q458" s="148">
        <f t="shared" si="6"/>
        <v>0</v>
      </c>
      <c r="R458" s="289"/>
      <c r="S458" s="6"/>
      <c r="T458" s="3"/>
      <c r="U458" s="3"/>
      <c r="V458" s="3"/>
      <c r="W458" s="3"/>
      <c r="X458"/>
      <c r="Y458"/>
      <c r="Z458"/>
      <c r="AA458"/>
      <c r="AB458"/>
      <c r="AC458"/>
      <c r="AD458"/>
      <c r="AE458"/>
      <c r="AF458"/>
    </row>
    <row r="459" spans="2:32" x14ac:dyDescent="0.25">
      <c r="B459" s="51" t="s">
        <v>559</v>
      </c>
      <c r="C459" s="119">
        <v>142919243</v>
      </c>
      <c r="D459" s="134"/>
      <c r="E459" s="119">
        <v>351441.21</v>
      </c>
      <c r="F459" s="119">
        <v>526952.51</v>
      </c>
      <c r="G459" s="119">
        <v>423331.16000000003</v>
      </c>
      <c r="H459" s="119">
        <v>1029066.6199999999</v>
      </c>
      <c r="I459" s="119">
        <v>934743.66</v>
      </c>
      <c r="J459" s="119"/>
      <c r="K459" s="119"/>
      <c r="L459" s="119"/>
      <c r="M459" s="119"/>
      <c r="N459" s="119"/>
      <c r="O459" s="119"/>
      <c r="P459" s="119"/>
      <c r="Q459" s="147">
        <f t="shared" si="6"/>
        <v>3265535.16</v>
      </c>
      <c r="R459" s="289"/>
      <c r="S459" s="6"/>
    </row>
    <row r="460" spans="2:32" s="28" customFormat="1" x14ac:dyDescent="0.25">
      <c r="B460" s="50" t="s">
        <v>560</v>
      </c>
      <c r="C460" s="56">
        <v>137001174</v>
      </c>
      <c r="D460" s="140"/>
      <c r="E460" s="54">
        <v>351441.21</v>
      </c>
      <c r="F460" s="120">
        <v>526952.51</v>
      </c>
      <c r="G460" s="120">
        <v>170693.16</v>
      </c>
      <c r="H460" s="120">
        <v>1029066.6199999999</v>
      </c>
      <c r="I460" s="54">
        <v>934743.66</v>
      </c>
      <c r="J460" s="54"/>
      <c r="K460" s="54"/>
      <c r="L460" s="54"/>
      <c r="M460" s="54"/>
      <c r="N460" s="54"/>
      <c r="O460" s="148"/>
      <c r="P460" s="148"/>
      <c r="Q460" s="148">
        <f t="shared" si="6"/>
        <v>3012897.1599999997</v>
      </c>
      <c r="R460" s="289"/>
      <c r="S460" s="6"/>
      <c r="T460" s="3"/>
      <c r="U460" s="3"/>
      <c r="V460" s="3"/>
      <c r="W460" s="3"/>
      <c r="X460"/>
      <c r="Y460"/>
      <c r="Z460"/>
      <c r="AA460"/>
      <c r="AB460"/>
      <c r="AC460"/>
      <c r="AD460"/>
      <c r="AE460"/>
      <c r="AF460"/>
    </row>
    <row r="461" spans="2:32" x14ac:dyDescent="0.25">
      <c r="B461" s="50" t="s">
        <v>561</v>
      </c>
      <c r="C461" s="56">
        <v>5918069</v>
      </c>
      <c r="D461" s="121"/>
      <c r="E461" s="54">
        <v>0</v>
      </c>
      <c r="F461" s="120">
        <v>0</v>
      </c>
      <c r="G461" s="120">
        <v>252638</v>
      </c>
      <c r="H461" s="120">
        <v>0</v>
      </c>
      <c r="I461" s="54">
        <v>0</v>
      </c>
      <c r="J461" s="54"/>
      <c r="K461" s="54"/>
      <c r="L461" s="54"/>
      <c r="M461" s="54"/>
      <c r="N461" s="54"/>
      <c r="O461" s="148"/>
      <c r="P461" s="148"/>
      <c r="Q461" s="148">
        <f t="shared" si="6"/>
        <v>252638</v>
      </c>
      <c r="R461" s="289"/>
      <c r="S461" s="6"/>
    </row>
    <row r="462" spans="2:32" x14ac:dyDescent="0.25">
      <c r="B462" s="51" t="s">
        <v>562</v>
      </c>
      <c r="C462" s="119">
        <v>501515</v>
      </c>
      <c r="D462" s="119"/>
      <c r="E462" s="119">
        <v>0</v>
      </c>
      <c r="F462" s="119"/>
      <c r="G462" s="119">
        <v>30484707.719999991</v>
      </c>
      <c r="H462" s="119">
        <v>69816992.349999994</v>
      </c>
      <c r="I462" s="119">
        <v>0</v>
      </c>
      <c r="J462" s="119"/>
      <c r="K462" s="119"/>
      <c r="L462" s="119"/>
      <c r="M462" s="119"/>
      <c r="N462" s="119"/>
      <c r="O462" s="119"/>
      <c r="P462" s="119"/>
      <c r="Q462" s="147">
        <f t="shared" si="6"/>
        <v>100301700.06999999</v>
      </c>
      <c r="R462" s="289"/>
      <c r="S462" s="6"/>
    </row>
    <row r="463" spans="2:32" s="28" customFormat="1" x14ac:dyDescent="0.25">
      <c r="B463" s="50" t="s">
        <v>563</v>
      </c>
      <c r="C463" s="56">
        <v>501515</v>
      </c>
      <c r="D463" s="140"/>
      <c r="E463" s="54">
        <v>0</v>
      </c>
      <c r="F463" s="120"/>
      <c r="G463" s="120">
        <v>30484707.719999991</v>
      </c>
      <c r="H463" s="120">
        <v>69816992.349999994</v>
      </c>
      <c r="I463" s="54">
        <v>0</v>
      </c>
      <c r="J463" s="54"/>
      <c r="K463" s="54"/>
      <c r="L463" s="54"/>
      <c r="M463" s="54"/>
      <c r="N463" s="54"/>
      <c r="O463" s="148"/>
      <c r="P463" s="148"/>
      <c r="Q463" s="148">
        <f t="shared" si="6"/>
        <v>100301700.06999999</v>
      </c>
      <c r="R463" s="289"/>
      <c r="S463" s="6"/>
      <c r="T463" s="3"/>
      <c r="U463" s="3"/>
      <c r="V463" s="3"/>
      <c r="W463" s="3"/>
      <c r="X463"/>
      <c r="Y463"/>
      <c r="Z463"/>
      <c r="AA463"/>
      <c r="AB463"/>
      <c r="AC463"/>
      <c r="AD463"/>
      <c r="AE463"/>
      <c r="AF463"/>
    </row>
    <row r="464" spans="2:32" x14ac:dyDescent="0.25">
      <c r="B464" s="51" t="s">
        <v>564</v>
      </c>
      <c r="C464" s="119">
        <v>116304315</v>
      </c>
      <c r="D464" s="56"/>
      <c r="E464" s="119">
        <v>1057799.96</v>
      </c>
      <c r="F464" s="119">
        <v>4734748</v>
      </c>
      <c r="G464" s="119">
        <v>2577865.2200000002</v>
      </c>
      <c r="H464" s="119">
        <v>61137722.189999998</v>
      </c>
      <c r="I464" s="119">
        <v>7451203.6699999999</v>
      </c>
      <c r="J464" s="119"/>
      <c r="K464" s="119"/>
      <c r="L464" s="119"/>
      <c r="M464" s="119"/>
      <c r="N464" s="119"/>
      <c r="O464" s="119"/>
      <c r="P464" s="119"/>
      <c r="Q464" s="147">
        <f t="shared" si="6"/>
        <v>76959339.040000007</v>
      </c>
      <c r="R464" s="289"/>
      <c r="S464" s="6"/>
    </row>
    <row r="465" spans="2:32" s="28" customFormat="1" x14ac:dyDescent="0.25">
      <c r="B465" s="50" t="s">
        <v>565</v>
      </c>
      <c r="C465" s="56">
        <v>60602850</v>
      </c>
      <c r="D465" s="119"/>
      <c r="E465" s="54">
        <v>0</v>
      </c>
      <c r="F465" s="120">
        <v>1030629.59</v>
      </c>
      <c r="G465" s="120">
        <v>469854.64</v>
      </c>
      <c r="H465" s="120">
        <v>172382.9</v>
      </c>
      <c r="I465" s="54">
        <v>17500</v>
      </c>
      <c r="J465" s="54"/>
      <c r="K465" s="54"/>
      <c r="L465" s="54"/>
      <c r="M465" s="54"/>
      <c r="N465" s="54"/>
      <c r="O465" s="148"/>
      <c r="P465" s="148"/>
      <c r="Q465" s="148">
        <f t="shared" si="6"/>
        <v>1690367.13</v>
      </c>
      <c r="R465" s="289"/>
      <c r="S465" s="6"/>
      <c r="T465" s="3"/>
      <c r="U465" s="3"/>
      <c r="V465" s="3"/>
      <c r="W465" s="3"/>
      <c r="X465"/>
      <c r="Y465"/>
      <c r="Z465"/>
      <c r="AA465"/>
      <c r="AB465"/>
      <c r="AC465"/>
      <c r="AD465"/>
      <c r="AE465"/>
      <c r="AF465"/>
    </row>
    <row r="466" spans="2:32" x14ac:dyDescent="0.25">
      <c r="B466" s="50" t="s">
        <v>689</v>
      </c>
      <c r="C466" s="56">
        <v>55701465</v>
      </c>
      <c r="D466" s="56"/>
      <c r="E466" s="54">
        <v>1057799.96</v>
      </c>
      <c r="F466" s="120">
        <v>3704118.41</v>
      </c>
      <c r="G466" s="120">
        <v>2108010.58</v>
      </c>
      <c r="H466" s="120">
        <v>60965339.289999999</v>
      </c>
      <c r="I466" s="54">
        <v>7433703.6699999999</v>
      </c>
      <c r="J466" s="54"/>
      <c r="K466" s="54"/>
      <c r="L466" s="54"/>
      <c r="M466" s="54"/>
      <c r="N466" s="54"/>
      <c r="O466" s="148"/>
      <c r="P466" s="148"/>
      <c r="Q466" s="148">
        <f t="shared" ref="Q466:Q533" si="7">SUM(E466:P466)</f>
        <v>75268971.909999996</v>
      </c>
      <c r="R466" s="289"/>
      <c r="S466" s="6"/>
    </row>
    <row r="467" spans="2:32" s="28" customFormat="1" x14ac:dyDescent="0.25">
      <c r="B467" s="51" t="s">
        <v>566</v>
      </c>
      <c r="C467" s="119">
        <v>1579486406</v>
      </c>
      <c r="D467" s="63"/>
      <c r="E467" s="119">
        <v>8930153.8000000007</v>
      </c>
      <c r="F467" s="119">
        <v>22469147.420000002</v>
      </c>
      <c r="G467" s="119">
        <v>40949313.909999996</v>
      </c>
      <c r="H467" s="119">
        <v>49530378.300000004</v>
      </c>
      <c r="I467" s="119">
        <v>5598342.8200000003</v>
      </c>
      <c r="J467" s="119"/>
      <c r="K467" s="119"/>
      <c r="L467" s="119"/>
      <c r="M467" s="119"/>
      <c r="N467" s="119"/>
      <c r="O467" s="119"/>
      <c r="P467" s="119"/>
      <c r="Q467" s="147">
        <f t="shared" si="7"/>
        <v>127477336.25</v>
      </c>
      <c r="R467" s="289"/>
      <c r="S467" s="6"/>
      <c r="T467" s="3"/>
      <c r="U467" s="3"/>
      <c r="V467" s="3"/>
      <c r="W467" s="3"/>
      <c r="X467"/>
      <c r="Y467"/>
      <c r="Z467"/>
      <c r="AA467"/>
      <c r="AB467"/>
      <c r="AC467"/>
      <c r="AD467"/>
      <c r="AE467"/>
      <c r="AF467"/>
    </row>
    <row r="468" spans="2:32" x14ac:dyDescent="0.25">
      <c r="B468" s="50" t="s">
        <v>567</v>
      </c>
      <c r="C468" s="56">
        <v>1579486406</v>
      </c>
      <c r="D468" s="140"/>
      <c r="E468" s="54">
        <v>8930153.8000000007</v>
      </c>
      <c r="F468" s="120">
        <v>22469147.420000002</v>
      </c>
      <c r="G468" s="120">
        <v>40949313.909999996</v>
      </c>
      <c r="H468" s="120">
        <v>49530378.300000004</v>
      </c>
      <c r="I468" s="54">
        <v>5598342.8200000003</v>
      </c>
      <c r="J468" s="54"/>
      <c r="K468" s="54"/>
      <c r="L468" s="54"/>
      <c r="M468" s="54"/>
      <c r="N468" s="54"/>
      <c r="O468" s="148"/>
      <c r="P468" s="148"/>
      <c r="Q468" s="148">
        <f t="shared" si="7"/>
        <v>127477336.25</v>
      </c>
      <c r="R468" s="289"/>
      <c r="S468" s="6"/>
    </row>
    <row r="469" spans="2:32" s="28" customFormat="1" x14ac:dyDescent="0.25">
      <c r="B469" s="51" t="s">
        <v>568</v>
      </c>
      <c r="C469" s="119">
        <v>169628641</v>
      </c>
      <c r="D469" s="121"/>
      <c r="E469" s="119">
        <v>4509246.25</v>
      </c>
      <c r="F469" s="119">
        <v>2364222</v>
      </c>
      <c r="G469" s="119">
        <v>2092344.33</v>
      </c>
      <c r="H469" s="119">
        <v>29769880.059999999</v>
      </c>
      <c r="I469" s="119">
        <v>12082474.119999999</v>
      </c>
      <c r="J469" s="119"/>
      <c r="K469" s="119"/>
      <c r="L469" s="119"/>
      <c r="M469" s="119"/>
      <c r="N469" s="119"/>
      <c r="O469" s="119"/>
      <c r="P469" s="119"/>
      <c r="Q469" s="153">
        <f t="shared" si="7"/>
        <v>50818166.759999998</v>
      </c>
      <c r="R469" s="289"/>
      <c r="S469" s="6"/>
      <c r="T469" s="3"/>
      <c r="U469" s="3"/>
      <c r="V469" s="3"/>
      <c r="W469" s="3"/>
      <c r="X469"/>
      <c r="Y469"/>
      <c r="Z469"/>
      <c r="AA469"/>
      <c r="AB469"/>
      <c r="AC469"/>
      <c r="AD469"/>
      <c r="AE469"/>
      <c r="AF469"/>
    </row>
    <row r="470" spans="2:32" s="28" customFormat="1" x14ac:dyDescent="0.25">
      <c r="B470" s="50" t="s">
        <v>569</v>
      </c>
      <c r="C470" s="121">
        <v>169628641</v>
      </c>
      <c r="D470" s="140"/>
      <c r="E470" s="120">
        <v>4509246.25</v>
      </c>
      <c r="F470" s="120">
        <v>2364222</v>
      </c>
      <c r="G470" s="120">
        <v>2092344.33</v>
      </c>
      <c r="H470" s="120">
        <v>29769880.059999999</v>
      </c>
      <c r="I470" s="120">
        <v>12082474.119999999</v>
      </c>
      <c r="J470" s="120"/>
      <c r="K470" s="120"/>
      <c r="L470" s="120"/>
      <c r="M470" s="120"/>
      <c r="N470" s="120"/>
      <c r="O470" s="152"/>
      <c r="P470" s="152"/>
      <c r="Q470" s="152">
        <f t="shared" si="7"/>
        <v>50818166.759999998</v>
      </c>
      <c r="R470" s="289"/>
      <c r="S470" s="6"/>
      <c r="T470" s="3"/>
      <c r="U470" s="3"/>
      <c r="V470" s="3"/>
      <c r="W470" s="3"/>
      <c r="X470"/>
      <c r="Y470"/>
      <c r="Z470"/>
      <c r="AA470"/>
      <c r="AB470"/>
      <c r="AC470"/>
      <c r="AD470"/>
      <c r="AE470"/>
      <c r="AF470"/>
    </row>
    <row r="471" spans="2:32" x14ac:dyDescent="0.25">
      <c r="B471" s="51" t="s">
        <v>570</v>
      </c>
      <c r="C471" s="119">
        <v>34754438</v>
      </c>
      <c r="D471" s="121"/>
      <c r="E471" s="119">
        <v>20650</v>
      </c>
      <c r="F471" s="119">
        <v>280631.89</v>
      </c>
      <c r="G471" s="119">
        <v>55253</v>
      </c>
      <c r="H471" s="119">
        <v>74966.159999999989</v>
      </c>
      <c r="I471" s="119">
        <v>241428.25</v>
      </c>
      <c r="J471" s="119"/>
      <c r="K471" s="119"/>
      <c r="L471" s="119"/>
      <c r="M471" s="119"/>
      <c r="N471" s="119"/>
      <c r="O471" s="119"/>
      <c r="P471" s="119"/>
      <c r="Q471" s="153">
        <f t="shared" si="7"/>
        <v>672929.3</v>
      </c>
      <c r="R471" s="289"/>
      <c r="S471" s="6"/>
    </row>
    <row r="472" spans="2:32" x14ac:dyDescent="0.25">
      <c r="B472" s="50" t="s">
        <v>571</v>
      </c>
      <c r="C472" s="121">
        <v>34754438</v>
      </c>
      <c r="D472" s="121"/>
      <c r="E472" s="120">
        <v>20650</v>
      </c>
      <c r="F472" s="120">
        <v>280631.89</v>
      </c>
      <c r="G472" s="120">
        <v>55253</v>
      </c>
      <c r="H472" s="120">
        <v>74966.159999999989</v>
      </c>
      <c r="I472" s="120">
        <v>241428.25</v>
      </c>
      <c r="J472" s="120"/>
      <c r="K472" s="120"/>
      <c r="L472" s="120"/>
      <c r="M472" s="120"/>
      <c r="N472" s="120"/>
      <c r="O472" s="152"/>
      <c r="P472" s="152"/>
      <c r="Q472" s="152">
        <f t="shared" si="7"/>
        <v>672929.3</v>
      </c>
      <c r="R472" s="289"/>
      <c r="S472" s="6"/>
    </row>
    <row r="473" spans="2:32" x14ac:dyDescent="0.25">
      <c r="B473" s="51" t="s">
        <v>572</v>
      </c>
      <c r="C473" s="119">
        <v>113127954</v>
      </c>
      <c r="D473" s="119"/>
      <c r="E473" s="119">
        <v>715080</v>
      </c>
      <c r="F473" s="119">
        <v>293951</v>
      </c>
      <c r="G473" s="119">
        <v>497999.99999999994</v>
      </c>
      <c r="H473" s="119">
        <v>0</v>
      </c>
      <c r="I473" s="119">
        <v>2201647.4900000002</v>
      </c>
      <c r="J473" s="119"/>
      <c r="K473" s="119"/>
      <c r="L473" s="119"/>
      <c r="M473" s="119"/>
      <c r="N473" s="119"/>
      <c r="O473" s="119"/>
      <c r="P473" s="119"/>
      <c r="Q473" s="147">
        <f t="shared" si="7"/>
        <v>3708678.49</v>
      </c>
      <c r="R473" s="289"/>
      <c r="S473" s="6"/>
    </row>
    <row r="474" spans="2:32" x14ac:dyDescent="0.25">
      <c r="B474" s="50" t="s">
        <v>573</v>
      </c>
      <c r="C474" s="121">
        <v>113127954</v>
      </c>
      <c r="D474" s="56"/>
      <c r="E474" s="120">
        <v>715080</v>
      </c>
      <c r="F474" s="120">
        <v>293951</v>
      </c>
      <c r="G474" s="120">
        <v>497999.99999999994</v>
      </c>
      <c r="H474" s="120">
        <v>0</v>
      </c>
      <c r="I474" s="120">
        <v>2201647.4900000002</v>
      </c>
      <c r="J474" s="120"/>
      <c r="K474" s="120"/>
      <c r="L474" s="120"/>
      <c r="M474" s="120"/>
      <c r="N474" s="120"/>
      <c r="O474" s="152"/>
      <c r="P474" s="152"/>
      <c r="Q474" s="152">
        <f t="shared" si="7"/>
        <v>3708678.49</v>
      </c>
      <c r="R474" s="289"/>
      <c r="S474" s="6"/>
    </row>
    <row r="475" spans="2:32" s="28" customFormat="1" x14ac:dyDescent="0.25">
      <c r="B475" s="52" t="s">
        <v>63</v>
      </c>
      <c r="C475" s="119">
        <v>72037673</v>
      </c>
      <c r="D475" s="119"/>
      <c r="E475" s="119">
        <v>160942.54999999999</v>
      </c>
      <c r="F475" s="119">
        <v>1724876.8</v>
      </c>
      <c r="G475" s="119">
        <v>895188.4</v>
      </c>
      <c r="H475" s="119">
        <v>60544722.530000001</v>
      </c>
      <c r="I475" s="119">
        <v>47357528.400000006</v>
      </c>
      <c r="J475" s="119"/>
      <c r="K475" s="119"/>
      <c r="L475" s="119"/>
      <c r="M475" s="119"/>
      <c r="N475" s="119"/>
      <c r="O475" s="119"/>
      <c r="P475" s="119"/>
      <c r="Q475" s="147">
        <f t="shared" si="7"/>
        <v>110683258.68000001</v>
      </c>
      <c r="R475" s="289"/>
      <c r="S475" s="6"/>
      <c r="T475" s="3"/>
      <c r="U475" s="3"/>
      <c r="V475" s="3"/>
      <c r="W475" s="3"/>
      <c r="X475"/>
      <c r="Y475"/>
      <c r="Z475"/>
      <c r="AA475"/>
      <c r="AB475"/>
      <c r="AC475"/>
      <c r="AD475"/>
      <c r="AE475"/>
      <c r="AF475"/>
    </row>
    <row r="476" spans="2:32" s="28" customFormat="1" x14ac:dyDescent="0.25">
      <c r="B476" s="51" t="s">
        <v>574</v>
      </c>
      <c r="C476" s="119">
        <v>994500</v>
      </c>
      <c r="D476" s="119"/>
      <c r="E476" s="119">
        <v>0</v>
      </c>
      <c r="F476" s="119">
        <v>0</v>
      </c>
      <c r="G476" s="119">
        <v>0</v>
      </c>
      <c r="H476" s="119">
        <v>0</v>
      </c>
      <c r="I476" s="119">
        <v>103250</v>
      </c>
      <c r="J476" s="119"/>
      <c r="K476" s="119"/>
      <c r="L476" s="119"/>
      <c r="M476" s="119"/>
      <c r="N476" s="119"/>
      <c r="O476" s="119"/>
      <c r="P476" s="119"/>
      <c r="Q476" s="148">
        <f t="shared" si="7"/>
        <v>103250</v>
      </c>
      <c r="R476" s="289"/>
      <c r="S476" s="6"/>
      <c r="T476" s="3"/>
      <c r="U476" s="3"/>
      <c r="V476" s="3"/>
      <c r="W476" s="3"/>
      <c r="X476"/>
      <c r="Y476"/>
      <c r="Z476"/>
      <c r="AA476"/>
      <c r="AB476"/>
      <c r="AC476"/>
      <c r="AD476"/>
      <c r="AE476"/>
      <c r="AF476"/>
    </row>
    <row r="477" spans="2:32" s="28" customFormat="1" x14ac:dyDescent="0.25">
      <c r="B477" s="50" t="s">
        <v>575</v>
      </c>
      <c r="C477" s="56">
        <v>994500</v>
      </c>
      <c r="D477" s="56"/>
      <c r="E477" s="68">
        <v>0</v>
      </c>
      <c r="F477" s="119">
        <v>0</v>
      </c>
      <c r="G477" s="119">
        <v>0</v>
      </c>
      <c r="H477" s="119">
        <v>0</v>
      </c>
      <c r="I477" s="68">
        <v>103250</v>
      </c>
      <c r="J477" s="68"/>
      <c r="K477" s="68"/>
      <c r="L477" s="68"/>
      <c r="M477" s="68"/>
      <c r="N477" s="68"/>
      <c r="O477" s="148"/>
      <c r="P477" s="148"/>
      <c r="Q477" s="148">
        <f t="shared" si="7"/>
        <v>103250</v>
      </c>
      <c r="R477" s="289"/>
      <c r="S477" s="6"/>
      <c r="T477" s="3"/>
      <c r="U477" s="3"/>
      <c r="V477" s="3"/>
      <c r="W477" s="3"/>
      <c r="X477"/>
      <c r="Y477"/>
      <c r="Z477"/>
      <c r="AA477"/>
      <c r="AB477"/>
      <c r="AC477"/>
      <c r="AD477"/>
      <c r="AE477"/>
      <c r="AF477"/>
    </row>
    <row r="478" spans="2:32" s="28" customFormat="1" x14ac:dyDescent="0.25">
      <c r="B478" s="51" t="s">
        <v>576</v>
      </c>
      <c r="C478" s="119">
        <v>71043173</v>
      </c>
      <c r="D478" s="119"/>
      <c r="E478" s="119">
        <v>160942.54999999999</v>
      </c>
      <c r="F478" s="119">
        <v>1724876.8</v>
      </c>
      <c r="G478" s="119">
        <v>895188.4</v>
      </c>
      <c r="H478" s="119">
        <v>60544722.530000001</v>
      </c>
      <c r="I478" s="119">
        <v>47254278.400000006</v>
      </c>
      <c r="J478" s="119"/>
      <c r="K478" s="119"/>
      <c r="L478" s="119"/>
      <c r="M478" s="119"/>
      <c r="N478" s="119"/>
      <c r="O478" s="119"/>
      <c r="P478" s="119"/>
      <c r="Q478" s="147">
        <f t="shared" si="7"/>
        <v>110580008.68000001</v>
      </c>
      <c r="R478" s="289"/>
      <c r="S478" s="6"/>
      <c r="T478" s="3"/>
      <c r="U478" s="3"/>
      <c r="V478" s="3"/>
      <c r="W478" s="3"/>
      <c r="X478"/>
      <c r="Y478"/>
      <c r="Z478"/>
      <c r="AA478"/>
      <c r="AB478"/>
      <c r="AC478"/>
      <c r="AD478"/>
      <c r="AE478"/>
      <c r="AF478"/>
    </row>
    <row r="479" spans="2:32" s="28" customFormat="1" x14ac:dyDescent="0.25">
      <c r="B479" s="50" t="s">
        <v>577</v>
      </c>
      <c r="C479" s="133">
        <v>71043173</v>
      </c>
      <c r="D479" s="133"/>
      <c r="E479" s="139">
        <v>160942.54999999999</v>
      </c>
      <c r="F479" s="140">
        <v>1724876.8</v>
      </c>
      <c r="G479" s="140">
        <v>895188.4</v>
      </c>
      <c r="H479" s="140">
        <v>60544722.530000001</v>
      </c>
      <c r="I479" s="139">
        <v>47254278.400000006</v>
      </c>
      <c r="J479" s="139"/>
      <c r="K479" s="139"/>
      <c r="L479" s="139"/>
      <c r="M479" s="139"/>
      <c r="N479" s="139"/>
      <c r="O479" s="156"/>
      <c r="P479" s="156"/>
      <c r="Q479" s="156">
        <f t="shared" si="7"/>
        <v>110580008.68000001</v>
      </c>
      <c r="R479" s="289"/>
      <c r="S479" s="6"/>
      <c r="T479" s="3"/>
      <c r="U479" s="3"/>
      <c r="V479" s="3"/>
      <c r="W479" s="3"/>
      <c r="X479"/>
      <c r="Y479"/>
      <c r="Z479"/>
      <c r="AA479"/>
      <c r="AB479"/>
      <c r="AC479"/>
      <c r="AD479"/>
      <c r="AE479"/>
      <c r="AF479"/>
    </row>
    <row r="480" spans="2:32" s="28" customFormat="1" x14ac:dyDescent="0.25">
      <c r="B480" s="52" t="s">
        <v>147</v>
      </c>
      <c r="C480" s="119">
        <v>74139535</v>
      </c>
      <c r="D480" s="119"/>
      <c r="E480" s="119">
        <v>0</v>
      </c>
      <c r="F480" s="119">
        <v>0</v>
      </c>
      <c r="G480" s="119">
        <v>480000</v>
      </c>
      <c r="H480" s="119">
        <v>1896786.62</v>
      </c>
      <c r="I480" s="119">
        <v>2650000</v>
      </c>
      <c r="J480" s="119"/>
      <c r="K480" s="119"/>
      <c r="L480" s="119"/>
      <c r="M480" s="119"/>
      <c r="N480" s="119"/>
      <c r="O480" s="119"/>
      <c r="P480" s="119"/>
      <c r="Q480" s="147">
        <f t="shared" si="7"/>
        <v>5026786.62</v>
      </c>
      <c r="R480" s="289"/>
      <c r="S480" s="6"/>
      <c r="T480" s="3"/>
      <c r="U480" s="3"/>
      <c r="V480" s="3"/>
      <c r="W480" s="3"/>
      <c r="X480"/>
      <c r="Y480"/>
      <c r="Z480"/>
      <c r="AA480"/>
      <c r="AB480"/>
      <c r="AC480"/>
      <c r="AD480"/>
      <c r="AE480"/>
      <c r="AF480"/>
    </row>
    <row r="481" spans="2:32" s="28" customFormat="1" x14ac:dyDescent="0.25">
      <c r="B481" s="51" t="s">
        <v>578</v>
      </c>
      <c r="C481" s="79">
        <v>5275000</v>
      </c>
      <c r="D481" s="79"/>
      <c r="E481" s="157">
        <v>0</v>
      </c>
      <c r="F481" s="157"/>
      <c r="G481" s="157"/>
      <c r="H481" s="157"/>
      <c r="I481" s="148"/>
      <c r="J481" s="148"/>
      <c r="K481" s="148"/>
      <c r="L481" s="148"/>
      <c r="M481" s="148"/>
      <c r="N481" s="148"/>
      <c r="O481" s="148"/>
      <c r="P481" s="148"/>
      <c r="Q481" s="148">
        <f t="shared" si="7"/>
        <v>0</v>
      </c>
      <c r="R481" s="289"/>
      <c r="S481" s="6"/>
      <c r="T481" s="3"/>
      <c r="U481" s="3"/>
      <c r="V481" s="3"/>
      <c r="W481" s="3"/>
      <c r="X481"/>
      <c r="Y481"/>
      <c r="Z481"/>
      <c r="AA481"/>
      <c r="AB481"/>
      <c r="AC481"/>
      <c r="AD481"/>
      <c r="AE481"/>
      <c r="AF481"/>
    </row>
    <row r="482" spans="2:32" s="28" customFormat="1" x14ac:dyDescent="0.25">
      <c r="B482" s="50" t="s">
        <v>579</v>
      </c>
      <c r="C482" s="56">
        <v>5275000</v>
      </c>
      <c r="D482" s="56"/>
      <c r="E482" s="148">
        <v>0</v>
      </c>
      <c r="F482" s="157"/>
      <c r="G482" s="157"/>
      <c r="H482" s="157"/>
      <c r="I482" s="148"/>
      <c r="J482" s="148"/>
      <c r="K482" s="148"/>
      <c r="L482" s="148"/>
      <c r="M482" s="148"/>
      <c r="N482" s="148"/>
      <c r="O482" s="148"/>
      <c r="P482" s="148"/>
      <c r="Q482" s="148">
        <f t="shared" si="7"/>
        <v>0</v>
      </c>
      <c r="R482" s="289"/>
      <c r="S482" s="6"/>
      <c r="T482" s="3"/>
      <c r="U482" s="3"/>
      <c r="V482" s="3"/>
      <c r="W482" s="3"/>
      <c r="X482"/>
      <c r="Y482"/>
      <c r="Z482"/>
      <c r="AA482"/>
      <c r="AB482"/>
      <c r="AC482"/>
      <c r="AD482"/>
      <c r="AE482"/>
      <c r="AF482"/>
    </row>
    <row r="483" spans="2:32" s="28" customFormat="1" x14ac:dyDescent="0.25">
      <c r="B483" s="51" t="s">
        <v>582</v>
      </c>
      <c r="C483" s="56">
        <v>2500000</v>
      </c>
      <c r="D483" s="56"/>
      <c r="E483" s="148">
        <v>0</v>
      </c>
      <c r="F483" s="157"/>
      <c r="G483" s="157">
        <v>0</v>
      </c>
      <c r="H483" s="157"/>
      <c r="I483" s="148">
        <v>0</v>
      </c>
      <c r="J483" s="148"/>
      <c r="K483" s="148"/>
      <c r="L483" s="148"/>
      <c r="M483" s="148"/>
      <c r="N483" s="148"/>
      <c r="O483" s="148"/>
      <c r="P483" s="148"/>
      <c r="Q483" s="148">
        <f t="shared" si="7"/>
        <v>0</v>
      </c>
      <c r="R483" s="289"/>
      <c r="S483" s="6"/>
      <c r="T483" s="3"/>
      <c r="U483" s="3"/>
      <c r="V483" s="3"/>
      <c r="W483" s="3"/>
      <c r="X483"/>
      <c r="Y483"/>
      <c r="Z483"/>
      <c r="AA483"/>
      <c r="AB483"/>
      <c r="AC483"/>
      <c r="AD483"/>
      <c r="AE483"/>
      <c r="AF483"/>
    </row>
    <row r="484" spans="2:32" s="28" customFormat="1" x14ac:dyDescent="0.25">
      <c r="B484" s="50" t="s">
        <v>583</v>
      </c>
      <c r="C484" s="56">
        <v>2500000</v>
      </c>
      <c r="D484" s="56"/>
      <c r="E484" s="148">
        <v>0</v>
      </c>
      <c r="F484" s="157"/>
      <c r="G484" s="157">
        <v>0</v>
      </c>
      <c r="H484" s="157"/>
      <c r="I484" s="148">
        <v>0</v>
      </c>
      <c r="J484" s="148"/>
      <c r="K484" s="148"/>
      <c r="L484" s="148"/>
      <c r="M484" s="148"/>
      <c r="N484" s="148"/>
      <c r="O484" s="148"/>
      <c r="P484" s="148"/>
      <c r="Q484" s="148">
        <f t="shared" si="7"/>
        <v>0</v>
      </c>
      <c r="R484" s="289"/>
      <c r="S484" s="6"/>
      <c r="T484" s="3"/>
      <c r="U484" s="3"/>
      <c r="V484" s="3"/>
      <c r="W484" s="3"/>
      <c r="X484"/>
      <c r="Y484"/>
      <c r="Z484"/>
      <c r="AA484"/>
      <c r="AB484"/>
      <c r="AC484"/>
      <c r="AD484"/>
      <c r="AE484"/>
      <c r="AF484"/>
    </row>
    <row r="485" spans="2:32" x14ac:dyDescent="0.25">
      <c r="B485" s="51" t="s">
        <v>584</v>
      </c>
      <c r="C485" s="79">
        <v>440000</v>
      </c>
      <c r="D485" s="79"/>
      <c r="E485" s="157">
        <v>0</v>
      </c>
      <c r="F485" s="157"/>
      <c r="G485" s="157"/>
      <c r="H485" s="157"/>
      <c r="I485" s="157"/>
      <c r="J485" s="157"/>
      <c r="K485" s="157"/>
      <c r="L485" s="157"/>
      <c r="M485" s="157"/>
      <c r="N485" s="157"/>
      <c r="O485" s="157"/>
      <c r="P485" s="157"/>
      <c r="Q485" s="148">
        <f t="shared" si="7"/>
        <v>0</v>
      </c>
      <c r="R485" s="289"/>
      <c r="S485" s="6"/>
    </row>
    <row r="486" spans="2:32" x14ac:dyDescent="0.25">
      <c r="B486" s="50" t="s">
        <v>585</v>
      </c>
      <c r="C486" s="56">
        <v>440000</v>
      </c>
      <c r="D486" s="56"/>
      <c r="E486" s="148">
        <v>0</v>
      </c>
      <c r="F486" s="157"/>
      <c r="G486" s="157"/>
      <c r="H486" s="157"/>
      <c r="I486" s="148"/>
      <c r="J486" s="148"/>
      <c r="K486" s="148"/>
      <c r="L486" s="148"/>
      <c r="M486" s="148"/>
      <c r="N486" s="148"/>
      <c r="O486" s="148"/>
      <c r="P486" s="148"/>
      <c r="Q486" s="148">
        <f t="shared" si="7"/>
        <v>0</v>
      </c>
      <c r="R486" s="289"/>
      <c r="S486" s="6"/>
    </row>
    <row r="487" spans="2:32" x14ac:dyDescent="0.25">
      <c r="B487" s="51" t="s">
        <v>586</v>
      </c>
      <c r="C487" s="79">
        <v>9313035</v>
      </c>
      <c r="D487" s="79"/>
      <c r="E487" s="157">
        <v>0</v>
      </c>
      <c r="F487" s="157">
        <v>0</v>
      </c>
      <c r="G487" s="157">
        <v>0</v>
      </c>
      <c r="H487" s="157">
        <v>0</v>
      </c>
      <c r="I487" s="157">
        <v>1750000</v>
      </c>
      <c r="J487" s="157"/>
      <c r="K487" s="157"/>
      <c r="L487" s="157"/>
      <c r="M487" s="157"/>
      <c r="N487" s="157"/>
      <c r="O487" s="157"/>
      <c r="P487" s="157"/>
      <c r="Q487" s="148">
        <f t="shared" si="7"/>
        <v>1750000</v>
      </c>
      <c r="R487" s="289"/>
      <c r="S487" s="6"/>
    </row>
    <row r="488" spans="2:32" s="28" customFormat="1" x14ac:dyDescent="0.25">
      <c r="B488" s="50" t="s">
        <v>587</v>
      </c>
      <c r="C488" s="56">
        <v>9313035</v>
      </c>
      <c r="D488" s="56"/>
      <c r="E488" s="148">
        <v>0</v>
      </c>
      <c r="F488" s="157">
        <v>0</v>
      </c>
      <c r="G488" s="157">
        <v>0</v>
      </c>
      <c r="H488" s="157">
        <v>0</v>
      </c>
      <c r="I488" s="148">
        <v>1750000</v>
      </c>
      <c r="J488" s="148"/>
      <c r="K488" s="148"/>
      <c r="L488" s="148"/>
      <c r="M488" s="148"/>
      <c r="N488" s="148"/>
      <c r="O488" s="148"/>
      <c r="P488" s="148"/>
      <c r="Q488" s="148">
        <f t="shared" si="7"/>
        <v>1750000</v>
      </c>
      <c r="R488" s="289"/>
      <c r="S488" s="6"/>
      <c r="T488" s="3"/>
      <c r="U488" s="3"/>
      <c r="V488" s="3"/>
      <c r="W488" s="3"/>
      <c r="X488"/>
      <c r="Y488"/>
      <c r="Z488"/>
      <c r="AA488"/>
      <c r="AB488"/>
      <c r="AC488"/>
      <c r="AD488"/>
      <c r="AE488"/>
      <c r="AF488"/>
    </row>
    <row r="489" spans="2:32" x14ac:dyDescent="0.25">
      <c r="B489" s="51" t="s">
        <v>588</v>
      </c>
      <c r="C489" s="79">
        <v>3000000</v>
      </c>
      <c r="D489" s="79"/>
      <c r="E489" s="157">
        <v>0</v>
      </c>
      <c r="F489" s="157">
        <v>0</v>
      </c>
      <c r="G489" s="157">
        <v>0</v>
      </c>
      <c r="H489" s="157"/>
      <c r="I489" s="157">
        <v>0</v>
      </c>
      <c r="J489" s="157"/>
      <c r="K489" s="157"/>
      <c r="L489" s="157"/>
      <c r="M489" s="157"/>
      <c r="N489" s="157"/>
      <c r="O489" s="157"/>
      <c r="P489" s="157"/>
      <c r="Q489" s="148">
        <f t="shared" si="7"/>
        <v>0</v>
      </c>
      <c r="R489" s="289"/>
      <c r="S489" s="6"/>
    </row>
    <row r="490" spans="2:32" x14ac:dyDescent="0.25">
      <c r="B490" s="50" t="s">
        <v>589</v>
      </c>
      <c r="C490" s="56">
        <v>3000000</v>
      </c>
      <c r="D490" s="56"/>
      <c r="E490" s="148">
        <v>0</v>
      </c>
      <c r="F490" s="157">
        <v>0</v>
      </c>
      <c r="G490" s="157">
        <v>0</v>
      </c>
      <c r="H490" s="157"/>
      <c r="I490" s="148">
        <v>0</v>
      </c>
      <c r="J490" s="148"/>
      <c r="K490" s="148"/>
      <c r="L490" s="148"/>
      <c r="M490" s="148"/>
      <c r="N490" s="148"/>
      <c r="O490" s="148"/>
      <c r="P490" s="148"/>
      <c r="Q490" s="148">
        <f t="shared" si="7"/>
        <v>0</v>
      </c>
      <c r="R490" s="289"/>
      <c r="S490" s="6"/>
    </row>
    <row r="491" spans="2:32" x14ac:dyDescent="0.25">
      <c r="B491" s="51" t="s">
        <v>590</v>
      </c>
      <c r="C491" s="79">
        <v>53611500</v>
      </c>
      <c r="D491" s="79"/>
      <c r="E491" s="157">
        <v>0</v>
      </c>
      <c r="F491" s="157">
        <v>0</v>
      </c>
      <c r="G491" s="157">
        <v>480000</v>
      </c>
      <c r="H491" s="157">
        <v>1896786.62</v>
      </c>
      <c r="I491" s="157">
        <v>900000</v>
      </c>
      <c r="J491" s="157"/>
      <c r="K491" s="157"/>
      <c r="L491" s="157"/>
      <c r="M491" s="157"/>
      <c r="N491" s="157"/>
      <c r="O491" s="157"/>
      <c r="P491" s="157"/>
      <c r="Q491" s="148">
        <f t="shared" si="7"/>
        <v>3276786.62</v>
      </c>
      <c r="R491" s="289"/>
      <c r="S491" s="6"/>
    </row>
    <row r="492" spans="2:32" s="28" customFormat="1" x14ac:dyDescent="0.25">
      <c r="B492" s="50" t="s">
        <v>591</v>
      </c>
      <c r="C492" s="56">
        <v>53611500</v>
      </c>
      <c r="D492" s="56"/>
      <c r="E492" s="148">
        <v>0</v>
      </c>
      <c r="F492" s="157">
        <v>0</v>
      </c>
      <c r="G492" s="157">
        <v>480000</v>
      </c>
      <c r="H492" s="157">
        <v>1896786.62</v>
      </c>
      <c r="I492" s="148">
        <v>900000</v>
      </c>
      <c r="J492" s="148"/>
      <c r="K492" s="148"/>
      <c r="L492" s="148"/>
      <c r="M492" s="148"/>
      <c r="N492" s="148"/>
      <c r="O492" s="148"/>
      <c r="P492" s="148"/>
      <c r="Q492" s="148">
        <f t="shared" si="7"/>
        <v>3276786.62</v>
      </c>
      <c r="R492" s="289"/>
      <c r="S492" s="6"/>
      <c r="T492" s="3"/>
      <c r="U492" s="3"/>
      <c r="V492" s="3"/>
      <c r="W492" s="3"/>
      <c r="X492"/>
      <c r="Y492"/>
      <c r="Z492"/>
      <c r="AA492"/>
      <c r="AB492"/>
      <c r="AC492"/>
      <c r="AD492"/>
      <c r="AE492"/>
      <c r="AF492"/>
    </row>
    <row r="493" spans="2:32" x14ac:dyDescent="0.25">
      <c r="B493" s="52" t="s">
        <v>65</v>
      </c>
      <c r="C493" s="102">
        <v>779019434</v>
      </c>
      <c r="D493" s="102"/>
      <c r="E493" s="102">
        <v>3957517.49</v>
      </c>
      <c r="F493" s="154">
        <v>291600</v>
      </c>
      <c r="G493" s="154">
        <v>150000</v>
      </c>
      <c r="H493" s="154">
        <v>1833744.43</v>
      </c>
      <c r="I493" s="154">
        <v>3966259.41</v>
      </c>
      <c r="J493" s="154"/>
      <c r="K493" s="154"/>
      <c r="L493" s="154"/>
      <c r="M493" s="154"/>
      <c r="N493" s="154"/>
      <c r="O493" s="154"/>
      <c r="P493" s="154"/>
      <c r="Q493" s="147">
        <f t="shared" si="7"/>
        <v>10199121.33</v>
      </c>
      <c r="R493" s="289"/>
      <c r="S493" s="6"/>
    </row>
    <row r="494" spans="2:32" x14ac:dyDescent="0.25">
      <c r="B494" s="51" t="s">
        <v>594</v>
      </c>
      <c r="C494" s="102">
        <v>139726619</v>
      </c>
      <c r="D494" s="102"/>
      <c r="E494" s="154">
        <v>3957517.49</v>
      </c>
      <c r="F494" s="154">
        <v>291600</v>
      </c>
      <c r="G494" s="154">
        <v>150000</v>
      </c>
      <c r="H494" s="154">
        <v>1833744.43</v>
      </c>
      <c r="I494" s="154">
        <v>3966259.41</v>
      </c>
      <c r="J494" s="154"/>
      <c r="K494" s="154"/>
      <c r="L494" s="154"/>
      <c r="M494" s="154"/>
      <c r="N494" s="154"/>
      <c r="O494" s="154"/>
      <c r="P494" s="154"/>
      <c r="Q494" s="147">
        <f t="shared" si="7"/>
        <v>10199121.33</v>
      </c>
      <c r="R494" s="289"/>
      <c r="S494" s="6"/>
    </row>
    <row r="495" spans="2:32" x14ac:dyDescent="0.25">
      <c r="B495" s="50" t="s">
        <v>595</v>
      </c>
      <c r="C495" s="56">
        <v>139526619</v>
      </c>
      <c r="D495" s="133"/>
      <c r="E495" s="148">
        <v>3957517.49</v>
      </c>
      <c r="F495" s="157">
        <v>291600</v>
      </c>
      <c r="G495" s="157">
        <v>150000</v>
      </c>
      <c r="H495" s="157">
        <v>1833744.43</v>
      </c>
      <c r="I495" s="148">
        <v>3966259.41</v>
      </c>
      <c r="J495" s="148"/>
      <c r="K495" s="148"/>
      <c r="L495" s="148"/>
      <c r="M495" s="148"/>
      <c r="N495" s="148"/>
      <c r="O495" s="148"/>
      <c r="P495" s="148"/>
      <c r="Q495" s="148">
        <f t="shared" si="7"/>
        <v>10199121.33</v>
      </c>
      <c r="R495" s="289"/>
      <c r="S495" s="6"/>
    </row>
    <row r="496" spans="2:32" x14ac:dyDescent="0.25">
      <c r="B496" s="50" t="s">
        <v>596</v>
      </c>
      <c r="C496" s="56">
        <v>200000</v>
      </c>
      <c r="D496" s="135"/>
      <c r="E496" s="148">
        <v>0</v>
      </c>
      <c r="F496" s="157"/>
      <c r="G496" s="157"/>
      <c r="H496" s="157"/>
      <c r="I496" s="148"/>
      <c r="J496" s="148"/>
      <c r="K496" s="148"/>
      <c r="L496" s="148"/>
      <c r="M496" s="148"/>
      <c r="N496" s="148"/>
      <c r="O496" s="148"/>
      <c r="P496" s="148"/>
      <c r="Q496" s="148">
        <f t="shared" si="7"/>
        <v>0</v>
      </c>
      <c r="R496" s="289"/>
      <c r="S496" s="6"/>
    </row>
    <row r="497" spans="1:32" x14ac:dyDescent="0.25">
      <c r="B497" s="51" t="s">
        <v>603</v>
      </c>
      <c r="C497" s="102">
        <v>639292815</v>
      </c>
      <c r="D497" s="63"/>
      <c r="E497" s="154">
        <v>0</v>
      </c>
      <c r="F497" s="154"/>
      <c r="G497" s="154"/>
      <c r="H497" s="154"/>
      <c r="I497" s="154"/>
      <c r="J497" s="154"/>
      <c r="K497" s="154"/>
      <c r="L497" s="154"/>
      <c r="M497" s="154"/>
      <c r="N497" s="154"/>
      <c r="O497" s="154"/>
      <c r="P497" s="154"/>
      <c r="Q497" s="147">
        <f t="shared" si="7"/>
        <v>0</v>
      </c>
      <c r="R497" s="289"/>
      <c r="S497" s="6"/>
    </row>
    <row r="498" spans="1:32" x14ac:dyDescent="0.25">
      <c r="B498" s="50" t="s">
        <v>606</v>
      </c>
      <c r="C498" s="102">
        <v>639292815</v>
      </c>
      <c r="D498" s="63"/>
      <c r="E498" s="154">
        <v>0</v>
      </c>
      <c r="F498" s="154"/>
      <c r="G498" s="154"/>
      <c r="H498" s="154"/>
      <c r="I498" s="154"/>
      <c r="J498" s="154"/>
      <c r="K498" s="154"/>
      <c r="L498" s="154"/>
      <c r="M498" s="154"/>
      <c r="N498" s="154"/>
      <c r="O498" s="154"/>
      <c r="P498" s="154"/>
      <c r="Q498" s="147">
        <f t="shared" si="7"/>
        <v>0</v>
      </c>
      <c r="R498" s="289"/>
      <c r="S498" s="6"/>
    </row>
    <row r="499" spans="1:32" s="3" customFormat="1" x14ac:dyDescent="0.25">
      <c r="A499"/>
      <c r="B499" s="52" t="s">
        <v>66</v>
      </c>
      <c r="C499" s="63">
        <v>566636625</v>
      </c>
      <c r="D499" s="102"/>
      <c r="E499" s="63">
        <v>1462798.8</v>
      </c>
      <c r="F499" s="154">
        <v>0</v>
      </c>
      <c r="G499" s="154">
        <v>50460110</v>
      </c>
      <c r="H499" s="154">
        <v>220660</v>
      </c>
      <c r="I499" s="154">
        <v>1865996.6</v>
      </c>
      <c r="J499" s="154"/>
      <c r="K499" s="154"/>
      <c r="L499" s="154"/>
      <c r="M499" s="154"/>
      <c r="N499" s="154"/>
      <c r="O499" s="154"/>
      <c r="P499" s="154"/>
      <c r="Q499" s="147">
        <f t="shared" si="7"/>
        <v>54009565.399999999</v>
      </c>
      <c r="R499" s="289"/>
      <c r="S499" s="6"/>
      <c r="X499"/>
      <c r="Y499"/>
      <c r="Z499"/>
      <c r="AA499"/>
      <c r="AB499"/>
      <c r="AC499"/>
      <c r="AD499"/>
      <c r="AE499"/>
      <c r="AF499"/>
    </row>
    <row r="500" spans="1:32" s="3" customFormat="1" x14ac:dyDescent="0.25">
      <c r="A500"/>
      <c r="B500" s="51" t="s">
        <v>609</v>
      </c>
      <c r="C500" s="102">
        <v>48845913</v>
      </c>
      <c r="D500" s="102"/>
      <c r="E500" s="154">
        <v>0</v>
      </c>
      <c r="F500" s="154"/>
      <c r="G500" s="154"/>
      <c r="H500" s="154"/>
      <c r="I500" s="154"/>
      <c r="J500" s="154"/>
      <c r="K500" s="154"/>
      <c r="L500" s="154"/>
      <c r="M500" s="154"/>
      <c r="N500" s="154"/>
      <c r="O500" s="154"/>
      <c r="P500" s="154"/>
      <c r="Q500" s="153">
        <f t="shared" si="7"/>
        <v>0</v>
      </c>
      <c r="R500" s="289"/>
      <c r="S500" s="6"/>
      <c r="X500"/>
      <c r="Y500"/>
      <c r="Z500"/>
      <c r="AA500"/>
      <c r="AB500"/>
      <c r="AC500"/>
      <c r="AD500"/>
      <c r="AE500"/>
      <c r="AF500"/>
    </row>
    <row r="501" spans="1:32" s="3" customFormat="1" x14ac:dyDescent="0.25">
      <c r="A501"/>
      <c r="B501" s="50" t="s">
        <v>695</v>
      </c>
      <c r="C501" s="56">
        <v>48845913</v>
      </c>
      <c r="D501" s="56"/>
      <c r="E501" s="147">
        <v>0</v>
      </c>
      <c r="F501" s="154"/>
      <c r="G501" s="154"/>
      <c r="H501" s="154"/>
      <c r="I501" s="147"/>
      <c r="J501" s="147"/>
      <c r="K501" s="147"/>
      <c r="L501" s="147"/>
      <c r="M501" s="147"/>
      <c r="N501" s="147"/>
      <c r="O501" s="147"/>
      <c r="P501" s="147"/>
      <c r="Q501" s="147">
        <f t="shared" si="7"/>
        <v>0</v>
      </c>
      <c r="R501" s="289"/>
      <c r="S501" s="6"/>
      <c r="X501"/>
      <c r="Y501"/>
      <c r="Z501"/>
      <c r="AA501"/>
      <c r="AB501"/>
      <c r="AC501"/>
      <c r="AD501"/>
      <c r="AE501"/>
      <c r="AF501"/>
    </row>
    <row r="502" spans="1:32" s="3" customFormat="1" x14ac:dyDescent="0.25">
      <c r="A502"/>
      <c r="B502" s="51" t="s">
        <v>614</v>
      </c>
      <c r="C502" s="102">
        <v>19888335</v>
      </c>
      <c r="D502" s="102"/>
      <c r="E502" s="154">
        <v>0</v>
      </c>
      <c r="F502" s="154">
        <v>0</v>
      </c>
      <c r="G502" s="154">
        <v>50000000</v>
      </c>
      <c r="H502" s="154"/>
      <c r="I502" s="154">
        <v>0</v>
      </c>
      <c r="J502" s="154"/>
      <c r="K502" s="154"/>
      <c r="L502" s="154"/>
      <c r="M502" s="154"/>
      <c r="N502" s="154"/>
      <c r="O502" s="154"/>
      <c r="P502" s="154"/>
      <c r="Q502" s="148">
        <f t="shared" si="7"/>
        <v>50000000</v>
      </c>
      <c r="R502" s="289"/>
      <c r="S502" s="6"/>
      <c r="X502"/>
      <c r="Y502"/>
      <c r="Z502"/>
      <c r="AA502"/>
      <c r="AB502"/>
      <c r="AC502"/>
      <c r="AD502"/>
      <c r="AE502"/>
      <c r="AF502"/>
    </row>
    <row r="503" spans="1:32" s="3" customFormat="1" x14ac:dyDescent="0.25">
      <c r="A503"/>
      <c r="B503" s="50" t="s">
        <v>714</v>
      </c>
      <c r="C503" s="56">
        <v>19888335</v>
      </c>
      <c r="D503" s="56"/>
      <c r="E503" s="147">
        <v>0</v>
      </c>
      <c r="F503" s="154">
        <v>0</v>
      </c>
      <c r="G503" s="154"/>
      <c r="H503" s="154"/>
      <c r="I503" s="147"/>
      <c r="J503" s="147"/>
      <c r="K503" s="147"/>
      <c r="L503" s="147"/>
      <c r="M503" s="147"/>
      <c r="N503" s="147"/>
      <c r="O503" s="148"/>
      <c r="P503" s="148"/>
      <c r="Q503" s="148">
        <f t="shared" si="7"/>
        <v>0</v>
      </c>
      <c r="R503" s="289"/>
      <c r="S503" s="6"/>
      <c r="X503"/>
      <c r="Y503"/>
      <c r="Z503"/>
      <c r="AA503"/>
      <c r="AB503"/>
      <c r="AC503"/>
      <c r="AD503"/>
      <c r="AE503"/>
      <c r="AF503"/>
    </row>
    <row r="504" spans="1:32" s="3" customFormat="1" x14ac:dyDescent="0.25">
      <c r="A504"/>
      <c r="B504" s="50" t="s">
        <v>616</v>
      </c>
      <c r="C504" s="56">
        <v>0</v>
      </c>
      <c r="D504" s="56"/>
      <c r="E504" s="147"/>
      <c r="F504" s="154">
        <v>0</v>
      </c>
      <c r="G504" s="154">
        <v>50000000</v>
      </c>
      <c r="H504" s="154"/>
      <c r="I504" s="147">
        <v>0</v>
      </c>
      <c r="J504" s="147"/>
      <c r="K504" s="147"/>
      <c r="L504" s="147"/>
      <c r="M504" s="147"/>
      <c r="N504" s="147"/>
      <c r="O504" s="148"/>
      <c r="P504" s="148"/>
      <c r="Q504" s="148">
        <f t="shared" si="7"/>
        <v>50000000</v>
      </c>
      <c r="R504" s="289"/>
      <c r="S504" s="6"/>
      <c r="X504"/>
      <c r="Y504"/>
      <c r="Z504"/>
      <c r="AA504"/>
      <c r="AB504"/>
      <c r="AC504"/>
      <c r="AD504"/>
      <c r="AE504"/>
      <c r="AF504"/>
    </row>
    <row r="505" spans="1:32" s="3" customFormat="1" x14ac:dyDescent="0.25">
      <c r="A505"/>
      <c r="B505" s="51" t="s">
        <v>617</v>
      </c>
      <c r="C505" s="102">
        <v>91482200</v>
      </c>
      <c r="D505" s="102"/>
      <c r="E505" s="154">
        <v>0</v>
      </c>
      <c r="F505" s="154"/>
      <c r="G505" s="154">
        <v>0</v>
      </c>
      <c r="H505" s="154"/>
      <c r="I505" s="154"/>
      <c r="J505" s="154"/>
      <c r="K505" s="154"/>
      <c r="L505" s="154"/>
      <c r="M505" s="154"/>
      <c r="N505" s="154"/>
      <c r="O505" s="154"/>
      <c r="P505" s="154"/>
      <c r="Q505" s="148">
        <f t="shared" si="7"/>
        <v>0</v>
      </c>
      <c r="R505" s="289"/>
      <c r="S505" s="6"/>
      <c r="X505"/>
      <c r="Y505"/>
      <c r="Z505"/>
      <c r="AA505"/>
      <c r="AB505"/>
      <c r="AC505"/>
      <c r="AD505"/>
      <c r="AE505"/>
      <c r="AF505"/>
    </row>
    <row r="506" spans="1:32" s="3" customFormat="1" x14ac:dyDescent="0.25">
      <c r="A506"/>
      <c r="B506" s="50" t="s">
        <v>618</v>
      </c>
      <c r="C506" s="102">
        <v>91482200</v>
      </c>
      <c r="D506" s="102"/>
      <c r="E506" s="154">
        <v>0</v>
      </c>
      <c r="F506" s="154"/>
      <c r="G506" s="154">
        <v>0</v>
      </c>
      <c r="H506" s="154"/>
      <c r="I506" s="154"/>
      <c r="J506" s="154"/>
      <c r="K506" s="155"/>
      <c r="L506" s="155"/>
      <c r="M506" s="155"/>
      <c r="N506" s="154"/>
      <c r="O506" s="154"/>
      <c r="P506" s="154"/>
      <c r="Q506" s="147">
        <f t="shared" si="7"/>
        <v>0</v>
      </c>
      <c r="R506" s="289"/>
      <c r="S506" s="6"/>
      <c r="X506"/>
      <c r="Y506"/>
      <c r="Z506"/>
      <c r="AA506"/>
      <c r="AB506"/>
      <c r="AC506"/>
      <c r="AD506"/>
      <c r="AE506"/>
      <c r="AF506"/>
    </row>
    <row r="507" spans="1:32" s="3" customFormat="1" x14ac:dyDescent="0.25">
      <c r="A507"/>
      <c r="B507" s="51" t="s">
        <v>619</v>
      </c>
      <c r="C507" s="102">
        <v>5745448</v>
      </c>
      <c r="D507" s="102"/>
      <c r="E507" s="154">
        <v>0</v>
      </c>
      <c r="F507" s="154">
        <v>0</v>
      </c>
      <c r="G507" s="154">
        <v>400000</v>
      </c>
      <c r="H507" s="154">
        <v>220660</v>
      </c>
      <c r="I507" s="154">
        <v>693820</v>
      </c>
      <c r="J507" s="154"/>
      <c r="K507" s="154"/>
      <c r="L507" s="154"/>
      <c r="M507" s="154"/>
      <c r="N507" s="154"/>
      <c r="O507" s="154"/>
      <c r="P507" s="154"/>
      <c r="Q507" s="147">
        <f t="shared" si="7"/>
        <v>1314480</v>
      </c>
      <c r="R507" s="289"/>
      <c r="S507" s="6"/>
      <c r="X507"/>
      <c r="Y507"/>
      <c r="Z507"/>
      <c r="AA507"/>
      <c r="AB507"/>
      <c r="AC507"/>
      <c r="AD507"/>
      <c r="AE507"/>
      <c r="AF507"/>
    </row>
    <row r="508" spans="1:32" s="3" customFormat="1" x14ac:dyDescent="0.25">
      <c r="A508"/>
      <c r="B508" s="296" t="s">
        <v>716</v>
      </c>
      <c r="C508" s="102"/>
      <c r="D508" s="102"/>
      <c r="E508" s="154"/>
      <c r="F508" s="154"/>
      <c r="G508" s="154"/>
      <c r="H508" s="154">
        <v>0</v>
      </c>
      <c r="I508" s="154">
        <v>95580</v>
      </c>
      <c r="J508" s="154"/>
      <c r="K508" s="154"/>
      <c r="L508" s="154"/>
      <c r="M508" s="154"/>
      <c r="N508" s="154"/>
      <c r="O508" s="154"/>
      <c r="P508" s="154"/>
      <c r="Q508" s="147"/>
      <c r="R508" s="289"/>
      <c r="S508" s="6"/>
      <c r="X508"/>
      <c r="Y508"/>
      <c r="Z508"/>
      <c r="AA508"/>
      <c r="AB508"/>
      <c r="AC508"/>
      <c r="AD508"/>
      <c r="AE508"/>
      <c r="AF508"/>
    </row>
    <row r="509" spans="1:32" s="28" customFormat="1" x14ac:dyDescent="0.25">
      <c r="B509" s="50" t="s">
        <v>620</v>
      </c>
      <c r="C509" s="133">
        <v>5612000</v>
      </c>
      <c r="D509" s="133"/>
      <c r="E509" s="154">
        <v>0</v>
      </c>
      <c r="F509" s="154">
        <v>0</v>
      </c>
      <c r="G509" s="154">
        <v>400000</v>
      </c>
      <c r="H509" s="154">
        <v>220660</v>
      </c>
      <c r="I509" s="154">
        <v>598240</v>
      </c>
      <c r="J509" s="154"/>
      <c r="K509" s="154"/>
      <c r="L509" s="154"/>
      <c r="M509" s="154"/>
      <c r="N509" s="156"/>
      <c r="O509" s="154"/>
      <c r="P509" s="154"/>
      <c r="Q509" s="156">
        <f t="shared" si="7"/>
        <v>1218900</v>
      </c>
      <c r="R509" s="289"/>
      <c r="S509" s="6"/>
      <c r="T509" s="3"/>
      <c r="U509" s="3"/>
      <c r="V509" s="3"/>
      <c r="W509" s="3"/>
      <c r="X509"/>
      <c r="Y509"/>
      <c r="Z509"/>
      <c r="AA509"/>
      <c r="AB509"/>
      <c r="AC509"/>
      <c r="AD509"/>
      <c r="AE509"/>
      <c r="AF509"/>
    </row>
    <row r="510" spans="1:32" s="28" customFormat="1" x14ac:dyDescent="0.25">
      <c r="B510" s="50" t="s">
        <v>732</v>
      </c>
      <c r="C510" s="133">
        <v>133448</v>
      </c>
      <c r="D510" s="133"/>
      <c r="E510" s="156">
        <v>0</v>
      </c>
      <c r="F510" s="155"/>
      <c r="G510" s="155"/>
      <c r="H510" s="155"/>
      <c r="I510" s="156"/>
      <c r="J510" s="156"/>
      <c r="K510" s="156"/>
      <c r="L510" s="156"/>
      <c r="M510" s="156"/>
      <c r="N510" s="156"/>
      <c r="O510" s="156"/>
      <c r="P510" s="156"/>
      <c r="Q510" s="156">
        <f t="shared" si="7"/>
        <v>0</v>
      </c>
      <c r="R510" s="289"/>
      <c r="S510" s="6"/>
      <c r="T510" s="3"/>
      <c r="U510" s="3"/>
      <c r="V510" s="3"/>
      <c r="W510" s="3"/>
      <c r="X510"/>
      <c r="Y510"/>
      <c r="Z510"/>
      <c r="AA510"/>
      <c r="AB510"/>
      <c r="AC510"/>
      <c r="AD510"/>
      <c r="AE510"/>
      <c r="AF510"/>
    </row>
    <row r="511" spans="1:32" x14ac:dyDescent="0.25">
      <c r="B511" s="51" t="s">
        <v>621</v>
      </c>
      <c r="C511" s="102">
        <v>135078811</v>
      </c>
      <c r="D511" s="102"/>
      <c r="E511" s="154">
        <v>1462798.8</v>
      </c>
      <c r="F511" s="154">
        <v>0</v>
      </c>
      <c r="G511" s="154">
        <v>0</v>
      </c>
      <c r="H511" s="154">
        <v>0</v>
      </c>
      <c r="I511" s="154">
        <v>0</v>
      </c>
      <c r="J511" s="154"/>
      <c r="K511" s="154"/>
      <c r="L511" s="154"/>
      <c r="M511" s="154"/>
      <c r="N511" s="154"/>
      <c r="O511" s="154"/>
      <c r="P511" s="154"/>
      <c r="Q511" s="147">
        <f t="shared" si="7"/>
        <v>1462798.8</v>
      </c>
      <c r="R511" s="289"/>
      <c r="S511" s="6"/>
    </row>
    <row r="512" spans="1:32" x14ac:dyDescent="0.25">
      <c r="B512" s="50" t="s">
        <v>622</v>
      </c>
      <c r="C512" s="56">
        <v>135078811</v>
      </c>
      <c r="D512" s="56"/>
      <c r="E512" s="147">
        <v>1462798.8</v>
      </c>
      <c r="F512" s="154">
        <v>0</v>
      </c>
      <c r="G512" s="155">
        <v>0</v>
      </c>
      <c r="H512" s="155">
        <v>0</v>
      </c>
      <c r="I512" s="156">
        <v>0</v>
      </c>
      <c r="J512" s="147"/>
      <c r="K512" s="147"/>
      <c r="L512" s="147"/>
      <c r="M512" s="147"/>
      <c r="N512" s="147"/>
      <c r="O512" s="148"/>
      <c r="P512" s="148"/>
      <c r="Q512" s="147">
        <f t="shared" si="7"/>
        <v>1462798.8</v>
      </c>
      <c r="R512" s="289"/>
      <c r="S512" s="6"/>
    </row>
    <row r="513" spans="2:32" x14ac:dyDescent="0.25">
      <c r="B513" s="51" t="s">
        <v>623</v>
      </c>
      <c r="C513" s="102">
        <v>265595918</v>
      </c>
      <c r="D513" s="102"/>
      <c r="E513" s="154">
        <v>0</v>
      </c>
      <c r="F513" s="154">
        <v>0</v>
      </c>
      <c r="G513" s="154">
        <v>60110</v>
      </c>
      <c r="H513" s="154">
        <v>0</v>
      </c>
      <c r="I513" s="154">
        <v>1172176.6000000001</v>
      </c>
      <c r="J513" s="154"/>
      <c r="K513" s="154"/>
      <c r="L513" s="154"/>
      <c r="M513" s="154"/>
      <c r="N513" s="154"/>
      <c r="O513" s="154"/>
      <c r="P513" s="154"/>
      <c r="Q513" s="147">
        <f t="shared" si="7"/>
        <v>1232286.6000000001</v>
      </c>
      <c r="R513" s="289"/>
      <c r="S513" s="6"/>
    </row>
    <row r="514" spans="2:32" x14ac:dyDescent="0.25">
      <c r="B514" s="50" t="s">
        <v>624</v>
      </c>
      <c r="C514" s="56">
        <v>265595918</v>
      </c>
      <c r="D514" s="56"/>
      <c r="E514" s="156">
        <v>0</v>
      </c>
      <c r="F514" s="155">
        <v>0</v>
      </c>
      <c r="G514" s="155">
        <v>60110</v>
      </c>
      <c r="H514" s="155">
        <v>0</v>
      </c>
      <c r="I514" s="156">
        <v>1172176.6000000001</v>
      </c>
      <c r="J514" s="156"/>
      <c r="K514" s="156"/>
      <c r="L514" s="156"/>
      <c r="M514" s="156"/>
      <c r="N514" s="156"/>
      <c r="O514" s="156"/>
      <c r="P514" s="148"/>
      <c r="Q514" s="147">
        <f t="shared" si="7"/>
        <v>1232286.6000000001</v>
      </c>
      <c r="R514" s="289"/>
      <c r="S514" s="6"/>
    </row>
    <row r="515" spans="2:32" x14ac:dyDescent="0.25">
      <c r="B515" s="26" t="s">
        <v>67</v>
      </c>
      <c r="C515" s="118">
        <v>6000773995</v>
      </c>
      <c r="D515" s="118"/>
      <c r="E515" s="145">
        <v>364124241.49000001</v>
      </c>
      <c r="F515" s="145">
        <v>689472931.86000001</v>
      </c>
      <c r="G515" s="145">
        <v>294011462.42000002</v>
      </c>
      <c r="H515" s="145">
        <v>260966021.82999998</v>
      </c>
      <c r="I515" s="145">
        <v>279299102.47000003</v>
      </c>
      <c r="J515" s="145"/>
      <c r="K515" s="145"/>
      <c r="L515" s="145"/>
      <c r="M515" s="145"/>
      <c r="N515" s="145"/>
      <c r="O515" s="145"/>
      <c r="P515" s="145"/>
      <c r="Q515" s="146">
        <f t="shared" si="7"/>
        <v>1887873760.0699999</v>
      </c>
      <c r="R515" s="289"/>
      <c r="S515" s="6"/>
    </row>
    <row r="516" spans="2:32" x14ac:dyDescent="0.25">
      <c r="B516" s="52" t="s">
        <v>68</v>
      </c>
      <c r="C516" s="102">
        <v>2326134803</v>
      </c>
      <c r="D516" s="102"/>
      <c r="E516" s="154">
        <v>0</v>
      </c>
      <c r="F516" s="154">
        <v>203177364.98000002</v>
      </c>
      <c r="G516" s="154">
        <v>94562925.129999995</v>
      </c>
      <c r="H516" s="154">
        <v>28104483.190000001</v>
      </c>
      <c r="I516" s="154">
        <v>125618547.04000001</v>
      </c>
      <c r="J516" s="154"/>
      <c r="K516" s="154"/>
      <c r="L516" s="154"/>
      <c r="M516" s="154"/>
      <c r="N516" s="154"/>
      <c r="O516" s="154"/>
      <c r="P516" s="154"/>
      <c r="Q516" s="147">
        <f t="shared" si="7"/>
        <v>451463320.34000003</v>
      </c>
      <c r="R516" s="289"/>
      <c r="S516" s="6"/>
    </row>
    <row r="517" spans="2:32" x14ac:dyDescent="0.25">
      <c r="B517" s="51" t="s">
        <v>625</v>
      </c>
      <c r="C517" s="79">
        <v>42000000</v>
      </c>
      <c r="D517" s="79"/>
      <c r="E517" s="157">
        <v>0</v>
      </c>
      <c r="F517" s="157"/>
      <c r="G517" s="157">
        <v>4319170.1900000004</v>
      </c>
      <c r="H517" s="157">
        <v>0</v>
      </c>
      <c r="I517" s="157"/>
      <c r="J517" s="157"/>
      <c r="K517" s="157"/>
      <c r="L517" s="157"/>
      <c r="M517" s="157"/>
      <c r="N517" s="157"/>
      <c r="O517" s="157"/>
      <c r="P517" s="157"/>
      <c r="Q517" s="148">
        <f t="shared" si="7"/>
        <v>4319170.1900000004</v>
      </c>
      <c r="R517" s="289"/>
      <c r="S517" s="6"/>
    </row>
    <row r="518" spans="2:32" s="28" customFormat="1" x14ac:dyDescent="0.25">
      <c r="B518" s="50" t="s">
        <v>626</v>
      </c>
      <c r="C518" s="56">
        <v>42000000</v>
      </c>
      <c r="D518" s="56"/>
      <c r="E518" s="148">
        <v>0</v>
      </c>
      <c r="F518" s="157"/>
      <c r="G518" s="157">
        <v>4319170.1900000004</v>
      </c>
      <c r="H518" s="157">
        <v>0</v>
      </c>
      <c r="I518" s="148"/>
      <c r="J518" s="148"/>
      <c r="K518" s="148"/>
      <c r="L518" s="148"/>
      <c r="M518" s="148"/>
      <c r="N518" s="148"/>
      <c r="O518" s="148"/>
      <c r="P518" s="148"/>
      <c r="Q518" s="148">
        <f t="shared" si="7"/>
        <v>4319170.1900000004</v>
      </c>
      <c r="R518" s="289"/>
      <c r="S518" s="6"/>
      <c r="T518" s="3"/>
      <c r="U518" s="3"/>
      <c r="V518" s="3"/>
      <c r="W518" s="3"/>
      <c r="X518"/>
      <c r="Y518"/>
      <c r="Z518"/>
      <c r="AA518"/>
      <c r="AB518"/>
      <c r="AC518"/>
      <c r="AD518"/>
      <c r="AE518"/>
      <c r="AF518"/>
    </row>
    <row r="519" spans="2:32" x14ac:dyDescent="0.25">
      <c r="B519" s="51" t="s">
        <v>627</v>
      </c>
      <c r="C519" s="79">
        <v>2196684275</v>
      </c>
      <c r="D519" s="79"/>
      <c r="E519" s="157">
        <v>0</v>
      </c>
      <c r="F519" s="157">
        <v>203177364.98000002</v>
      </c>
      <c r="G519" s="157">
        <v>86077897.120000005</v>
      </c>
      <c r="H519" s="157">
        <v>28104483.190000001</v>
      </c>
      <c r="I519" s="157">
        <v>125618547.04000001</v>
      </c>
      <c r="J519" s="157"/>
      <c r="K519" s="157"/>
      <c r="L519" s="157"/>
      <c r="M519" s="157"/>
      <c r="N519" s="157"/>
      <c r="O519" s="157"/>
      <c r="P519" s="157"/>
      <c r="Q519" s="148">
        <f t="shared" si="7"/>
        <v>442978292.33000004</v>
      </c>
      <c r="R519" s="289"/>
      <c r="S519" s="6"/>
    </row>
    <row r="520" spans="2:32" s="28" customFormat="1" x14ac:dyDescent="0.25">
      <c r="B520" s="50" t="s">
        <v>628</v>
      </c>
      <c r="C520" s="56">
        <v>2196684275</v>
      </c>
      <c r="D520" s="56"/>
      <c r="E520" s="148">
        <v>0</v>
      </c>
      <c r="F520" s="157">
        <v>203177364.98000002</v>
      </c>
      <c r="G520" s="157">
        <v>86077897.120000005</v>
      </c>
      <c r="H520" s="157">
        <v>28104483.190000001</v>
      </c>
      <c r="I520" s="148">
        <v>125618547.04000001</v>
      </c>
      <c r="J520" s="148"/>
      <c r="K520" s="148"/>
      <c r="L520" s="148"/>
      <c r="M520" s="148"/>
      <c r="N520" s="148"/>
      <c r="O520" s="148"/>
      <c r="P520" s="148"/>
      <c r="Q520" s="148">
        <f t="shared" si="7"/>
        <v>442978292.33000004</v>
      </c>
      <c r="R520" s="289"/>
      <c r="S520" s="6"/>
      <c r="T520" s="3"/>
      <c r="U520" s="3"/>
      <c r="V520" s="3"/>
      <c r="W520" s="3"/>
      <c r="X520"/>
      <c r="Y520"/>
      <c r="Z520"/>
      <c r="AA520"/>
      <c r="AB520"/>
      <c r="AC520"/>
      <c r="AD520"/>
      <c r="AE520"/>
      <c r="AF520"/>
    </row>
    <row r="521" spans="2:32" x14ac:dyDescent="0.25">
      <c r="B521" s="51" t="s">
        <v>629</v>
      </c>
      <c r="C521" s="79">
        <v>31262000</v>
      </c>
      <c r="D521" s="79"/>
      <c r="E521" s="157">
        <v>0</v>
      </c>
      <c r="F521" s="157">
        <v>0</v>
      </c>
      <c r="G521" s="157">
        <v>4165857.82</v>
      </c>
      <c r="H521" s="157">
        <v>0</v>
      </c>
      <c r="I521" s="157">
        <v>0</v>
      </c>
      <c r="J521" s="157"/>
      <c r="K521" s="157"/>
      <c r="L521" s="157"/>
      <c r="M521" s="157"/>
      <c r="N521" s="157"/>
      <c r="O521" s="157"/>
      <c r="P521" s="157"/>
      <c r="Q521" s="148">
        <f t="shared" si="7"/>
        <v>4165857.82</v>
      </c>
      <c r="R521" s="289"/>
      <c r="S521" s="6"/>
    </row>
    <row r="522" spans="2:32" x14ac:dyDescent="0.25">
      <c r="B522" s="50" t="s">
        <v>630</v>
      </c>
      <c r="C522" s="56">
        <v>31262000</v>
      </c>
      <c r="D522" s="56"/>
      <c r="E522" s="148">
        <v>0</v>
      </c>
      <c r="F522" s="157">
        <v>0</v>
      </c>
      <c r="G522" s="157">
        <v>4165857.82</v>
      </c>
      <c r="H522" s="157">
        <v>0</v>
      </c>
      <c r="I522" s="148">
        <v>0</v>
      </c>
      <c r="J522" s="148"/>
      <c r="K522" s="148"/>
      <c r="L522" s="148"/>
      <c r="M522" s="148"/>
      <c r="N522" s="148"/>
      <c r="O522" s="148"/>
      <c r="P522" s="148"/>
      <c r="Q522" s="148">
        <f t="shared" si="7"/>
        <v>4165857.82</v>
      </c>
      <c r="R522" s="289"/>
      <c r="S522" s="6"/>
    </row>
    <row r="523" spans="2:32" s="28" customFormat="1" x14ac:dyDescent="0.25">
      <c r="B523" s="51" t="s">
        <v>631</v>
      </c>
      <c r="C523" s="79">
        <v>56188528</v>
      </c>
      <c r="D523" s="79"/>
      <c r="E523" s="157">
        <v>0</v>
      </c>
      <c r="F523" s="157"/>
      <c r="G523" s="157">
        <v>0</v>
      </c>
      <c r="H523" s="157">
        <v>0</v>
      </c>
      <c r="I523" s="157"/>
      <c r="J523" s="157"/>
      <c r="K523" s="157"/>
      <c r="L523" s="157"/>
      <c r="M523" s="157"/>
      <c r="N523" s="157"/>
      <c r="O523" s="157"/>
      <c r="P523" s="157"/>
      <c r="Q523" s="148">
        <f t="shared" si="7"/>
        <v>0</v>
      </c>
      <c r="R523" s="289"/>
      <c r="S523" s="6"/>
      <c r="T523" s="3"/>
      <c r="U523" s="3"/>
      <c r="V523" s="3"/>
      <c r="W523" s="3"/>
      <c r="X523"/>
      <c r="Y523"/>
      <c r="Z523"/>
      <c r="AA523"/>
      <c r="AB523"/>
      <c r="AC523"/>
      <c r="AD523"/>
      <c r="AE523"/>
      <c r="AF523"/>
    </row>
    <row r="524" spans="2:32" x14ac:dyDescent="0.25">
      <c r="B524" s="50" t="s">
        <v>632</v>
      </c>
      <c r="C524" s="56">
        <v>56188528</v>
      </c>
      <c r="D524" s="56"/>
      <c r="E524" s="148">
        <v>0</v>
      </c>
      <c r="F524" s="157"/>
      <c r="G524" s="157">
        <v>0</v>
      </c>
      <c r="H524" s="157">
        <v>0</v>
      </c>
      <c r="I524" s="148"/>
      <c r="J524" s="148"/>
      <c r="K524" s="148"/>
      <c r="L524" s="148"/>
      <c r="M524" s="148"/>
      <c r="N524" s="148"/>
      <c r="O524" s="148"/>
      <c r="P524" s="148"/>
      <c r="Q524" s="148">
        <f t="shared" si="7"/>
        <v>0</v>
      </c>
      <c r="R524" s="289"/>
      <c r="S524" s="6"/>
    </row>
    <row r="525" spans="2:32" s="28" customFormat="1" x14ac:dyDescent="0.25">
      <c r="B525" s="52" t="s">
        <v>69</v>
      </c>
      <c r="C525" s="134">
        <v>3674639192</v>
      </c>
      <c r="D525" s="134"/>
      <c r="E525" s="153">
        <v>364124241.49000001</v>
      </c>
      <c r="F525" s="153">
        <v>486295566.88</v>
      </c>
      <c r="G525" s="153">
        <v>199448537.29000002</v>
      </c>
      <c r="H525" s="153">
        <v>232861538.63999999</v>
      </c>
      <c r="I525" s="153">
        <v>153680555.43000001</v>
      </c>
      <c r="J525" s="153"/>
      <c r="K525" s="153"/>
      <c r="L525" s="153"/>
      <c r="M525" s="153"/>
      <c r="N525" s="153"/>
      <c r="O525" s="153"/>
      <c r="P525" s="153"/>
      <c r="Q525" s="147">
        <f t="shared" si="7"/>
        <v>1436410439.7300003</v>
      </c>
      <c r="R525" s="289"/>
      <c r="S525" s="6"/>
      <c r="T525" s="3"/>
      <c r="U525" s="3"/>
      <c r="V525" s="3"/>
      <c r="W525" s="3"/>
      <c r="X525"/>
      <c r="Y525"/>
      <c r="Z525"/>
      <c r="AA525"/>
      <c r="AB525"/>
      <c r="AC525"/>
      <c r="AD525"/>
      <c r="AE525"/>
      <c r="AF525"/>
    </row>
    <row r="526" spans="2:32" x14ac:dyDescent="0.25">
      <c r="B526" s="51" t="s">
        <v>633</v>
      </c>
      <c r="C526" s="134">
        <v>2990763192</v>
      </c>
      <c r="D526" s="134"/>
      <c r="E526" s="153">
        <v>364124241.49000001</v>
      </c>
      <c r="F526" s="153">
        <v>486295566.88</v>
      </c>
      <c r="G526" s="153">
        <v>199448537.29000002</v>
      </c>
      <c r="H526" s="153">
        <v>185737653.28999999</v>
      </c>
      <c r="I526" s="153">
        <v>153680555.43000001</v>
      </c>
      <c r="J526" s="153"/>
      <c r="K526" s="153"/>
      <c r="L526" s="153"/>
      <c r="M526" s="153"/>
      <c r="N526" s="153"/>
      <c r="O526" s="153"/>
      <c r="P526" s="153"/>
      <c r="Q526" s="147">
        <f t="shared" si="7"/>
        <v>1389286554.3800001</v>
      </c>
      <c r="R526" s="289"/>
      <c r="S526" s="6"/>
    </row>
    <row r="527" spans="2:32" s="28" customFormat="1" x14ac:dyDescent="0.25">
      <c r="B527" s="50" t="s">
        <v>634</v>
      </c>
      <c r="C527" s="56">
        <v>2935247308</v>
      </c>
      <c r="D527" s="56"/>
      <c r="E527" s="148">
        <v>364124241.49000001</v>
      </c>
      <c r="F527" s="158">
        <v>486295566.88</v>
      </c>
      <c r="G527" s="158">
        <v>187026755.11000001</v>
      </c>
      <c r="H527" s="158">
        <v>185737653.28999999</v>
      </c>
      <c r="I527" s="148">
        <v>153680555.43000001</v>
      </c>
      <c r="J527" s="148"/>
      <c r="K527" s="148"/>
      <c r="L527" s="148"/>
      <c r="M527" s="148"/>
      <c r="N527" s="148"/>
      <c r="O527" s="148"/>
      <c r="P527" s="148"/>
      <c r="Q527" s="148">
        <f t="shared" si="7"/>
        <v>1376864772.2</v>
      </c>
      <c r="R527" s="289"/>
      <c r="S527" s="6"/>
      <c r="T527" s="3"/>
      <c r="U527" s="3"/>
      <c r="V527" s="3"/>
      <c r="W527" s="3"/>
      <c r="X527"/>
      <c r="Y527"/>
      <c r="Z527"/>
      <c r="AA527"/>
      <c r="AB527"/>
      <c r="AC527"/>
      <c r="AD527"/>
      <c r="AE527"/>
      <c r="AF527"/>
    </row>
    <row r="528" spans="2:32" x14ac:dyDescent="0.25">
      <c r="B528" s="50" t="s">
        <v>635</v>
      </c>
      <c r="C528" s="56">
        <v>55515884</v>
      </c>
      <c r="D528" s="56"/>
      <c r="E528" s="148">
        <v>0</v>
      </c>
      <c r="F528" s="158"/>
      <c r="G528" s="158">
        <v>12421782.18</v>
      </c>
      <c r="H528" s="158"/>
      <c r="I528" s="148"/>
      <c r="J528" s="148"/>
      <c r="K528" s="148"/>
      <c r="L528" s="148"/>
      <c r="M528" s="148"/>
      <c r="N528" s="148"/>
      <c r="O528" s="148"/>
      <c r="P528" s="148"/>
      <c r="Q528" s="148">
        <f t="shared" si="7"/>
        <v>12421782.18</v>
      </c>
      <c r="R528" s="289"/>
      <c r="S528" s="6"/>
    </row>
    <row r="529" spans="2:32" s="28" customFormat="1" x14ac:dyDescent="0.25">
      <c r="B529" s="51" t="s">
        <v>636</v>
      </c>
      <c r="C529" s="134">
        <v>11500000</v>
      </c>
      <c r="D529" s="134"/>
      <c r="E529" s="153">
        <v>0</v>
      </c>
      <c r="F529" s="153">
        <v>0</v>
      </c>
      <c r="G529" s="153">
        <v>0</v>
      </c>
      <c r="H529" s="153"/>
      <c r="I529" s="153">
        <v>0</v>
      </c>
      <c r="J529" s="153"/>
      <c r="K529" s="153"/>
      <c r="L529" s="153"/>
      <c r="M529" s="153"/>
      <c r="N529" s="153"/>
      <c r="O529" s="153"/>
      <c r="P529" s="153"/>
      <c r="Q529" s="147">
        <f t="shared" si="7"/>
        <v>0</v>
      </c>
      <c r="R529" s="289"/>
      <c r="S529" s="6"/>
      <c r="T529" s="3"/>
      <c r="U529" s="3"/>
      <c r="V529" s="3"/>
      <c r="W529" s="3"/>
      <c r="X529"/>
      <c r="Y529"/>
      <c r="Z529"/>
      <c r="AA529"/>
      <c r="AB529"/>
      <c r="AC529"/>
      <c r="AD529"/>
      <c r="AE529"/>
      <c r="AF529"/>
    </row>
    <row r="530" spans="2:32" x14ac:dyDescent="0.25">
      <c r="B530" s="50" t="s">
        <v>637</v>
      </c>
      <c r="C530" s="56">
        <v>11500000</v>
      </c>
      <c r="D530" s="56"/>
      <c r="E530" s="148">
        <v>0</v>
      </c>
      <c r="F530" s="158">
        <v>0</v>
      </c>
      <c r="G530" s="158">
        <v>0</v>
      </c>
      <c r="H530" s="158"/>
      <c r="I530" s="148">
        <v>0</v>
      </c>
      <c r="J530" s="148"/>
      <c r="K530" s="148"/>
      <c r="L530" s="148"/>
      <c r="M530" s="148"/>
      <c r="N530" s="148"/>
      <c r="O530" s="148"/>
      <c r="P530" s="148"/>
      <c r="Q530" s="148">
        <f t="shared" si="7"/>
        <v>0</v>
      </c>
      <c r="R530" s="289"/>
      <c r="S530" s="6"/>
    </row>
    <row r="531" spans="2:32" x14ac:dyDescent="0.25">
      <c r="B531" s="50" t="s">
        <v>697</v>
      </c>
      <c r="C531" s="56"/>
      <c r="D531" s="56"/>
      <c r="E531" s="148"/>
      <c r="F531" s="158"/>
      <c r="G531" s="158">
        <v>0</v>
      </c>
      <c r="H531" s="158">
        <v>0</v>
      </c>
      <c r="I531" s="148">
        <v>0</v>
      </c>
      <c r="J531" s="148"/>
      <c r="K531" s="148"/>
      <c r="L531" s="148"/>
      <c r="M531" s="148"/>
      <c r="N531" s="148"/>
      <c r="O531" s="148"/>
      <c r="P531" s="148"/>
      <c r="Q531" s="148"/>
      <c r="R531" s="289"/>
      <c r="S531" s="6"/>
    </row>
    <row r="532" spans="2:32" x14ac:dyDescent="0.25">
      <c r="B532" s="296" t="s">
        <v>698</v>
      </c>
      <c r="C532" s="56"/>
      <c r="D532" s="56"/>
      <c r="E532" s="148"/>
      <c r="F532" s="158"/>
      <c r="G532" s="158">
        <v>0</v>
      </c>
      <c r="H532" s="158">
        <v>0</v>
      </c>
      <c r="I532" s="148">
        <v>0</v>
      </c>
      <c r="J532" s="148"/>
      <c r="K532" s="148"/>
      <c r="L532" s="148"/>
      <c r="M532" s="148"/>
      <c r="N532" s="148"/>
      <c r="O532" s="148"/>
      <c r="P532" s="148"/>
      <c r="Q532" s="148"/>
      <c r="R532" s="289"/>
      <c r="S532" s="6"/>
    </row>
    <row r="533" spans="2:32" x14ac:dyDescent="0.25">
      <c r="B533" s="51" t="s">
        <v>638</v>
      </c>
      <c r="C533" s="134">
        <v>180000000</v>
      </c>
      <c r="D533" s="134"/>
      <c r="E533" s="153">
        <v>0</v>
      </c>
      <c r="F533" s="153"/>
      <c r="G533" s="153">
        <v>0</v>
      </c>
      <c r="H533" s="153">
        <v>47123885.350000001</v>
      </c>
      <c r="I533" s="153"/>
      <c r="J533" s="153"/>
      <c r="K533" s="153"/>
      <c r="L533" s="153"/>
      <c r="M533" s="153"/>
      <c r="N533" s="153"/>
      <c r="O533" s="153"/>
      <c r="P533" s="153"/>
      <c r="Q533" s="147">
        <f t="shared" si="7"/>
        <v>47123885.350000001</v>
      </c>
      <c r="R533" s="289"/>
      <c r="S533" s="6"/>
    </row>
    <row r="534" spans="2:32" x14ac:dyDescent="0.25">
      <c r="B534" s="50" t="s">
        <v>639</v>
      </c>
      <c r="C534" s="56">
        <v>180000000</v>
      </c>
      <c r="D534" s="56"/>
      <c r="E534" s="148">
        <v>0</v>
      </c>
      <c r="F534" s="158"/>
      <c r="G534" s="158">
        <v>0</v>
      </c>
      <c r="H534" s="158">
        <v>47123885.350000001</v>
      </c>
      <c r="I534" s="148"/>
      <c r="J534" s="148"/>
      <c r="K534" s="148"/>
      <c r="L534" s="148"/>
      <c r="M534" s="147"/>
      <c r="N534" s="147"/>
      <c r="O534" s="148"/>
      <c r="P534" s="148"/>
      <c r="Q534" s="148">
        <f t="shared" ref="Q534:Q547" si="8">SUM(E534:P534)</f>
        <v>47123885.350000001</v>
      </c>
      <c r="R534" s="289"/>
      <c r="S534" s="6"/>
    </row>
    <row r="535" spans="2:32" x14ac:dyDescent="0.25">
      <c r="B535" s="51" t="s">
        <v>640</v>
      </c>
      <c r="C535" s="56">
        <v>485055000</v>
      </c>
      <c r="D535" s="56"/>
      <c r="E535" s="148">
        <v>0</v>
      </c>
      <c r="F535" s="158">
        <v>0</v>
      </c>
      <c r="G535" s="158"/>
      <c r="H535" s="158"/>
      <c r="I535" s="148"/>
      <c r="J535" s="148"/>
      <c r="K535" s="148"/>
      <c r="L535" s="148"/>
      <c r="M535" s="147"/>
      <c r="N535" s="147"/>
      <c r="O535" s="148"/>
      <c r="P535" s="148"/>
      <c r="Q535" s="148">
        <f t="shared" si="8"/>
        <v>0</v>
      </c>
      <c r="R535" s="289"/>
      <c r="S535" s="6"/>
    </row>
    <row r="536" spans="2:32" x14ac:dyDescent="0.25">
      <c r="B536" s="50" t="s">
        <v>641</v>
      </c>
      <c r="C536" s="56">
        <v>485055000</v>
      </c>
      <c r="D536" s="56"/>
      <c r="E536" s="148">
        <v>0</v>
      </c>
      <c r="F536" s="158">
        <v>0</v>
      </c>
      <c r="G536" s="158"/>
      <c r="H536" s="158"/>
      <c r="I536" s="148"/>
      <c r="J536" s="148"/>
      <c r="K536" s="148"/>
      <c r="L536" s="148"/>
      <c r="M536" s="147"/>
      <c r="N536" s="147"/>
      <c r="O536" s="148"/>
      <c r="P536" s="148"/>
      <c r="Q536" s="148">
        <f t="shared" si="8"/>
        <v>0</v>
      </c>
      <c r="R536" s="289"/>
      <c r="S536" s="6"/>
    </row>
    <row r="537" spans="2:32" x14ac:dyDescent="0.25">
      <c r="B537" s="51" t="s">
        <v>642</v>
      </c>
      <c r="C537" s="134">
        <v>5000000</v>
      </c>
      <c r="D537" s="134"/>
      <c r="E537" s="153">
        <v>0</v>
      </c>
      <c r="F537" s="153">
        <v>0</v>
      </c>
      <c r="G537" s="153">
        <v>0</v>
      </c>
      <c r="H537" s="153">
        <v>0</v>
      </c>
      <c r="I537" s="153"/>
      <c r="J537" s="153"/>
      <c r="K537" s="153"/>
      <c r="L537" s="153"/>
      <c r="M537" s="153"/>
      <c r="N537" s="153"/>
      <c r="O537" s="153"/>
      <c r="P537" s="153"/>
      <c r="Q537" s="147">
        <f t="shared" si="8"/>
        <v>0</v>
      </c>
      <c r="R537" s="289"/>
      <c r="S537" s="6"/>
    </row>
    <row r="538" spans="2:32" s="28" customFormat="1" x14ac:dyDescent="0.25">
      <c r="B538" s="50" t="s">
        <v>643</v>
      </c>
      <c r="C538" s="56">
        <v>5000000</v>
      </c>
      <c r="D538" s="56"/>
      <c r="E538" s="147">
        <v>0</v>
      </c>
      <c r="F538" s="153">
        <v>0</v>
      </c>
      <c r="G538" s="153">
        <v>0</v>
      </c>
      <c r="H538" s="153">
        <v>0</v>
      </c>
      <c r="I538" s="156"/>
      <c r="J538" s="147"/>
      <c r="K538" s="147"/>
      <c r="L538" s="147"/>
      <c r="M538" s="147"/>
      <c r="N538" s="147"/>
      <c r="O538" s="148"/>
      <c r="P538" s="148"/>
      <c r="Q538" s="148">
        <f t="shared" si="8"/>
        <v>0</v>
      </c>
      <c r="R538" s="289"/>
      <c r="S538" s="6"/>
      <c r="T538" s="3"/>
      <c r="U538" s="3"/>
      <c r="V538" s="3"/>
      <c r="W538" s="3"/>
      <c r="X538"/>
      <c r="Y538"/>
      <c r="Z538"/>
      <c r="AA538"/>
      <c r="AB538"/>
      <c r="AC538"/>
      <c r="AD538"/>
      <c r="AE538"/>
      <c r="AF538"/>
    </row>
    <row r="539" spans="2:32" x14ac:dyDescent="0.25">
      <c r="B539" s="51" t="s">
        <v>644</v>
      </c>
      <c r="C539" s="134">
        <v>2321000</v>
      </c>
      <c r="D539" s="134"/>
      <c r="E539" s="153">
        <v>0</v>
      </c>
      <c r="F539" s="153"/>
      <c r="G539" s="153">
        <v>0</v>
      </c>
      <c r="H539" s="153">
        <v>0</v>
      </c>
      <c r="I539" s="153">
        <v>0</v>
      </c>
      <c r="J539" s="153"/>
      <c r="K539" s="153"/>
      <c r="L539" s="153"/>
      <c r="M539" s="153"/>
      <c r="N539" s="153"/>
      <c r="O539" s="153"/>
      <c r="P539" s="153"/>
      <c r="Q539" s="147">
        <f t="shared" si="8"/>
        <v>0</v>
      </c>
      <c r="R539" s="289"/>
      <c r="S539" s="6"/>
    </row>
    <row r="540" spans="2:32" x14ac:dyDescent="0.25">
      <c r="B540" s="50" t="s">
        <v>645</v>
      </c>
      <c r="C540" s="56">
        <v>2321000</v>
      </c>
      <c r="D540" s="56"/>
      <c r="E540" s="148">
        <v>0</v>
      </c>
      <c r="F540" s="158"/>
      <c r="G540" s="158">
        <v>0</v>
      </c>
      <c r="H540" s="158">
        <v>0</v>
      </c>
      <c r="I540" s="148">
        <v>0</v>
      </c>
      <c r="J540" s="148"/>
      <c r="K540" s="148"/>
      <c r="L540" s="148"/>
      <c r="M540" s="148"/>
      <c r="N540" s="148"/>
      <c r="O540" s="148"/>
      <c r="P540" s="148"/>
      <c r="Q540" s="148">
        <f t="shared" si="8"/>
        <v>0</v>
      </c>
      <c r="R540" s="289"/>
      <c r="S540" s="6"/>
    </row>
    <row r="541" spans="2:32" x14ac:dyDescent="0.25">
      <c r="B541" s="26" t="s">
        <v>74</v>
      </c>
      <c r="C541" s="55">
        <v>73168665</v>
      </c>
      <c r="D541" s="55"/>
      <c r="E541" s="146">
        <v>0</v>
      </c>
      <c r="F541" s="146">
        <v>0</v>
      </c>
      <c r="G541" s="146">
        <v>0</v>
      </c>
      <c r="H541" s="146">
        <v>0</v>
      </c>
      <c r="I541" s="146"/>
      <c r="J541" s="146"/>
      <c r="K541" s="146"/>
      <c r="L541" s="146"/>
      <c r="M541" s="146"/>
      <c r="N541" s="146"/>
      <c r="O541" s="146"/>
      <c r="P541" s="146"/>
      <c r="Q541" s="146">
        <f t="shared" si="8"/>
        <v>0</v>
      </c>
      <c r="R541" s="289"/>
      <c r="S541" s="6"/>
    </row>
    <row r="542" spans="2:32" x14ac:dyDescent="0.25">
      <c r="B542" s="52" t="s">
        <v>75</v>
      </c>
      <c r="C542" s="66">
        <v>6320</v>
      </c>
      <c r="D542" s="66"/>
      <c r="E542" s="292">
        <v>0</v>
      </c>
      <c r="F542" s="292">
        <v>0</v>
      </c>
      <c r="G542" s="292">
        <v>0</v>
      </c>
      <c r="H542" s="292">
        <v>0</v>
      </c>
      <c r="I542" s="292"/>
      <c r="J542" s="292"/>
      <c r="K542" s="292"/>
      <c r="L542" s="292"/>
      <c r="M542" s="292"/>
      <c r="N542" s="292"/>
      <c r="O542" s="292"/>
      <c r="P542" s="292"/>
      <c r="Q542" s="292">
        <f t="shared" si="8"/>
        <v>0</v>
      </c>
      <c r="R542" s="289"/>
      <c r="S542" s="6"/>
    </row>
    <row r="543" spans="2:32" x14ac:dyDescent="0.25">
      <c r="B543" s="51" t="s">
        <v>652</v>
      </c>
      <c r="C543" s="66">
        <v>6320</v>
      </c>
      <c r="D543" s="66"/>
      <c r="E543" s="292">
        <v>0</v>
      </c>
      <c r="F543" s="292">
        <v>0</v>
      </c>
      <c r="G543" s="292">
        <v>0</v>
      </c>
      <c r="H543" s="292">
        <v>0</v>
      </c>
      <c r="I543" s="292"/>
      <c r="J543" s="292"/>
      <c r="K543" s="292"/>
      <c r="L543" s="292"/>
      <c r="M543" s="292"/>
      <c r="N543" s="292"/>
      <c r="O543" s="292"/>
      <c r="P543" s="292"/>
      <c r="Q543" s="292">
        <f t="shared" si="8"/>
        <v>0</v>
      </c>
      <c r="R543" s="289"/>
      <c r="S543" s="6"/>
    </row>
    <row r="544" spans="2:32" x14ac:dyDescent="0.25">
      <c r="B544" s="50" t="s">
        <v>653</v>
      </c>
      <c r="C544" s="66">
        <v>6320</v>
      </c>
      <c r="D544" s="66"/>
      <c r="E544" s="292">
        <v>0</v>
      </c>
      <c r="F544" s="292">
        <v>0</v>
      </c>
      <c r="G544" s="292">
        <v>0</v>
      </c>
      <c r="H544" s="292">
        <v>0</v>
      </c>
      <c r="I544" s="292"/>
      <c r="J544" s="292"/>
      <c r="K544" s="292"/>
      <c r="L544" s="292"/>
      <c r="M544" s="292"/>
      <c r="N544" s="292"/>
      <c r="O544" s="292"/>
      <c r="P544" s="292"/>
      <c r="Q544" s="292">
        <f t="shared" si="8"/>
        <v>0</v>
      </c>
      <c r="R544" s="289"/>
      <c r="S544" s="6"/>
    </row>
    <row r="545" spans="2:32" x14ac:dyDescent="0.25">
      <c r="B545" s="52" t="s">
        <v>76</v>
      </c>
      <c r="C545" s="56">
        <v>73162345</v>
      </c>
      <c r="D545" s="56"/>
      <c r="E545" s="148">
        <v>0</v>
      </c>
      <c r="F545" s="148">
        <v>0</v>
      </c>
      <c r="G545" s="148">
        <v>0</v>
      </c>
      <c r="H545" s="148">
        <v>0</v>
      </c>
      <c r="I545" s="148"/>
      <c r="J545" s="148"/>
      <c r="K545" s="148"/>
      <c r="L545" s="148"/>
      <c r="M545" s="148"/>
      <c r="N545" s="148"/>
      <c r="O545" s="148"/>
      <c r="P545" s="148"/>
      <c r="Q545" s="147">
        <f t="shared" si="8"/>
        <v>0</v>
      </c>
      <c r="R545" s="289"/>
      <c r="S545" s="6"/>
    </row>
    <row r="546" spans="2:32" s="28" customFormat="1" x14ac:dyDescent="0.25">
      <c r="B546" s="51" t="s">
        <v>654</v>
      </c>
      <c r="C546" s="56">
        <v>73162345</v>
      </c>
      <c r="D546" s="56"/>
      <c r="E546" s="148">
        <v>0</v>
      </c>
      <c r="F546" s="148">
        <v>0</v>
      </c>
      <c r="G546" s="148">
        <v>0</v>
      </c>
      <c r="H546" s="148">
        <v>0</v>
      </c>
      <c r="I546" s="148"/>
      <c r="J546" s="148"/>
      <c r="K546" s="148"/>
      <c r="L546" s="148"/>
      <c r="M546" s="148"/>
      <c r="N546" s="148"/>
      <c r="O546" s="148"/>
      <c r="P546" s="148"/>
      <c r="Q546" s="147">
        <f t="shared" si="8"/>
        <v>0</v>
      </c>
      <c r="R546" s="289"/>
      <c r="S546" s="6"/>
      <c r="T546" s="3"/>
      <c r="U546" s="138"/>
      <c r="V546" s="138"/>
      <c r="W546" s="138"/>
      <c r="X546"/>
      <c r="Y546"/>
      <c r="Z546"/>
      <c r="AA546"/>
      <c r="AB546"/>
      <c r="AC546"/>
      <c r="AD546"/>
      <c r="AE546"/>
      <c r="AF546"/>
    </row>
    <row r="547" spans="2:32" x14ac:dyDescent="0.25">
      <c r="B547" s="50" t="s">
        <v>655</v>
      </c>
      <c r="C547" s="56">
        <v>73162345</v>
      </c>
      <c r="D547" s="56"/>
      <c r="E547" s="148">
        <v>0</v>
      </c>
      <c r="F547" s="148">
        <v>0</v>
      </c>
      <c r="G547" s="148">
        <v>0</v>
      </c>
      <c r="H547" s="148">
        <v>0</v>
      </c>
      <c r="I547" s="148"/>
      <c r="J547" s="148"/>
      <c r="K547" s="148"/>
      <c r="L547" s="148"/>
      <c r="M547" s="148"/>
      <c r="N547" s="148"/>
      <c r="O547" s="148"/>
      <c r="P547" s="148"/>
      <c r="Q547" s="147">
        <f t="shared" si="8"/>
        <v>0</v>
      </c>
      <c r="R547" s="289"/>
      <c r="S547" s="6"/>
    </row>
    <row r="548" spans="2:32" s="28" customFormat="1" ht="15.75" customHeight="1" x14ac:dyDescent="0.25">
      <c r="B548" s="77" t="s">
        <v>149</v>
      </c>
      <c r="C548" s="67">
        <f t="shared" ref="C548:Q548" si="9">C10+C76+C219+C339+C388+C411+C515+C541</f>
        <v>205120741155</v>
      </c>
      <c r="D548" s="67">
        <f t="shared" si="9"/>
        <v>0</v>
      </c>
      <c r="E548" s="59">
        <f t="shared" si="9"/>
        <v>10099844442.809999</v>
      </c>
      <c r="F548" s="59">
        <f t="shared" si="9"/>
        <v>10911078273.07</v>
      </c>
      <c r="G548" s="59">
        <f t="shared" si="9"/>
        <v>11720610360.359999</v>
      </c>
      <c r="H548" s="59">
        <f t="shared" si="9"/>
        <v>11660068170.069998</v>
      </c>
      <c r="I548" s="59">
        <f t="shared" si="9"/>
        <v>11927262314.91</v>
      </c>
      <c r="J548" s="59">
        <f t="shared" si="9"/>
        <v>0</v>
      </c>
      <c r="K548" s="59">
        <f t="shared" si="9"/>
        <v>0</v>
      </c>
      <c r="L548" s="59">
        <f t="shared" si="9"/>
        <v>0</v>
      </c>
      <c r="M548" s="59">
        <f t="shared" si="9"/>
        <v>0</v>
      </c>
      <c r="N548" s="59">
        <f t="shared" si="9"/>
        <v>0</v>
      </c>
      <c r="O548" s="59">
        <f t="shared" si="9"/>
        <v>0</v>
      </c>
      <c r="P548" s="59">
        <f t="shared" si="9"/>
        <v>0</v>
      </c>
      <c r="Q548" s="59">
        <f t="shared" si="9"/>
        <v>56318863561.220001</v>
      </c>
      <c r="R548" s="289"/>
      <c r="T548" s="3"/>
      <c r="U548" s="138"/>
      <c r="V548" s="138"/>
      <c r="W548" s="138"/>
      <c r="X548"/>
      <c r="Y548"/>
      <c r="Z548"/>
      <c r="AA548"/>
      <c r="AB548"/>
      <c r="AC548"/>
      <c r="AD548"/>
      <c r="AE548"/>
      <c r="AF548"/>
    </row>
    <row r="549" spans="2:32" ht="15.75" customHeight="1" x14ac:dyDescent="0.25">
      <c r="E549" s="148"/>
      <c r="F549" s="148"/>
      <c r="G549" s="148"/>
      <c r="H549" s="148"/>
      <c r="I549" s="148"/>
      <c r="J549" s="159"/>
      <c r="K549" s="159"/>
      <c r="L549" s="148"/>
      <c r="M549" s="148"/>
      <c r="N549" s="148"/>
      <c r="O549" s="148"/>
      <c r="P549" s="148"/>
      <c r="Q549" s="148"/>
      <c r="R549" s="289"/>
    </row>
    <row r="550" spans="2:32" ht="15.75" customHeight="1" x14ac:dyDescent="0.25">
      <c r="B550" s="77"/>
      <c r="C550" s="25"/>
      <c r="D550" s="24"/>
      <c r="E550" s="11" t="s">
        <v>10</v>
      </c>
      <c r="F550" s="11" t="s">
        <v>11</v>
      </c>
      <c r="G550" s="11" t="s">
        <v>12</v>
      </c>
      <c r="H550" s="11" t="s">
        <v>13</v>
      </c>
      <c r="I550" s="11" t="s">
        <v>14</v>
      </c>
      <c r="J550" s="160" t="s">
        <v>15</v>
      </c>
      <c r="K550" s="160" t="s">
        <v>16</v>
      </c>
      <c r="L550" s="161" t="s">
        <v>17</v>
      </c>
      <c r="M550" s="11" t="s">
        <v>118</v>
      </c>
      <c r="N550" s="11" t="s">
        <v>19</v>
      </c>
      <c r="O550" s="11" t="s">
        <v>20</v>
      </c>
      <c r="P550" s="11" t="s">
        <v>21</v>
      </c>
      <c r="Q550" s="162" t="s">
        <v>22</v>
      </c>
      <c r="R550" s="289"/>
    </row>
    <row r="551" spans="2:32" ht="15.75" customHeight="1" x14ac:dyDescent="0.25">
      <c r="B551" s="26" t="s">
        <v>83</v>
      </c>
      <c r="C551" s="60">
        <v>1383308604</v>
      </c>
      <c r="D551" s="60"/>
      <c r="E551" s="150">
        <v>0</v>
      </c>
      <c r="F551" s="150">
        <v>0</v>
      </c>
      <c r="G551" s="150">
        <v>180000</v>
      </c>
      <c r="H551" s="150">
        <v>0</v>
      </c>
      <c r="I551" s="150">
        <v>0</v>
      </c>
      <c r="J551" s="150"/>
      <c r="K551" s="150"/>
      <c r="L551" s="150"/>
      <c r="M551" s="150"/>
      <c r="N551" s="150"/>
      <c r="O551" s="150"/>
      <c r="P551" s="150">
        <v>0</v>
      </c>
      <c r="Q551" s="150">
        <f t="shared" ref="Q551:Q558" si="10">SUM(E551:P551)</f>
        <v>180000</v>
      </c>
      <c r="R551" s="289"/>
    </row>
    <row r="552" spans="2:32" ht="15.75" customHeight="1" x14ac:dyDescent="0.25">
      <c r="B552" s="52" t="s">
        <v>84</v>
      </c>
      <c r="C552" s="62">
        <v>1328308604</v>
      </c>
      <c r="D552" s="62"/>
      <c r="E552" s="164">
        <v>0</v>
      </c>
      <c r="F552" s="164">
        <v>0</v>
      </c>
      <c r="G552" s="164">
        <v>0</v>
      </c>
      <c r="H552" s="164">
        <v>0</v>
      </c>
      <c r="I552" s="164">
        <v>0</v>
      </c>
      <c r="J552" s="164"/>
      <c r="K552" s="164"/>
      <c r="L552" s="164"/>
      <c r="M552" s="164"/>
      <c r="N552" s="164"/>
      <c r="O552" s="164"/>
      <c r="P552" s="164">
        <v>0</v>
      </c>
      <c r="Q552" s="148">
        <f t="shared" si="10"/>
        <v>0</v>
      </c>
      <c r="R552" s="289"/>
      <c r="S552" s="28"/>
    </row>
    <row r="553" spans="2:32" ht="15.75" customHeight="1" x14ac:dyDescent="0.25">
      <c r="B553" s="27" t="s">
        <v>92</v>
      </c>
      <c r="C553" s="61">
        <v>1328308604</v>
      </c>
      <c r="D553" s="61"/>
      <c r="E553" s="163">
        <v>0</v>
      </c>
      <c r="F553" s="163">
        <v>0</v>
      </c>
      <c r="G553" s="163">
        <v>0</v>
      </c>
      <c r="H553" s="163">
        <v>0</v>
      </c>
      <c r="I553" s="163">
        <v>0</v>
      </c>
      <c r="J553" s="163"/>
      <c r="K553" s="163"/>
      <c r="L553" s="163"/>
      <c r="M553" s="163"/>
      <c r="N553" s="163"/>
      <c r="O553" s="163"/>
      <c r="P553" s="163">
        <v>0</v>
      </c>
      <c r="Q553" s="148">
        <f t="shared" si="10"/>
        <v>0</v>
      </c>
      <c r="R553" s="289"/>
    </row>
    <row r="554" spans="2:32" x14ac:dyDescent="0.25">
      <c r="B554" s="50" t="s">
        <v>93</v>
      </c>
      <c r="C554" s="61">
        <v>1328308604</v>
      </c>
      <c r="D554" s="61"/>
      <c r="E554" s="163">
        <v>0</v>
      </c>
      <c r="F554" s="165">
        <v>0</v>
      </c>
      <c r="G554" s="165">
        <v>0</v>
      </c>
      <c r="H554" s="163">
        <v>0</v>
      </c>
      <c r="I554" s="163">
        <v>0</v>
      </c>
      <c r="J554" s="163"/>
      <c r="K554" s="163"/>
      <c r="L554" s="163"/>
      <c r="M554" s="163"/>
      <c r="N554" s="163"/>
      <c r="O554" s="163"/>
      <c r="P554" s="163">
        <v>0</v>
      </c>
      <c r="Q554" s="148">
        <f t="shared" si="10"/>
        <v>0</v>
      </c>
      <c r="R554" s="289"/>
    </row>
    <row r="555" spans="2:32" ht="15" customHeight="1" x14ac:dyDescent="0.25">
      <c r="B555" s="52" t="s">
        <v>105</v>
      </c>
      <c r="C555" s="62">
        <v>55000000</v>
      </c>
      <c r="D555" s="62"/>
      <c r="E555" s="164">
        <v>0</v>
      </c>
      <c r="F555" s="166">
        <v>0</v>
      </c>
      <c r="G555" s="166">
        <v>180000</v>
      </c>
      <c r="H555" s="164">
        <v>0</v>
      </c>
      <c r="I555" s="164">
        <v>0</v>
      </c>
      <c r="J555" s="164"/>
      <c r="K555" s="164"/>
      <c r="L555" s="164"/>
      <c r="M555" s="164"/>
      <c r="N555" s="164"/>
      <c r="O555" s="164"/>
      <c r="P555" s="164">
        <v>0</v>
      </c>
      <c r="Q555" s="148">
        <f t="shared" si="10"/>
        <v>180000</v>
      </c>
      <c r="R555" s="289"/>
      <c r="S555" s="28"/>
    </row>
    <row r="556" spans="2:32" x14ac:dyDescent="0.25">
      <c r="B556" s="27" t="s">
        <v>106</v>
      </c>
      <c r="C556" s="61">
        <v>55000000</v>
      </c>
      <c r="D556" s="61"/>
      <c r="E556" s="163">
        <v>0</v>
      </c>
      <c r="F556" s="163">
        <v>0</v>
      </c>
      <c r="G556" s="163">
        <v>180000</v>
      </c>
      <c r="H556" s="163">
        <v>0</v>
      </c>
      <c r="I556" s="163">
        <v>0</v>
      </c>
      <c r="J556" s="163"/>
      <c r="K556" s="163"/>
      <c r="L556" s="163"/>
      <c r="M556" s="163"/>
      <c r="N556" s="163"/>
      <c r="O556" s="163"/>
      <c r="P556" s="163">
        <v>0</v>
      </c>
      <c r="Q556" s="148">
        <f t="shared" si="10"/>
        <v>180000</v>
      </c>
      <c r="R556" s="289"/>
    </row>
    <row r="557" spans="2:32" x14ac:dyDescent="0.25">
      <c r="B557" s="50" t="s">
        <v>124</v>
      </c>
      <c r="C557" s="61">
        <v>2000000</v>
      </c>
      <c r="D557" s="61"/>
      <c r="E557" s="163">
        <v>0</v>
      </c>
      <c r="F557" s="163">
        <v>0</v>
      </c>
      <c r="G557" s="163">
        <v>180000</v>
      </c>
      <c r="H557" s="163">
        <v>0</v>
      </c>
      <c r="I557" s="163">
        <v>0</v>
      </c>
      <c r="J557" s="163"/>
      <c r="K557" s="163"/>
      <c r="L557" s="163"/>
      <c r="M557" s="163"/>
      <c r="N557" s="163"/>
      <c r="O557" s="163"/>
      <c r="P557" s="163">
        <v>0</v>
      </c>
      <c r="Q557" s="148">
        <f t="shared" si="10"/>
        <v>180000</v>
      </c>
      <c r="R557" s="289"/>
    </row>
    <row r="558" spans="2:32" x14ac:dyDescent="0.25">
      <c r="B558" s="50" t="s">
        <v>107</v>
      </c>
      <c r="C558" s="61">
        <v>53000000</v>
      </c>
      <c r="D558" s="61"/>
      <c r="E558" s="163">
        <v>0</v>
      </c>
      <c r="F558" s="163">
        <v>0</v>
      </c>
      <c r="G558" s="163">
        <v>0</v>
      </c>
      <c r="H558" s="163">
        <v>0</v>
      </c>
      <c r="I558" s="163">
        <v>0</v>
      </c>
      <c r="J558" s="163"/>
      <c r="K558" s="163"/>
      <c r="L558" s="163"/>
      <c r="M558" s="163"/>
      <c r="N558" s="163"/>
      <c r="O558" s="163"/>
      <c r="P558" s="163">
        <v>0</v>
      </c>
      <c r="Q558" s="148">
        <f t="shared" si="10"/>
        <v>0</v>
      </c>
      <c r="R558" s="289"/>
    </row>
    <row r="559" spans="2:32" x14ac:dyDescent="0.25">
      <c r="B559" s="77" t="s">
        <v>85</v>
      </c>
      <c r="C559" s="67">
        <f>+C551</f>
        <v>1383308604</v>
      </c>
      <c r="D559" s="67">
        <f>+D551</f>
        <v>0</v>
      </c>
      <c r="E559" s="59">
        <f t="shared" ref="E559:Q559" si="11">+E551</f>
        <v>0</v>
      </c>
      <c r="F559" s="59">
        <f t="shared" si="11"/>
        <v>0</v>
      </c>
      <c r="G559" s="59">
        <f t="shared" si="11"/>
        <v>180000</v>
      </c>
      <c r="H559" s="59">
        <f t="shared" si="11"/>
        <v>0</v>
      </c>
      <c r="I559" s="59">
        <f t="shared" si="11"/>
        <v>0</v>
      </c>
      <c r="J559" s="167">
        <f t="shared" si="11"/>
        <v>0</v>
      </c>
      <c r="K559" s="168">
        <f t="shared" si="11"/>
        <v>0</v>
      </c>
      <c r="L559" s="169">
        <f t="shared" si="11"/>
        <v>0</v>
      </c>
      <c r="M559" s="59">
        <f t="shared" si="11"/>
        <v>0</v>
      </c>
      <c r="N559" s="59">
        <f t="shared" si="11"/>
        <v>0</v>
      </c>
      <c r="O559" s="59">
        <f t="shared" si="11"/>
        <v>0</v>
      </c>
      <c r="P559" s="59">
        <f t="shared" si="11"/>
        <v>0</v>
      </c>
      <c r="Q559" s="59">
        <f t="shared" si="11"/>
        <v>180000</v>
      </c>
      <c r="R559" s="289"/>
    </row>
    <row r="560" spans="2:32" x14ac:dyDescent="0.25">
      <c r="E560" s="170"/>
      <c r="F560" s="170"/>
      <c r="G560" s="170"/>
      <c r="H560" s="170"/>
      <c r="I560" s="170"/>
      <c r="J560" s="170"/>
      <c r="K560" s="170"/>
      <c r="L560" s="170"/>
      <c r="M560" s="170"/>
      <c r="N560" s="170"/>
      <c r="O560" s="170"/>
      <c r="P560" s="170"/>
      <c r="Q560" s="170"/>
      <c r="R560" s="289"/>
    </row>
    <row r="561" spans="2:18" x14ac:dyDescent="0.25">
      <c r="B561" s="93" t="s">
        <v>150</v>
      </c>
      <c r="C561" s="80">
        <f t="shared" ref="C561:Q561" si="12">C548+C559</f>
        <v>206504049759</v>
      </c>
      <c r="D561" s="80">
        <f t="shared" si="12"/>
        <v>0</v>
      </c>
      <c r="E561" s="171">
        <f t="shared" si="12"/>
        <v>10099844442.809999</v>
      </c>
      <c r="F561" s="171">
        <f t="shared" si="12"/>
        <v>10911078273.07</v>
      </c>
      <c r="G561" s="171">
        <f t="shared" si="12"/>
        <v>11720790360.359999</v>
      </c>
      <c r="H561" s="171">
        <f t="shared" si="12"/>
        <v>11660068170.069998</v>
      </c>
      <c r="I561" s="171">
        <f t="shared" si="12"/>
        <v>11927262314.91</v>
      </c>
      <c r="J561" s="171">
        <f t="shared" si="12"/>
        <v>0</v>
      </c>
      <c r="K561" s="171">
        <f t="shared" si="12"/>
        <v>0</v>
      </c>
      <c r="L561" s="171">
        <f t="shared" si="12"/>
        <v>0</v>
      </c>
      <c r="M561" s="171">
        <f t="shared" si="12"/>
        <v>0</v>
      </c>
      <c r="N561" s="171">
        <f t="shared" si="12"/>
        <v>0</v>
      </c>
      <c r="O561" s="171">
        <f t="shared" si="12"/>
        <v>0</v>
      </c>
      <c r="P561" s="171">
        <f t="shared" si="12"/>
        <v>0</v>
      </c>
      <c r="Q561" s="171">
        <f t="shared" si="12"/>
        <v>56319043561.220001</v>
      </c>
      <c r="R561" s="289"/>
    </row>
    <row r="562" spans="2:18" x14ac:dyDescent="0.25">
      <c r="B562" s="75" t="s">
        <v>758</v>
      </c>
      <c r="C562" s="291"/>
      <c r="D562" s="291"/>
      <c r="E562" s="294"/>
      <c r="F562" s="294"/>
      <c r="G562" s="294"/>
      <c r="H562" s="294"/>
      <c r="I562" s="294"/>
      <c r="J562" s="294"/>
      <c r="K562" s="294"/>
      <c r="L562" s="294"/>
      <c r="M562" s="294"/>
      <c r="N562" s="294"/>
      <c r="O562" s="294"/>
      <c r="P562" s="291"/>
      <c r="Q562" s="294"/>
      <c r="R562" s="289"/>
    </row>
    <row r="563" spans="2:18" x14ac:dyDescent="0.25">
      <c r="B563" s="70" t="s">
        <v>762</v>
      </c>
      <c r="C563" s="137"/>
      <c r="D563" s="137"/>
      <c r="E563" s="280"/>
      <c r="F563" s="280"/>
      <c r="G563" s="280"/>
      <c r="H563" s="280"/>
      <c r="I563" s="280"/>
      <c r="J563" s="280"/>
      <c r="K563" s="280"/>
      <c r="L563" s="280"/>
      <c r="M563" s="280"/>
      <c r="N563" s="280"/>
      <c r="Q563" s="280"/>
      <c r="R563" s="289"/>
    </row>
    <row r="564" spans="2:18" x14ac:dyDescent="0.25">
      <c r="B564" s="70" t="s">
        <v>113</v>
      </c>
      <c r="E564" s="281"/>
      <c r="F564" s="281"/>
      <c r="G564" s="281"/>
      <c r="H564" s="281"/>
      <c r="I564" s="281"/>
      <c r="J564" s="281"/>
      <c r="K564" s="281"/>
      <c r="L564" s="281"/>
      <c r="M564" s="281"/>
      <c r="N564" s="281"/>
      <c r="O564" s="281"/>
      <c r="P564" s="281"/>
      <c r="Q564" s="281"/>
      <c r="R564" s="289"/>
    </row>
    <row r="565" spans="2:18" ht="36" hidden="1" x14ac:dyDescent="0.25">
      <c r="B565" s="295" t="s">
        <v>750</v>
      </c>
      <c r="R565" s="289"/>
    </row>
    <row r="566" spans="2:18" x14ac:dyDescent="0.25">
      <c r="R566" s="289"/>
    </row>
    <row r="567" spans="2:18" x14ac:dyDescent="0.25">
      <c r="R567" s="289"/>
    </row>
    <row r="568" spans="2:18" x14ac:dyDescent="0.25">
      <c r="R568" s="289"/>
    </row>
    <row r="569" spans="2:18" x14ac:dyDescent="0.25">
      <c r="R569" s="289"/>
    </row>
    <row r="570" spans="2:18" x14ac:dyDescent="0.25">
      <c r="R570" s="289"/>
    </row>
    <row r="571" spans="2:18" x14ac:dyDescent="0.25">
      <c r="R571" s="289"/>
    </row>
    <row r="572" spans="2:18" x14ac:dyDescent="0.25">
      <c r="R572" s="289"/>
    </row>
    <row r="573" spans="2:18" x14ac:dyDescent="0.25">
      <c r="R573" s="289"/>
    </row>
    <row r="574" spans="2:18" x14ac:dyDescent="0.25">
      <c r="R574" s="289"/>
    </row>
    <row r="575" spans="2:18" x14ac:dyDescent="0.25">
      <c r="R575" s="289"/>
    </row>
    <row r="576" spans="2:18" x14ac:dyDescent="0.25">
      <c r="R576" s="289"/>
    </row>
    <row r="577" spans="18:18" x14ac:dyDescent="0.25">
      <c r="R577" s="289"/>
    </row>
    <row r="578" spans="18:18" x14ac:dyDescent="0.25">
      <c r="R578" s="289"/>
    </row>
    <row r="579" spans="18:18" x14ac:dyDescent="0.25">
      <c r="R579" s="289"/>
    </row>
    <row r="580" spans="18:18" x14ac:dyDescent="0.25">
      <c r="R580" s="289"/>
    </row>
    <row r="581" spans="18:18" x14ac:dyDescent="0.25">
      <c r="R581" s="289"/>
    </row>
    <row r="582" spans="18:18" x14ac:dyDescent="0.25">
      <c r="R582" s="289"/>
    </row>
    <row r="583" spans="18:18" x14ac:dyDescent="0.25">
      <c r="R583" s="289"/>
    </row>
    <row r="584" spans="18:18" x14ac:dyDescent="0.25">
      <c r="R584" s="289"/>
    </row>
    <row r="585" spans="18:18" x14ac:dyDescent="0.25">
      <c r="R585" s="289"/>
    </row>
    <row r="586" spans="18:18" x14ac:dyDescent="0.25">
      <c r="R586" s="289"/>
    </row>
    <row r="587" spans="18:18" x14ac:dyDescent="0.25">
      <c r="R587" s="289"/>
    </row>
    <row r="588" spans="18:18" x14ac:dyDescent="0.25">
      <c r="R588" s="289"/>
    </row>
    <row r="589" spans="18:18" x14ac:dyDescent="0.25">
      <c r="R589" s="289"/>
    </row>
    <row r="590" spans="18:18" x14ac:dyDescent="0.25">
      <c r="R590" s="289"/>
    </row>
    <row r="591" spans="18:18" x14ac:dyDescent="0.25">
      <c r="R591" s="289"/>
    </row>
    <row r="592" spans="18:18" x14ac:dyDescent="0.25">
      <c r="R592" s="289"/>
    </row>
    <row r="593" spans="18:18" x14ac:dyDescent="0.25">
      <c r="R593" s="289"/>
    </row>
    <row r="594" spans="18:18" x14ac:dyDescent="0.25">
      <c r="R594" s="289"/>
    </row>
    <row r="595" spans="18:18" x14ac:dyDescent="0.25">
      <c r="R595" s="289"/>
    </row>
    <row r="596" spans="18:18" x14ac:dyDescent="0.25">
      <c r="R596" s="289"/>
    </row>
    <row r="597" spans="18:18" x14ac:dyDescent="0.25">
      <c r="R597" s="289"/>
    </row>
    <row r="598" spans="18:18" x14ac:dyDescent="0.25">
      <c r="R598" s="289"/>
    </row>
    <row r="599" spans="18:18" x14ac:dyDescent="0.25">
      <c r="R599" s="289"/>
    </row>
    <row r="600" spans="18:18" x14ac:dyDescent="0.25">
      <c r="R600" s="289"/>
    </row>
    <row r="601" spans="18:18" x14ac:dyDescent="0.25">
      <c r="R601" s="289"/>
    </row>
    <row r="602" spans="18:18" x14ac:dyDescent="0.25">
      <c r="R602" s="289"/>
    </row>
    <row r="603" spans="18:18" x14ac:dyDescent="0.25">
      <c r="R603" s="289"/>
    </row>
    <row r="604" spans="18:18" x14ac:dyDescent="0.25">
      <c r="R604" s="289"/>
    </row>
    <row r="605" spans="18:18" x14ac:dyDescent="0.25">
      <c r="R605" s="289"/>
    </row>
    <row r="606" spans="18:18" x14ac:dyDescent="0.25">
      <c r="R606" s="289"/>
    </row>
    <row r="607" spans="18:18" x14ac:dyDescent="0.25">
      <c r="R607" s="289"/>
    </row>
    <row r="608" spans="18:18" x14ac:dyDescent="0.25">
      <c r="R608" s="289"/>
    </row>
    <row r="609" spans="18:18" x14ac:dyDescent="0.25">
      <c r="R609" s="289"/>
    </row>
    <row r="610" spans="18:18" x14ac:dyDescent="0.25">
      <c r="R610" s="289"/>
    </row>
    <row r="611" spans="18:18" x14ac:dyDescent="0.25">
      <c r="R611" s="289"/>
    </row>
    <row r="612" spans="18:18" x14ac:dyDescent="0.25">
      <c r="R612" s="289"/>
    </row>
    <row r="613" spans="18:18" x14ac:dyDescent="0.25">
      <c r="R613" s="289"/>
    </row>
    <row r="614" spans="18:18" x14ac:dyDescent="0.25">
      <c r="R614" s="175"/>
    </row>
    <row r="615" spans="18:18" x14ac:dyDescent="0.25">
      <c r="R615" s="174"/>
    </row>
    <row r="616" spans="18:18" x14ac:dyDescent="0.25">
      <c r="R616" s="277"/>
    </row>
    <row r="617" spans="18:18" x14ac:dyDescent="0.25">
      <c r="R617" s="275"/>
    </row>
    <row r="618" spans="18:18" x14ac:dyDescent="0.25">
      <c r="R618" s="174"/>
    </row>
    <row r="619" spans="18:18" x14ac:dyDescent="0.25">
      <c r="R619" s="174"/>
    </row>
    <row r="620" spans="18:18" x14ac:dyDescent="0.25">
      <c r="R620" s="175"/>
    </row>
    <row r="621" spans="18:18" x14ac:dyDescent="0.25">
      <c r="R621" s="174"/>
    </row>
    <row r="622" spans="18:18" x14ac:dyDescent="0.25">
      <c r="R622" s="174"/>
    </row>
    <row r="623" spans="18:18" x14ac:dyDescent="0.25">
      <c r="R623" s="175"/>
    </row>
    <row r="624" spans="18:18" x14ac:dyDescent="0.25">
      <c r="R624" s="174"/>
    </row>
    <row r="625" spans="18:18" x14ac:dyDescent="0.25">
      <c r="R625" s="174"/>
    </row>
    <row r="626" spans="18:18" x14ac:dyDescent="0.25">
      <c r="R626" s="275"/>
    </row>
    <row r="627" spans="18:18" x14ac:dyDescent="0.25">
      <c r="R627" s="174"/>
    </row>
    <row r="628" spans="18:18" x14ac:dyDescent="0.25">
      <c r="R628" s="174"/>
    </row>
    <row r="629" spans="18:18" x14ac:dyDescent="0.25">
      <c r="R629" s="174"/>
    </row>
    <row r="630" spans="18:18" x14ac:dyDescent="0.25">
      <c r="R630" s="174"/>
    </row>
    <row r="631" spans="18:18" x14ac:dyDescent="0.25">
      <c r="R631" s="174"/>
    </row>
    <row r="632" spans="18:18" x14ac:dyDescent="0.25">
      <c r="R632" s="174"/>
    </row>
    <row r="633" spans="18:18" x14ac:dyDescent="0.25">
      <c r="R633" s="174"/>
    </row>
    <row r="634" spans="18:18" x14ac:dyDescent="0.25">
      <c r="R634" s="174"/>
    </row>
    <row r="635" spans="18:18" x14ac:dyDescent="0.25">
      <c r="R635" s="174"/>
    </row>
    <row r="636" spans="18:18" x14ac:dyDescent="0.25">
      <c r="R636" s="174"/>
    </row>
    <row r="637" spans="18:18" x14ac:dyDescent="0.25">
      <c r="R637" s="174"/>
    </row>
    <row r="638" spans="18:18" x14ac:dyDescent="0.25">
      <c r="R638" s="174"/>
    </row>
    <row r="639" spans="18:18" x14ac:dyDescent="0.25">
      <c r="R639" s="174"/>
    </row>
    <row r="640" spans="18:18" x14ac:dyDescent="0.25">
      <c r="R640" s="174"/>
    </row>
    <row r="641" spans="18:18" x14ac:dyDescent="0.25">
      <c r="R641" s="275"/>
    </row>
    <row r="642" spans="18:18" x14ac:dyDescent="0.25">
      <c r="R642" s="174"/>
    </row>
    <row r="643" spans="18:18" x14ac:dyDescent="0.25">
      <c r="R643" s="174"/>
    </row>
    <row r="644" spans="18:18" x14ac:dyDescent="0.25">
      <c r="R644" s="174"/>
    </row>
    <row r="666" spans="18:18" x14ac:dyDescent="0.25">
      <c r="R666" s="28"/>
    </row>
    <row r="681" spans="18:18" x14ac:dyDescent="0.25">
      <c r="R681" s="28"/>
    </row>
  </sheetData>
  <mergeCells count="6">
    <mergeCell ref="B2:Q2"/>
    <mergeCell ref="B3:Q3"/>
    <mergeCell ref="B4:Q4"/>
    <mergeCell ref="B5:Q5"/>
    <mergeCell ref="B8:B9"/>
    <mergeCell ref="E8:Q8"/>
  </mergeCells>
  <conditionalFormatting sqref="R1:R1048576">
    <cfRule type="containsText" dxfId="2" priority="1" operator="containsText" text="Missing">
      <formula>NOT(ISERROR(SEARCH("Missing",R1)))</formula>
    </cfRule>
    <cfRule type="containsText" dxfId="1" priority="2" operator="containsText" text="Missing">
      <formula>NOT(ISERROR(SEARCH("Missing",R1)))</formula>
    </cfRule>
    <cfRule type="containsText" dxfId="0" priority="3" operator="containsText" text="Missing">
      <formula>NOT(ISERROR(SEARCH("Missing",R1)))</formula>
    </cfRule>
  </conditionalFormatting>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76"/>
  <sheetViews>
    <sheetView showGridLines="0" topLeftCell="B1" zoomScale="89" zoomScaleNormal="89" workbookViewId="0">
      <selection activeCell="B7" sqref="B7:B8"/>
    </sheetView>
  </sheetViews>
  <sheetFormatPr defaultColWidth="11.42578125" defaultRowHeight="15" x14ac:dyDescent="0.25"/>
  <cols>
    <col min="1" max="1" width="7.42578125" customWidth="1"/>
    <col min="2" max="2" width="70.28515625" customWidth="1"/>
    <col min="3" max="3" width="17.85546875" customWidth="1"/>
    <col min="4" max="4" width="18.28515625" customWidth="1"/>
    <col min="5" max="16" width="14.42578125" customWidth="1"/>
    <col min="17" max="17" width="19.28515625" customWidth="1"/>
  </cols>
  <sheetData>
    <row r="2" spans="2:18" s="31" customFormat="1" ht="28.5" x14ac:dyDescent="0.25">
      <c r="B2" s="297" t="s">
        <v>0</v>
      </c>
      <c r="C2" s="305"/>
      <c r="D2" s="305"/>
      <c r="E2" s="305"/>
      <c r="F2" s="305"/>
      <c r="G2" s="305"/>
      <c r="H2" s="305"/>
      <c r="I2" s="305"/>
      <c r="J2" s="305"/>
      <c r="K2" s="305"/>
      <c r="L2" s="305"/>
      <c r="M2" s="305"/>
      <c r="N2" s="305"/>
      <c r="O2" s="305"/>
      <c r="P2" s="305"/>
      <c r="Q2" s="305"/>
      <c r="R2" s="35"/>
    </row>
    <row r="3" spans="2:18" s="31" customFormat="1" ht="21" x14ac:dyDescent="0.25">
      <c r="B3" s="298" t="s">
        <v>1</v>
      </c>
      <c r="C3" s="307"/>
      <c r="D3" s="307"/>
      <c r="E3" s="307"/>
      <c r="F3" s="307"/>
      <c r="G3" s="307"/>
      <c r="H3" s="307"/>
      <c r="I3" s="307"/>
      <c r="J3" s="307"/>
      <c r="K3" s="307"/>
      <c r="L3" s="307"/>
      <c r="M3" s="307"/>
      <c r="N3" s="307"/>
      <c r="O3" s="307"/>
      <c r="P3" s="307"/>
      <c r="Q3" s="307"/>
    </row>
    <row r="4" spans="2:18" s="31" customFormat="1" ht="16.5" x14ac:dyDescent="0.25">
      <c r="B4" s="299" t="s">
        <v>2</v>
      </c>
      <c r="C4" s="306"/>
      <c r="D4" s="306"/>
      <c r="E4" s="306"/>
      <c r="F4" s="306"/>
      <c r="G4" s="306"/>
      <c r="H4" s="306"/>
      <c r="I4" s="306"/>
      <c r="J4" s="306"/>
      <c r="K4" s="306"/>
      <c r="L4" s="306"/>
      <c r="M4" s="306"/>
      <c r="N4" s="306"/>
      <c r="O4" s="306"/>
      <c r="P4" s="306"/>
      <c r="Q4" s="306"/>
      <c r="R4" s="34"/>
    </row>
    <row r="5" spans="2:18" s="31" customFormat="1" ht="15.75" x14ac:dyDescent="0.25">
      <c r="B5" s="299" t="s">
        <v>3</v>
      </c>
      <c r="C5" s="306"/>
      <c r="D5" s="306"/>
      <c r="E5" s="306"/>
      <c r="F5" s="306"/>
      <c r="G5" s="306"/>
      <c r="H5" s="306"/>
      <c r="I5" s="306"/>
      <c r="J5" s="306"/>
      <c r="K5" s="306"/>
      <c r="L5" s="306"/>
      <c r="M5" s="306"/>
      <c r="N5" s="306"/>
      <c r="O5" s="306"/>
      <c r="P5" s="306"/>
      <c r="Q5" s="306"/>
    </row>
    <row r="6" spans="2:18" s="31" customFormat="1" x14ac:dyDescent="0.25">
      <c r="B6" s="2" t="s">
        <v>89</v>
      </c>
      <c r="C6" s="71"/>
      <c r="D6" s="71"/>
      <c r="E6" s="33"/>
      <c r="F6" s="33"/>
      <c r="G6" s="33"/>
      <c r="H6" s="33"/>
      <c r="I6"/>
      <c r="J6"/>
      <c r="K6"/>
      <c r="L6"/>
      <c r="M6"/>
      <c r="N6"/>
      <c r="O6"/>
      <c r="P6"/>
      <c r="Q6" s="32" t="s">
        <v>5</v>
      </c>
      <c r="R6" s="29"/>
    </row>
    <row r="7" spans="2:18" s="31" customFormat="1" ht="24" customHeight="1" x14ac:dyDescent="0.25">
      <c r="B7" s="302" t="s">
        <v>6</v>
      </c>
      <c r="C7" s="303" t="s">
        <v>7</v>
      </c>
      <c r="D7" s="303" t="s">
        <v>8</v>
      </c>
      <c r="E7" s="304" t="s">
        <v>9</v>
      </c>
      <c r="F7" s="304"/>
      <c r="G7" s="304"/>
      <c r="H7" s="304"/>
      <c r="I7" s="304"/>
      <c r="J7" s="304"/>
      <c r="K7" s="304"/>
      <c r="L7" s="304"/>
      <c r="M7" s="304"/>
      <c r="N7" s="304"/>
      <c r="O7" s="304"/>
      <c r="P7" s="304"/>
      <c r="Q7" s="304"/>
    </row>
    <row r="8" spans="2:18" s="31" customFormat="1" ht="25.5" customHeight="1" x14ac:dyDescent="0.25">
      <c r="B8" s="309"/>
      <c r="C8" s="303"/>
      <c r="D8" s="303"/>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2">
        <v>8745542379</v>
      </c>
      <c r="D9" s="212">
        <v>9158148640.789999</v>
      </c>
      <c r="E9" s="212">
        <v>381145537.57999998</v>
      </c>
      <c r="F9" s="212">
        <v>604224221.80000007</v>
      </c>
      <c r="G9" s="212">
        <v>589068303.00999999</v>
      </c>
      <c r="H9" s="212">
        <v>447546402.85999995</v>
      </c>
      <c r="I9" s="212">
        <v>641152189.67999995</v>
      </c>
      <c r="J9" s="212">
        <v>755283460.31000006</v>
      </c>
      <c r="K9" s="212">
        <v>485570182.08999997</v>
      </c>
      <c r="L9" s="212">
        <v>657994546.26999986</v>
      </c>
      <c r="M9" s="212">
        <v>615595546.29999995</v>
      </c>
      <c r="N9" s="212">
        <v>660783983.01999998</v>
      </c>
      <c r="O9" s="212">
        <v>941409335.06000006</v>
      </c>
      <c r="P9" s="212">
        <v>1376933524.96</v>
      </c>
      <c r="Q9" s="212">
        <f>SUM(E9:P9)</f>
        <v>8156707232.9400005</v>
      </c>
    </row>
    <row r="10" spans="2:18" x14ac:dyDescent="0.25">
      <c r="B10" s="27" t="s">
        <v>24</v>
      </c>
      <c r="C10" s="213">
        <v>6808347794</v>
      </c>
      <c r="D10" s="213">
        <v>7081838463.289999</v>
      </c>
      <c r="E10" s="213">
        <v>303976245.44999999</v>
      </c>
      <c r="F10" s="213">
        <v>482353760.42999995</v>
      </c>
      <c r="G10" s="213">
        <v>485944677.71000004</v>
      </c>
      <c r="H10" s="213">
        <v>371444300.63999999</v>
      </c>
      <c r="I10" s="213">
        <v>518257793.03000003</v>
      </c>
      <c r="J10" s="213">
        <v>606840327.48000002</v>
      </c>
      <c r="K10" s="213">
        <v>391338466.55000001</v>
      </c>
      <c r="L10" s="213">
        <v>494922224.71999991</v>
      </c>
      <c r="M10" s="213">
        <v>492272960.52999997</v>
      </c>
      <c r="N10" s="213">
        <v>513451497.38999999</v>
      </c>
      <c r="O10" s="213">
        <v>783110153.80000007</v>
      </c>
      <c r="P10" s="213">
        <v>981699490.10000002</v>
      </c>
      <c r="Q10" s="213">
        <f t="shared" ref="Q10:Q55" si="0">SUM(E10:P10)</f>
        <v>6425611897.8300009</v>
      </c>
    </row>
    <row r="11" spans="2:18" x14ac:dyDescent="0.25">
      <c r="B11" s="27" t="s">
        <v>25</v>
      </c>
      <c r="C11" s="213">
        <v>616936768</v>
      </c>
      <c r="D11" s="213">
        <v>748953877.8900001</v>
      </c>
      <c r="E11" s="213">
        <v>13696294.41</v>
      </c>
      <c r="F11" s="213">
        <v>35280112.239999995</v>
      </c>
      <c r="G11" s="213">
        <v>48043789.049999997</v>
      </c>
      <c r="H11" s="213">
        <v>20775770.25</v>
      </c>
      <c r="I11" s="213">
        <v>40155106.260000005</v>
      </c>
      <c r="J11" s="213">
        <v>77326775.5</v>
      </c>
      <c r="K11" s="213">
        <v>24952580.199999999</v>
      </c>
      <c r="L11" s="213">
        <v>58176861.290000007</v>
      </c>
      <c r="M11" s="213">
        <v>52010632.409999996</v>
      </c>
      <c r="N11" s="213">
        <v>48024595.840000004</v>
      </c>
      <c r="O11" s="213">
        <v>63249377.599999994</v>
      </c>
      <c r="P11" s="213">
        <v>185109591.22</v>
      </c>
      <c r="Q11" s="213">
        <f t="shared" si="0"/>
        <v>666801486.2700001</v>
      </c>
    </row>
    <row r="12" spans="2:18" x14ac:dyDescent="0.25">
      <c r="B12" s="27" t="s">
        <v>26</v>
      </c>
      <c r="C12" s="213">
        <v>44799170</v>
      </c>
      <c r="D12" s="213">
        <v>38121594</v>
      </c>
      <c r="E12" s="213">
        <v>613683.07000000007</v>
      </c>
      <c r="F12" s="213">
        <v>1472583.7</v>
      </c>
      <c r="G12" s="213">
        <v>1670262.03</v>
      </c>
      <c r="H12" s="213">
        <v>1254830.69</v>
      </c>
      <c r="I12" s="213">
        <v>2921621.04</v>
      </c>
      <c r="J12" s="213">
        <v>1850537.01</v>
      </c>
      <c r="K12" s="213">
        <v>2224919</v>
      </c>
      <c r="L12" s="213">
        <v>1738722.0699999998</v>
      </c>
      <c r="M12" s="213">
        <v>1972925.0899999999</v>
      </c>
      <c r="N12" s="213">
        <v>2392944.04</v>
      </c>
      <c r="O12" s="213">
        <v>1832672.17</v>
      </c>
      <c r="P12" s="213">
        <v>4048955.8599999994</v>
      </c>
      <c r="Q12" s="213">
        <f t="shared" si="0"/>
        <v>23994655.770000003</v>
      </c>
    </row>
    <row r="13" spans="2:18" x14ac:dyDescent="0.25">
      <c r="B13" s="27" t="s">
        <v>27</v>
      </c>
      <c r="C13" s="213">
        <v>439240221</v>
      </c>
      <c r="D13" s="213">
        <v>408379239.76999998</v>
      </c>
      <c r="E13" s="213">
        <v>18944301.770000003</v>
      </c>
      <c r="F13" s="213">
        <v>6663257.96</v>
      </c>
      <c r="G13" s="213">
        <v>1411823.75</v>
      </c>
      <c r="H13" s="213">
        <v>1067565.95</v>
      </c>
      <c r="I13" s="213">
        <v>1231414.97</v>
      </c>
      <c r="J13" s="213">
        <v>3740436.5700000003</v>
      </c>
      <c r="K13" s="213">
        <v>1424771.88</v>
      </c>
      <c r="L13" s="213">
        <v>37262587.909999996</v>
      </c>
      <c r="M13" s="213">
        <v>16437516.74</v>
      </c>
      <c r="N13" s="213">
        <v>21883376.190000001</v>
      </c>
      <c r="O13" s="213">
        <v>34400469.259999998</v>
      </c>
      <c r="P13" s="213">
        <v>110534482.73</v>
      </c>
      <c r="Q13" s="213">
        <f t="shared" si="0"/>
        <v>255002005.68000001</v>
      </c>
    </row>
    <row r="14" spans="2:18" x14ac:dyDescent="0.25">
      <c r="B14" s="27" t="s">
        <v>28</v>
      </c>
      <c r="C14" s="213">
        <v>836218426</v>
      </c>
      <c r="D14" s="213">
        <v>880855465.83999979</v>
      </c>
      <c r="E14" s="213">
        <v>43915012.879999995</v>
      </c>
      <c r="F14" s="213">
        <v>78454507.469999984</v>
      </c>
      <c r="G14" s="213">
        <v>51997750.469999976</v>
      </c>
      <c r="H14" s="213">
        <v>53003935.329999983</v>
      </c>
      <c r="I14" s="213">
        <v>78586254.379999965</v>
      </c>
      <c r="J14" s="213">
        <v>65525383.75</v>
      </c>
      <c r="K14" s="213">
        <v>65629444.459999986</v>
      </c>
      <c r="L14" s="213">
        <v>65894150.279999994</v>
      </c>
      <c r="M14" s="213">
        <v>52901511.530000001</v>
      </c>
      <c r="N14" s="213">
        <v>75031569.559999987</v>
      </c>
      <c r="O14" s="213">
        <v>58816662.229999989</v>
      </c>
      <c r="P14" s="213">
        <v>95541005.050000012</v>
      </c>
      <c r="Q14" s="213">
        <f t="shared" si="0"/>
        <v>785297187.38999987</v>
      </c>
    </row>
    <row r="15" spans="2:18" x14ac:dyDescent="0.25">
      <c r="B15" s="26" t="s">
        <v>29</v>
      </c>
      <c r="C15" s="212">
        <v>2141462090</v>
      </c>
      <c r="D15" s="212">
        <v>2625422482.6399999</v>
      </c>
      <c r="E15" s="212">
        <v>12874646.049999999</v>
      </c>
      <c r="F15" s="212">
        <v>63068474.670000002</v>
      </c>
      <c r="G15" s="212">
        <v>123547258.24000001</v>
      </c>
      <c r="H15" s="212">
        <v>67085602.800000004</v>
      </c>
      <c r="I15" s="212">
        <v>130212087.05000004</v>
      </c>
      <c r="J15" s="212">
        <v>143048479.58999997</v>
      </c>
      <c r="K15" s="212">
        <v>83032728.780000001</v>
      </c>
      <c r="L15" s="212">
        <v>91141188.719999999</v>
      </c>
      <c r="M15" s="212">
        <v>133712726.03999998</v>
      </c>
      <c r="N15" s="212">
        <v>96632597.109999999</v>
      </c>
      <c r="O15" s="212">
        <v>167807048.85000002</v>
      </c>
      <c r="P15" s="212">
        <v>364968495.35000002</v>
      </c>
      <c r="Q15" s="212">
        <f t="shared" si="0"/>
        <v>1477131333.25</v>
      </c>
    </row>
    <row r="16" spans="2:18" x14ac:dyDescent="0.25">
      <c r="B16" s="27" t="s">
        <v>30</v>
      </c>
      <c r="C16" s="213">
        <v>699692451</v>
      </c>
      <c r="D16" s="213">
        <v>628885094.31999993</v>
      </c>
      <c r="E16" s="213">
        <v>6318595.7899999991</v>
      </c>
      <c r="F16" s="213">
        <v>22443356.579999994</v>
      </c>
      <c r="G16" s="213">
        <v>24044648.279999997</v>
      </c>
      <c r="H16" s="213">
        <v>15856066.839999998</v>
      </c>
      <c r="I16" s="213">
        <v>22373370.080000006</v>
      </c>
      <c r="J16" s="213">
        <v>27129445.629999995</v>
      </c>
      <c r="K16" s="213">
        <v>15407699.210000001</v>
      </c>
      <c r="L16" s="213">
        <v>23088527.780000001</v>
      </c>
      <c r="M16" s="213">
        <v>25502197.369999997</v>
      </c>
      <c r="N16" s="213">
        <v>20980728.240000002</v>
      </c>
      <c r="O16" s="213">
        <v>20214507.619999997</v>
      </c>
      <c r="P16" s="213">
        <v>29346048.389999997</v>
      </c>
      <c r="Q16" s="213">
        <f t="shared" si="0"/>
        <v>252705191.81</v>
      </c>
    </row>
    <row r="17" spans="2:17" x14ac:dyDescent="0.25">
      <c r="B17" s="27" t="s">
        <v>31</v>
      </c>
      <c r="C17" s="213">
        <v>220238441</v>
      </c>
      <c r="D17" s="213">
        <v>228327544.81999999</v>
      </c>
      <c r="E17" s="213">
        <v>1573188.82</v>
      </c>
      <c r="F17" s="213">
        <v>5059747.92</v>
      </c>
      <c r="G17" s="213">
        <v>10407209.309999999</v>
      </c>
      <c r="H17" s="213">
        <v>2823006.3</v>
      </c>
      <c r="I17" s="213">
        <v>6367158.040000001</v>
      </c>
      <c r="J17" s="213">
        <v>8279610.4100000001</v>
      </c>
      <c r="K17" s="213">
        <v>2921916.4</v>
      </c>
      <c r="L17" s="213">
        <v>5313862.5499999989</v>
      </c>
      <c r="M17" s="213">
        <v>6124352.2299999995</v>
      </c>
      <c r="N17" s="213">
        <v>7873377.169999999</v>
      </c>
      <c r="O17" s="213">
        <v>8579844.1600000001</v>
      </c>
      <c r="P17" s="213">
        <v>29996690.919999994</v>
      </c>
      <c r="Q17" s="213">
        <f t="shared" si="0"/>
        <v>95319964.229999989</v>
      </c>
    </row>
    <row r="18" spans="2:17" x14ac:dyDescent="0.25">
      <c r="B18" s="27" t="s">
        <v>32</v>
      </c>
      <c r="C18" s="213">
        <v>137444863</v>
      </c>
      <c r="D18" s="213">
        <v>148866600.06999999</v>
      </c>
      <c r="E18" s="214">
        <v>0</v>
      </c>
      <c r="F18" s="213">
        <v>4418110.91</v>
      </c>
      <c r="G18" s="213">
        <v>8856735.0800000001</v>
      </c>
      <c r="H18" s="213">
        <v>6280473.25</v>
      </c>
      <c r="I18" s="213">
        <v>6378172.1499999994</v>
      </c>
      <c r="J18" s="213">
        <v>11847482.4</v>
      </c>
      <c r="K18" s="213">
        <v>6642578.1200000001</v>
      </c>
      <c r="L18" s="213">
        <v>5507777.9700000007</v>
      </c>
      <c r="M18" s="213">
        <v>7616827.3099999996</v>
      </c>
      <c r="N18" s="213">
        <v>8702021.2499999981</v>
      </c>
      <c r="O18" s="213">
        <v>6357750.8599999994</v>
      </c>
      <c r="P18" s="213">
        <v>30394291.839999996</v>
      </c>
      <c r="Q18" s="213">
        <f t="shared" si="0"/>
        <v>103002221.13999999</v>
      </c>
    </row>
    <row r="19" spans="2:17" x14ac:dyDescent="0.25">
      <c r="B19" s="27" t="s">
        <v>33</v>
      </c>
      <c r="C19" s="213">
        <v>69400430</v>
      </c>
      <c r="D19" s="213">
        <v>76960055</v>
      </c>
      <c r="E19" s="213">
        <v>331919</v>
      </c>
      <c r="F19" s="213">
        <v>1042679.0100000001</v>
      </c>
      <c r="G19" s="213">
        <v>4969101.4099999992</v>
      </c>
      <c r="H19" s="213">
        <v>1547067.2100000002</v>
      </c>
      <c r="I19" s="213">
        <v>4030255.0199999996</v>
      </c>
      <c r="J19" s="213">
        <v>5780795.5499999989</v>
      </c>
      <c r="K19" s="213">
        <v>4940012.6099999994</v>
      </c>
      <c r="L19" s="213">
        <v>6470600.3599999994</v>
      </c>
      <c r="M19" s="213">
        <v>2938501.91</v>
      </c>
      <c r="N19" s="213">
        <v>3776690.4999999991</v>
      </c>
      <c r="O19" s="213">
        <v>3877193.35</v>
      </c>
      <c r="P19" s="213">
        <v>9278205.1400000006</v>
      </c>
      <c r="Q19" s="213">
        <f t="shared" si="0"/>
        <v>48983021.069999993</v>
      </c>
    </row>
    <row r="20" spans="2:17" x14ac:dyDescent="0.25">
      <c r="B20" s="27" t="s">
        <v>34</v>
      </c>
      <c r="C20" s="213">
        <v>148687865</v>
      </c>
      <c r="D20" s="213">
        <v>388950759.21000004</v>
      </c>
      <c r="E20" s="213">
        <v>641375.80000000005</v>
      </c>
      <c r="F20" s="213">
        <v>7339603.2699999986</v>
      </c>
      <c r="G20" s="213">
        <v>13531529.210000001</v>
      </c>
      <c r="H20" s="213">
        <v>8794834.4399999995</v>
      </c>
      <c r="I20" s="213">
        <v>32817307.97000001</v>
      </c>
      <c r="J20" s="213">
        <v>34564826.11999999</v>
      </c>
      <c r="K20" s="213">
        <v>17216676.800000001</v>
      </c>
      <c r="L20" s="213">
        <v>21901449.859999999</v>
      </c>
      <c r="M20" s="213">
        <v>25666604.630000003</v>
      </c>
      <c r="N20" s="213">
        <v>15661775.979999999</v>
      </c>
      <c r="O20" s="213">
        <v>56729284.160000004</v>
      </c>
      <c r="P20" s="213">
        <v>65820873.530000001</v>
      </c>
      <c r="Q20" s="213">
        <f t="shared" si="0"/>
        <v>300686141.76999998</v>
      </c>
    </row>
    <row r="21" spans="2:17" x14ac:dyDescent="0.25">
      <c r="B21" s="27" t="s">
        <v>35</v>
      </c>
      <c r="C21" s="213">
        <v>114503278</v>
      </c>
      <c r="D21" s="213">
        <v>165727576.48000002</v>
      </c>
      <c r="E21" s="213">
        <v>3122381.69</v>
      </c>
      <c r="F21" s="213">
        <v>3629860.85</v>
      </c>
      <c r="G21" s="213">
        <v>16192583.469999999</v>
      </c>
      <c r="H21" s="213">
        <v>7632207.4600000009</v>
      </c>
      <c r="I21" s="213">
        <v>14401205.339999998</v>
      </c>
      <c r="J21" s="213">
        <v>11321038.199999999</v>
      </c>
      <c r="K21" s="213">
        <v>8736349.3500000015</v>
      </c>
      <c r="L21" s="213">
        <v>6868643.6199999992</v>
      </c>
      <c r="M21" s="213">
        <v>10380440.640000001</v>
      </c>
      <c r="N21" s="213">
        <v>13955889.570000002</v>
      </c>
      <c r="O21" s="213">
        <v>12794041.790000001</v>
      </c>
      <c r="P21" s="213">
        <v>19965787.050000001</v>
      </c>
      <c r="Q21" s="213">
        <f t="shared" si="0"/>
        <v>129000429.03</v>
      </c>
    </row>
    <row r="22" spans="2:17" x14ac:dyDescent="0.25">
      <c r="B22" s="27" t="s">
        <v>36</v>
      </c>
      <c r="C22" s="213">
        <v>269314508</v>
      </c>
      <c r="D22" s="213">
        <v>329383086.43000001</v>
      </c>
      <c r="E22" s="213">
        <v>66480.38</v>
      </c>
      <c r="F22" s="213">
        <v>12271875.440000001</v>
      </c>
      <c r="G22" s="213">
        <v>21419824.150000006</v>
      </c>
      <c r="H22" s="213">
        <v>15216145.210000001</v>
      </c>
      <c r="I22" s="213">
        <v>21228435.089999996</v>
      </c>
      <c r="J22" s="213">
        <v>16861724.540000003</v>
      </c>
      <c r="K22" s="213">
        <v>11839792.24</v>
      </c>
      <c r="L22" s="213">
        <v>11373259.119999997</v>
      </c>
      <c r="M22" s="213">
        <v>21019967.490000002</v>
      </c>
      <c r="N22" s="213">
        <v>6348949.9899999993</v>
      </c>
      <c r="O22" s="213">
        <v>19119708.970000003</v>
      </c>
      <c r="P22" s="213">
        <v>77806582.99000001</v>
      </c>
      <c r="Q22" s="213">
        <f t="shared" si="0"/>
        <v>234572745.61000004</v>
      </c>
    </row>
    <row r="23" spans="2:17" x14ac:dyDescent="0.25">
      <c r="B23" s="27" t="s">
        <v>37</v>
      </c>
      <c r="C23" s="213">
        <v>482180254</v>
      </c>
      <c r="D23" s="213">
        <v>658321766.31000006</v>
      </c>
      <c r="E23" s="213">
        <v>820704.57000000007</v>
      </c>
      <c r="F23" s="213">
        <v>6863240.6900000013</v>
      </c>
      <c r="G23" s="213">
        <v>24125627.330000002</v>
      </c>
      <c r="H23" s="213">
        <v>8935802.0899999999</v>
      </c>
      <c r="I23" s="213">
        <v>22616183.359999999</v>
      </c>
      <c r="J23" s="213">
        <v>27263556.739999998</v>
      </c>
      <c r="K23" s="213">
        <v>15327704.049999999</v>
      </c>
      <c r="L23" s="213">
        <v>10617067.460000001</v>
      </c>
      <c r="M23" s="213">
        <v>34463834.460000008</v>
      </c>
      <c r="N23" s="213">
        <v>19333164.410000004</v>
      </c>
      <c r="O23" s="213">
        <v>40134717.940000005</v>
      </c>
      <c r="P23" s="213">
        <v>102360015.48999999</v>
      </c>
      <c r="Q23" s="213">
        <f t="shared" si="0"/>
        <v>312861618.58999997</v>
      </c>
    </row>
    <row r="24" spans="2:17" x14ac:dyDescent="0.25">
      <c r="B24" s="26" t="s">
        <v>38</v>
      </c>
      <c r="C24" s="212">
        <v>11806640249</v>
      </c>
      <c r="D24" s="212">
        <v>12059560731.93</v>
      </c>
      <c r="E24" s="212">
        <v>2710175.49</v>
      </c>
      <c r="F24" s="212">
        <v>46344064.769999981</v>
      </c>
      <c r="G24" s="212">
        <v>112664647.35999998</v>
      </c>
      <c r="H24" s="212">
        <v>58389491.329999998</v>
      </c>
      <c r="I24" s="212">
        <v>93522058.799999982</v>
      </c>
      <c r="J24" s="212">
        <v>91212599.879999995</v>
      </c>
      <c r="K24" s="212">
        <v>68448571.700000003</v>
      </c>
      <c r="L24" s="212">
        <v>61915596.280000001</v>
      </c>
      <c r="M24" s="212">
        <v>94442451.550000012</v>
      </c>
      <c r="N24" s="212">
        <v>68691714.500000015</v>
      </c>
      <c r="O24" s="212">
        <v>68695310.739999995</v>
      </c>
      <c r="P24" s="212">
        <v>202662978.67000002</v>
      </c>
      <c r="Q24" s="212">
        <f t="shared" si="0"/>
        <v>969699661.07000017</v>
      </c>
    </row>
    <row r="25" spans="2:17" x14ac:dyDescent="0.25">
      <c r="B25" s="27" t="s">
        <v>39</v>
      </c>
      <c r="C25" s="213">
        <v>9930904878</v>
      </c>
      <c r="D25" s="213">
        <v>10012404815.689999</v>
      </c>
      <c r="E25" s="213">
        <v>1409234.17</v>
      </c>
      <c r="F25" s="213">
        <v>19238070.249999996</v>
      </c>
      <c r="G25" s="213">
        <v>33027420.839999996</v>
      </c>
      <c r="H25" s="213">
        <v>15432813.68</v>
      </c>
      <c r="I25" s="213">
        <v>26855411.800000001</v>
      </c>
      <c r="J25" s="213">
        <v>21208378.879999999</v>
      </c>
      <c r="K25" s="213">
        <v>28858807.699999999</v>
      </c>
      <c r="L25" s="213">
        <v>16416488.33</v>
      </c>
      <c r="M25" s="213">
        <v>23282447.220000003</v>
      </c>
      <c r="N25" s="213">
        <v>13919635.010000002</v>
      </c>
      <c r="O25" s="213">
        <v>22105403.729999997</v>
      </c>
      <c r="P25" s="213">
        <v>64284680.690000005</v>
      </c>
      <c r="Q25" s="213">
        <f t="shared" si="0"/>
        <v>286038792.30000001</v>
      </c>
    </row>
    <row r="26" spans="2:17" x14ac:dyDescent="0.25">
      <c r="B26" s="27" t="s">
        <v>40</v>
      </c>
      <c r="C26" s="213">
        <v>1080405138</v>
      </c>
      <c r="D26" s="213">
        <v>1074413953.1199999</v>
      </c>
      <c r="E26" s="214">
        <v>0</v>
      </c>
      <c r="F26" s="213">
        <v>295421.48</v>
      </c>
      <c r="G26" s="213">
        <v>1495954.52</v>
      </c>
      <c r="H26" s="213">
        <v>334124.68</v>
      </c>
      <c r="I26" s="213">
        <v>401155.30000000005</v>
      </c>
      <c r="J26" s="213">
        <v>4536012.4400000004</v>
      </c>
      <c r="K26" s="213">
        <v>1125332.7799999998</v>
      </c>
      <c r="L26" s="213">
        <v>1259721.69</v>
      </c>
      <c r="M26" s="213">
        <v>1008190.5599999998</v>
      </c>
      <c r="N26" s="213">
        <v>1069911.07</v>
      </c>
      <c r="O26" s="213">
        <v>1394978.38</v>
      </c>
      <c r="P26" s="213">
        <v>5553107.9500000002</v>
      </c>
      <c r="Q26" s="213">
        <f t="shared" si="0"/>
        <v>18473910.850000001</v>
      </c>
    </row>
    <row r="27" spans="2:17" x14ac:dyDescent="0.25">
      <c r="B27" s="27" t="s">
        <v>41</v>
      </c>
      <c r="C27" s="213">
        <v>99404528</v>
      </c>
      <c r="D27" s="213">
        <v>71027974.059999987</v>
      </c>
      <c r="E27" s="214">
        <v>0</v>
      </c>
      <c r="F27" s="213">
        <v>1375811.7199999997</v>
      </c>
      <c r="G27" s="213">
        <v>3557975.8999999994</v>
      </c>
      <c r="H27" s="213">
        <v>1845222.1099999999</v>
      </c>
      <c r="I27" s="213">
        <v>4541532.0199999996</v>
      </c>
      <c r="J27" s="213">
        <v>6426340.0700000003</v>
      </c>
      <c r="K27" s="213">
        <v>3666147.96</v>
      </c>
      <c r="L27" s="213">
        <v>3029048.5099999993</v>
      </c>
      <c r="M27" s="213">
        <v>3090164.1799999997</v>
      </c>
      <c r="N27" s="213">
        <v>2748448.0599999996</v>
      </c>
      <c r="O27" s="213">
        <v>3437760.2099999995</v>
      </c>
      <c r="P27" s="213">
        <v>6968398.8300000001</v>
      </c>
      <c r="Q27" s="213">
        <f t="shared" si="0"/>
        <v>40686849.569999993</v>
      </c>
    </row>
    <row r="28" spans="2:17" x14ac:dyDescent="0.25">
      <c r="B28" s="27" t="s">
        <v>42</v>
      </c>
      <c r="C28" s="213">
        <v>27243345</v>
      </c>
      <c r="D28" s="213">
        <v>27069544</v>
      </c>
      <c r="E28" s="214">
        <v>0</v>
      </c>
      <c r="F28" s="213">
        <v>2417.41</v>
      </c>
      <c r="G28" s="213">
        <v>506337.11000000004</v>
      </c>
      <c r="H28" s="213">
        <v>90604.61</v>
      </c>
      <c r="I28" s="213">
        <v>3285269.3600000003</v>
      </c>
      <c r="J28" s="213">
        <v>302028.73</v>
      </c>
      <c r="K28" s="213">
        <v>50372.59</v>
      </c>
      <c r="L28" s="213">
        <v>2838196.71</v>
      </c>
      <c r="M28" s="213">
        <v>1058076.32</v>
      </c>
      <c r="N28" s="213">
        <v>385169.26</v>
      </c>
      <c r="O28" s="213">
        <v>2888313.07</v>
      </c>
      <c r="P28" s="213">
        <v>488789.66</v>
      </c>
      <c r="Q28" s="213">
        <f t="shared" si="0"/>
        <v>11895574.830000002</v>
      </c>
    </row>
    <row r="29" spans="2:17" x14ac:dyDescent="0.25">
      <c r="B29" s="27" t="s">
        <v>43</v>
      </c>
      <c r="C29" s="213">
        <v>39597027</v>
      </c>
      <c r="D29" s="213">
        <v>52346242.779999994</v>
      </c>
      <c r="E29" s="213">
        <v>63769.55000000001</v>
      </c>
      <c r="F29" s="213">
        <v>1295357.8300000003</v>
      </c>
      <c r="G29" s="213">
        <v>3132355.99</v>
      </c>
      <c r="H29" s="213">
        <v>549618.9800000001</v>
      </c>
      <c r="I29" s="213">
        <v>5139301.74</v>
      </c>
      <c r="J29" s="213">
        <v>4424321.3599999994</v>
      </c>
      <c r="K29" s="213">
        <v>3102948.39</v>
      </c>
      <c r="L29" s="213">
        <v>1365480.7200000002</v>
      </c>
      <c r="M29" s="213">
        <v>2362218.0300000003</v>
      </c>
      <c r="N29" s="213">
        <v>1365466.94</v>
      </c>
      <c r="O29" s="213">
        <v>3623829.3800000004</v>
      </c>
      <c r="P29" s="213">
        <v>9155187.3599999994</v>
      </c>
      <c r="Q29" s="213">
        <f t="shared" si="0"/>
        <v>35579856.269999996</v>
      </c>
    </row>
    <row r="30" spans="2:17" x14ac:dyDescent="0.25">
      <c r="B30" s="27" t="s">
        <v>44</v>
      </c>
      <c r="C30" s="213">
        <v>12554476</v>
      </c>
      <c r="D30" s="213">
        <v>116133027.58000001</v>
      </c>
      <c r="E30" s="213">
        <v>36689.85</v>
      </c>
      <c r="F30" s="213">
        <v>779377.15</v>
      </c>
      <c r="G30" s="213">
        <v>3389376.7200000007</v>
      </c>
      <c r="H30" s="213">
        <v>13853084.810000001</v>
      </c>
      <c r="I30" s="213">
        <v>11268689.799999999</v>
      </c>
      <c r="J30" s="213">
        <v>3857084.9399999995</v>
      </c>
      <c r="K30" s="213">
        <v>9425322.5999999996</v>
      </c>
      <c r="L30" s="213">
        <v>5623041.1000000006</v>
      </c>
      <c r="M30" s="213">
        <v>22631541.630000003</v>
      </c>
      <c r="N30" s="213">
        <v>11915837.259999998</v>
      </c>
      <c r="O30" s="213">
        <v>2014491.1099999999</v>
      </c>
      <c r="P30" s="213">
        <v>3149088.74</v>
      </c>
      <c r="Q30" s="213">
        <f t="shared" si="0"/>
        <v>87943625.709999979</v>
      </c>
    </row>
    <row r="31" spans="2:17" x14ac:dyDescent="0.25">
      <c r="B31" s="27" t="s">
        <v>45</v>
      </c>
      <c r="C31" s="213">
        <v>324670721</v>
      </c>
      <c r="D31" s="213">
        <v>434338229.47000003</v>
      </c>
      <c r="E31" s="213">
        <v>877216.20000000007</v>
      </c>
      <c r="F31" s="213">
        <v>16293693.700000003</v>
      </c>
      <c r="G31" s="213">
        <v>51375089.409999989</v>
      </c>
      <c r="H31" s="213">
        <v>17095299.539999999</v>
      </c>
      <c r="I31" s="213">
        <v>29846072.949999999</v>
      </c>
      <c r="J31" s="213">
        <v>32199653.289999999</v>
      </c>
      <c r="K31" s="213">
        <v>14268886.569999998</v>
      </c>
      <c r="L31" s="213">
        <v>18012610.610000003</v>
      </c>
      <c r="M31" s="213">
        <v>25341606.079999998</v>
      </c>
      <c r="N31" s="213">
        <v>24749884.329999998</v>
      </c>
      <c r="O31" s="213">
        <v>25720571.549999997</v>
      </c>
      <c r="P31" s="213">
        <v>80136226.390000001</v>
      </c>
      <c r="Q31" s="213">
        <f t="shared" si="0"/>
        <v>335916810.62</v>
      </c>
    </row>
    <row r="32" spans="2:17" x14ac:dyDescent="0.25">
      <c r="B32" s="27" t="s">
        <v>46</v>
      </c>
      <c r="C32" s="213">
        <v>291860136</v>
      </c>
      <c r="D32" s="213">
        <v>271826945.23000002</v>
      </c>
      <c r="E32" s="213">
        <v>323265.71999999997</v>
      </c>
      <c r="F32" s="213">
        <v>7063915.2300000004</v>
      </c>
      <c r="G32" s="213">
        <v>16180136.869999999</v>
      </c>
      <c r="H32" s="213">
        <v>9188722.9199999981</v>
      </c>
      <c r="I32" s="213">
        <v>12184625.830000002</v>
      </c>
      <c r="J32" s="213">
        <v>18258780.169999998</v>
      </c>
      <c r="K32" s="213">
        <v>7950753.1099999994</v>
      </c>
      <c r="L32" s="213">
        <v>13371008.610000003</v>
      </c>
      <c r="M32" s="213">
        <v>15668207.529999999</v>
      </c>
      <c r="N32" s="213">
        <v>12537362.57</v>
      </c>
      <c r="O32" s="213">
        <v>7509963.3100000005</v>
      </c>
      <c r="P32" s="213">
        <v>32927499.050000001</v>
      </c>
      <c r="Q32" s="213">
        <f t="shared" si="0"/>
        <v>153164240.92000002</v>
      </c>
    </row>
    <row r="33" spans="2:17" x14ac:dyDescent="0.25">
      <c r="B33" s="26" t="s">
        <v>47</v>
      </c>
      <c r="C33" s="212">
        <v>293404822</v>
      </c>
      <c r="D33" s="212">
        <v>270511488.46000004</v>
      </c>
      <c r="E33" s="215">
        <v>0</v>
      </c>
      <c r="F33" s="212">
        <v>4060504.5500000003</v>
      </c>
      <c r="G33" s="212">
        <v>14237373.52</v>
      </c>
      <c r="H33" s="212">
        <v>2242229.7999999998</v>
      </c>
      <c r="I33" s="212">
        <v>8945334.7300000004</v>
      </c>
      <c r="J33" s="212">
        <v>10179208.51</v>
      </c>
      <c r="K33" s="212">
        <v>8906404.379999999</v>
      </c>
      <c r="L33" s="212">
        <v>10760537.939999999</v>
      </c>
      <c r="M33" s="212">
        <v>12850064.800000001</v>
      </c>
      <c r="N33" s="212">
        <v>10476009.98</v>
      </c>
      <c r="O33" s="212">
        <v>11197143.869999999</v>
      </c>
      <c r="P33" s="212">
        <v>32138788.030000001</v>
      </c>
      <c r="Q33" s="212">
        <f t="shared" si="0"/>
        <v>125993600.11</v>
      </c>
    </row>
    <row r="34" spans="2:17" x14ac:dyDescent="0.25">
      <c r="B34" s="27" t="s">
        <v>48</v>
      </c>
      <c r="C34" s="213">
        <v>119490035</v>
      </c>
      <c r="D34" s="213">
        <v>101931992.45</v>
      </c>
      <c r="E34" s="214">
        <v>0</v>
      </c>
      <c r="F34" s="213">
        <v>3539004.55</v>
      </c>
      <c r="G34" s="213">
        <v>4120451.3</v>
      </c>
      <c r="H34" s="213">
        <v>1972379.8</v>
      </c>
      <c r="I34" s="213">
        <v>3317876.9</v>
      </c>
      <c r="J34" s="213">
        <v>2953598.0900000003</v>
      </c>
      <c r="K34" s="213">
        <v>2890479.79</v>
      </c>
      <c r="L34" s="213">
        <v>3827275.6999999997</v>
      </c>
      <c r="M34" s="213">
        <v>6529909.7999999998</v>
      </c>
      <c r="N34" s="213">
        <v>4435962.8</v>
      </c>
      <c r="O34" s="213">
        <v>4055161.4899999998</v>
      </c>
      <c r="P34" s="213">
        <v>16489702.84</v>
      </c>
      <c r="Q34" s="213">
        <f t="shared" si="0"/>
        <v>54131803.060000002</v>
      </c>
    </row>
    <row r="35" spans="2:17" x14ac:dyDescent="0.25">
      <c r="B35" s="27" t="s">
        <v>49</v>
      </c>
      <c r="C35" s="213">
        <v>2700000</v>
      </c>
      <c r="D35" s="213">
        <v>3289300</v>
      </c>
      <c r="E35" s="214">
        <v>0</v>
      </c>
      <c r="F35" s="213">
        <v>506000</v>
      </c>
      <c r="G35" s="213">
        <v>225000</v>
      </c>
      <c r="H35" s="213">
        <v>225000</v>
      </c>
      <c r="I35" s="213">
        <v>450000</v>
      </c>
      <c r="J35" s="213">
        <v>225000</v>
      </c>
      <c r="K35" s="213">
        <v>281000</v>
      </c>
      <c r="L35" s="213">
        <v>225000</v>
      </c>
      <c r="M35" s="213">
        <v>450000</v>
      </c>
      <c r="N35" s="214">
        <v>0</v>
      </c>
      <c r="O35" s="214">
        <v>0</v>
      </c>
      <c r="P35" s="213">
        <v>675000</v>
      </c>
      <c r="Q35" s="213">
        <f t="shared" si="0"/>
        <v>3262000</v>
      </c>
    </row>
    <row r="36" spans="2:17" x14ac:dyDescent="0.25">
      <c r="B36" s="27" t="s">
        <v>51</v>
      </c>
      <c r="C36" s="213">
        <v>94766043</v>
      </c>
      <c r="D36" s="213">
        <v>94768043</v>
      </c>
      <c r="E36" s="214">
        <v>0</v>
      </c>
      <c r="F36" s="214">
        <v>0</v>
      </c>
      <c r="G36" s="214">
        <v>0</v>
      </c>
      <c r="H36" s="214">
        <v>0</v>
      </c>
      <c r="I36" s="214">
        <v>0</v>
      </c>
      <c r="J36" s="214">
        <v>0</v>
      </c>
      <c r="K36" s="214">
        <v>0</v>
      </c>
      <c r="L36" s="214">
        <v>0</v>
      </c>
      <c r="M36" s="214">
        <v>0</v>
      </c>
      <c r="N36" s="214">
        <v>0</v>
      </c>
      <c r="O36" s="214">
        <v>0</v>
      </c>
      <c r="P36" s="213">
        <v>1000</v>
      </c>
      <c r="Q36" s="213">
        <f t="shared" si="0"/>
        <v>1000</v>
      </c>
    </row>
    <row r="37" spans="2:17" x14ac:dyDescent="0.25">
      <c r="B37" s="27" t="s">
        <v>53</v>
      </c>
      <c r="C37" s="213">
        <v>32958875.999999996</v>
      </c>
      <c r="D37" s="213">
        <v>27032285.009999998</v>
      </c>
      <c r="E37" s="214">
        <v>0</v>
      </c>
      <c r="F37" s="213">
        <v>15500</v>
      </c>
      <c r="G37" s="213">
        <v>2643610.9</v>
      </c>
      <c r="H37" s="213">
        <v>44850</v>
      </c>
      <c r="I37" s="213">
        <v>1553302.17</v>
      </c>
      <c r="J37" s="213">
        <v>3376454.76</v>
      </c>
      <c r="K37" s="213">
        <v>2110769.59</v>
      </c>
      <c r="L37" s="213">
        <v>3084107.24</v>
      </c>
      <c r="M37" s="213">
        <v>2246000</v>
      </c>
      <c r="N37" s="213">
        <v>2415892.1799999997</v>
      </c>
      <c r="O37" s="213">
        <v>3517828.38</v>
      </c>
      <c r="P37" s="213">
        <v>4100624.1899999995</v>
      </c>
      <c r="Q37" s="213">
        <f t="shared" si="0"/>
        <v>25108939.409999996</v>
      </c>
    </row>
    <row r="38" spans="2:17" x14ac:dyDescent="0.25">
      <c r="B38" s="27" t="s">
        <v>54</v>
      </c>
      <c r="C38" s="213">
        <v>43489868</v>
      </c>
      <c r="D38" s="213">
        <v>43489868</v>
      </c>
      <c r="E38" s="214">
        <v>0</v>
      </c>
      <c r="F38" s="214">
        <v>0</v>
      </c>
      <c r="G38" s="213">
        <v>7248311.3200000003</v>
      </c>
      <c r="H38" s="214">
        <v>0</v>
      </c>
      <c r="I38" s="213">
        <v>3624155.66</v>
      </c>
      <c r="J38" s="213">
        <v>3624155.66</v>
      </c>
      <c r="K38" s="213">
        <v>3624155</v>
      </c>
      <c r="L38" s="213">
        <v>3624155</v>
      </c>
      <c r="M38" s="213">
        <v>3624155</v>
      </c>
      <c r="N38" s="213">
        <v>3624155</v>
      </c>
      <c r="O38" s="213">
        <v>3624154</v>
      </c>
      <c r="P38" s="213">
        <v>10872461</v>
      </c>
      <c r="Q38" s="213">
        <f t="shared" si="0"/>
        <v>43489857.640000001</v>
      </c>
    </row>
    <row r="39" spans="2:17" x14ac:dyDescent="0.25">
      <c r="B39" s="26" t="s">
        <v>57</v>
      </c>
      <c r="C39" s="212">
        <v>610433156</v>
      </c>
      <c r="D39" s="212">
        <v>863646667.3900001</v>
      </c>
      <c r="E39" s="212">
        <v>1016840.9999999999</v>
      </c>
      <c r="F39" s="212">
        <v>8638044.3299999982</v>
      </c>
      <c r="G39" s="212">
        <v>16360388.960000005</v>
      </c>
      <c r="H39" s="212">
        <v>9201733.8300000001</v>
      </c>
      <c r="I39" s="212">
        <v>32643643.639999993</v>
      </c>
      <c r="J39" s="212">
        <v>39063552.369999997</v>
      </c>
      <c r="K39" s="212">
        <v>21386555.719999999</v>
      </c>
      <c r="L39" s="212">
        <v>34793780.739999995</v>
      </c>
      <c r="M39" s="212">
        <v>46837822.169999994</v>
      </c>
      <c r="N39" s="212">
        <v>55389985.549999997</v>
      </c>
      <c r="O39" s="212">
        <v>56210445.119999997</v>
      </c>
      <c r="P39" s="212">
        <v>236194816.20000002</v>
      </c>
      <c r="Q39" s="212">
        <f t="shared" si="0"/>
        <v>557737609.63</v>
      </c>
    </row>
    <row r="40" spans="2:17" x14ac:dyDescent="0.25">
      <c r="B40" s="27" t="s">
        <v>58</v>
      </c>
      <c r="C40" s="213">
        <v>236536927</v>
      </c>
      <c r="D40" s="213">
        <v>233867425.54000002</v>
      </c>
      <c r="E40" s="214">
        <v>0</v>
      </c>
      <c r="F40" s="213">
        <v>3421307.8399999994</v>
      </c>
      <c r="G40" s="213">
        <v>9669876.3300000019</v>
      </c>
      <c r="H40" s="213">
        <v>2319808.0999999996</v>
      </c>
      <c r="I40" s="213">
        <v>9229420.8900000006</v>
      </c>
      <c r="J40" s="213">
        <v>11072006.439999999</v>
      </c>
      <c r="K40" s="213">
        <v>6348957.8599999994</v>
      </c>
      <c r="L40" s="213">
        <v>8733209.2600000016</v>
      </c>
      <c r="M40" s="213">
        <v>9968975.1600000001</v>
      </c>
      <c r="N40" s="213">
        <v>7889908.9600000009</v>
      </c>
      <c r="O40" s="213">
        <v>8475386.5199999996</v>
      </c>
      <c r="P40" s="213">
        <v>34017517.199999996</v>
      </c>
      <c r="Q40" s="213">
        <f t="shared" si="0"/>
        <v>111146374.56</v>
      </c>
    </row>
    <row r="41" spans="2:17" x14ac:dyDescent="0.25">
      <c r="B41" s="27" t="s">
        <v>59</v>
      </c>
      <c r="C41" s="213">
        <v>8924236</v>
      </c>
      <c r="D41" s="213">
        <v>8904143.5</v>
      </c>
      <c r="E41" s="214">
        <v>0</v>
      </c>
      <c r="F41" s="213">
        <v>616577.14</v>
      </c>
      <c r="G41" s="213">
        <v>93406.8</v>
      </c>
      <c r="H41" s="213">
        <v>104907.9</v>
      </c>
      <c r="I41" s="213">
        <v>426806</v>
      </c>
      <c r="J41" s="213">
        <v>56350.299999999988</v>
      </c>
      <c r="K41" s="213">
        <v>769160.94000000006</v>
      </c>
      <c r="L41" s="213">
        <v>347557.2</v>
      </c>
      <c r="M41" s="213">
        <v>19741.100000000093</v>
      </c>
      <c r="N41" s="213">
        <v>45747.3</v>
      </c>
      <c r="O41" s="213">
        <v>39939.5</v>
      </c>
      <c r="P41" s="213">
        <v>1024342.0800000001</v>
      </c>
      <c r="Q41" s="213">
        <f t="shared" si="0"/>
        <v>3544536.2600000002</v>
      </c>
    </row>
    <row r="42" spans="2:17" x14ac:dyDescent="0.25">
      <c r="B42" s="27" t="s">
        <v>60</v>
      </c>
      <c r="C42" s="213">
        <v>22018544</v>
      </c>
      <c r="D42" s="213">
        <v>29240018.599999998</v>
      </c>
      <c r="E42" s="213">
        <v>982910.09999999986</v>
      </c>
      <c r="F42" s="213">
        <v>748928.30999999994</v>
      </c>
      <c r="G42" s="214">
        <v>0</v>
      </c>
      <c r="H42" s="214">
        <v>0</v>
      </c>
      <c r="I42" s="214">
        <v>0</v>
      </c>
      <c r="J42" s="213">
        <v>93968.67</v>
      </c>
      <c r="K42" s="213">
        <v>74731.539999999994</v>
      </c>
      <c r="L42" s="213">
        <v>844488.94</v>
      </c>
      <c r="M42" s="213">
        <v>15229.08</v>
      </c>
      <c r="N42" s="213">
        <v>185850</v>
      </c>
      <c r="O42" s="214">
        <v>0</v>
      </c>
      <c r="P42" s="213">
        <v>5501292.5700000003</v>
      </c>
      <c r="Q42" s="213">
        <f t="shared" si="0"/>
        <v>8447399.2100000009</v>
      </c>
    </row>
    <row r="43" spans="2:17" x14ac:dyDescent="0.25">
      <c r="B43" s="27" t="s">
        <v>61</v>
      </c>
      <c r="C43" s="213">
        <v>105779827</v>
      </c>
      <c r="D43" s="213">
        <v>163209035.12</v>
      </c>
      <c r="E43" s="214">
        <v>0</v>
      </c>
      <c r="F43" s="214">
        <v>0</v>
      </c>
      <c r="G43" s="213">
        <v>5207981.2</v>
      </c>
      <c r="H43" s="213">
        <v>768551.7</v>
      </c>
      <c r="I43" s="213">
        <v>3512875</v>
      </c>
      <c r="J43" s="213">
        <v>18527528.640000001</v>
      </c>
      <c r="K43" s="213">
        <v>5494454.2599999998</v>
      </c>
      <c r="L43" s="213">
        <v>5376777.9500000002</v>
      </c>
      <c r="M43" s="213">
        <v>11612579.949999999</v>
      </c>
      <c r="N43" s="213">
        <v>13371386.629999999</v>
      </c>
      <c r="O43" s="213">
        <v>11754274.440000001</v>
      </c>
      <c r="P43" s="213">
        <v>47464901.370000005</v>
      </c>
      <c r="Q43" s="213">
        <f t="shared" si="0"/>
        <v>123091311.14</v>
      </c>
    </row>
    <row r="44" spans="2:17" x14ac:dyDescent="0.25">
      <c r="B44" s="27" t="s">
        <v>62</v>
      </c>
      <c r="C44" s="213">
        <v>130344576.99999999</v>
      </c>
      <c r="D44" s="213">
        <v>333577812.64999998</v>
      </c>
      <c r="E44" s="213">
        <v>33930.9</v>
      </c>
      <c r="F44" s="213">
        <v>3228191.04</v>
      </c>
      <c r="G44" s="213">
        <v>510501.67000000004</v>
      </c>
      <c r="H44" s="213">
        <v>5874536.1299999999</v>
      </c>
      <c r="I44" s="213">
        <v>19119553.229999997</v>
      </c>
      <c r="J44" s="213">
        <v>9284198.3200000003</v>
      </c>
      <c r="K44" s="213">
        <v>8163699.7000000002</v>
      </c>
      <c r="L44" s="213">
        <v>12705498.889999999</v>
      </c>
      <c r="M44" s="213">
        <v>18846194.48</v>
      </c>
      <c r="N44" s="213">
        <v>30824799.23</v>
      </c>
      <c r="O44" s="213">
        <v>29157170.229999997</v>
      </c>
      <c r="P44" s="213">
        <v>143000354.05000001</v>
      </c>
      <c r="Q44" s="213">
        <f t="shared" si="0"/>
        <v>280748627.87</v>
      </c>
    </row>
    <row r="45" spans="2:17" x14ac:dyDescent="0.25">
      <c r="B45" s="27" t="s">
        <v>63</v>
      </c>
      <c r="C45" s="213">
        <v>3626400</v>
      </c>
      <c r="D45" s="213">
        <v>2013399.9999999998</v>
      </c>
      <c r="E45" s="214">
        <v>0</v>
      </c>
      <c r="F45" s="214">
        <v>0</v>
      </c>
      <c r="G45" s="214">
        <v>0</v>
      </c>
      <c r="H45" s="213">
        <v>133930</v>
      </c>
      <c r="I45" s="214">
        <v>0</v>
      </c>
      <c r="J45" s="214">
        <v>0</v>
      </c>
      <c r="K45" s="213">
        <v>17582</v>
      </c>
      <c r="L45" s="214">
        <v>0</v>
      </c>
      <c r="M45" s="214">
        <v>0</v>
      </c>
      <c r="N45" s="214">
        <v>0</v>
      </c>
      <c r="O45" s="213">
        <v>33984</v>
      </c>
      <c r="P45" s="214">
        <v>0</v>
      </c>
      <c r="Q45" s="213">
        <f t="shared" si="0"/>
        <v>185496</v>
      </c>
    </row>
    <row r="46" spans="2:17" x14ac:dyDescent="0.25">
      <c r="B46" s="27" t="s">
        <v>64</v>
      </c>
      <c r="C46" s="213">
        <v>60000</v>
      </c>
      <c r="D46" s="213">
        <v>55000</v>
      </c>
      <c r="E46" s="214">
        <v>0</v>
      </c>
      <c r="F46" s="214">
        <v>0</v>
      </c>
      <c r="G46" s="214">
        <v>0</v>
      </c>
      <c r="H46" s="214">
        <v>0</v>
      </c>
      <c r="I46" s="214">
        <v>0</v>
      </c>
      <c r="J46" s="214">
        <v>0</v>
      </c>
      <c r="K46" s="214">
        <v>0</v>
      </c>
      <c r="L46" s="214">
        <v>0</v>
      </c>
      <c r="M46" s="214">
        <v>0</v>
      </c>
      <c r="N46" s="214">
        <v>0</v>
      </c>
      <c r="O46" s="214">
        <v>0</v>
      </c>
      <c r="P46" s="214">
        <v>0</v>
      </c>
      <c r="Q46" s="214">
        <f t="shared" si="0"/>
        <v>0</v>
      </c>
    </row>
    <row r="47" spans="2:17" x14ac:dyDescent="0.25">
      <c r="B47" s="27" t="s">
        <v>65</v>
      </c>
      <c r="C47" s="213">
        <v>60455145</v>
      </c>
      <c r="D47" s="213">
        <v>65388571.979999997</v>
      </c>
      <c r="E47" s="214">
        <v>0</v>
      </c>
      <c r="F47" s="213">
        <v>623040</v>
      </c>
      <c r="G47" s="213">
        <v>878622.96</v>
      </c>
      <c r="H47" s="214">
        <v>0</v>
      </c>
      <c r="I47" s="213">
        <v>22567.74</v>
      </c>
      <c r="J47" s="213">
        <v>29500</v>
      </c>
      <c r="K47" s="213">
        <v>517969.42000000004</v>
      </c>
      <c r="L47" s="213">
        <v>1212410.5</v>
      </c>
      <c r="M47" s="213">
        <v>745170</v>
      </c>
      <c r="N47" s="213">
        <v>3072293.4299999997</v>
      </c>
      <c r="O47" s="213">
        <v>1717254</v>
      </c>
      <c r="P47" s="213">
        <v>5186408.9300000006</v>
      </c>
      <c r="Q47" s="213">
        <f t="shared" si="0"/>
        <v>14005236.98</v>
      </c>
    </row>
    <row r="48" spans="2:17" x14ac:dyDescent="0.25">
      <c r="B48" s="27" t="s">
        <v>66</v>
      </c>
      <c r="C48" s="213">
        <v>42687500</v>
      </c>
      <c r="D48" s="213">
        <v>27391260</v>
      </c>
      <c r="E48" s="214">
        <v>0</v>
      </c>
      <c r="F48" s="214">
        <v>0</v>
      </c>
      <c r="G48" s="214">
        <v>0</v>
      </c>
      <c r="H48" s="214">
        <v>0</v>
      </c>
      <c r="I48" s="213">
        <v>332420.78000000003</v>
      </c>
      <c r="J48" s="214">
        <v>0</v>
      </c>
      <c r="K48" s="214">
        <v>0</v>
      </c>
      <c r="L48" s="213">
        <v>5573838</v>
      </c>
      <c r="M48" s="213">
        <v>5629932.4000000004</v>
      </c>
      <c r="N48" s="214">
        <v>0</v>
      </c>
      <c r="O48" s="213">
        <v>5032436.43</v>
      </c>
      <c r="P48" s="214">
        <v>0</v>
      </c>
      <c r="Q48" s="213">
        <f t="shared" si="0"/>
        <v>16568627.609999999</v>
      </c>
    </row>
    <row r="49" spans="2:19" x14ac:dyDescent="0.25">
      <c r="B49" s="26" t="s">
        <v>67</v>
      </c>
      <c r="C49" s="212">
        <v>2634596218</v>
      </c>
      <c r="D49" s="212">
        <v>2873691593.4300003</v>
      </c>
      <c r="E49" s="215">
        <v>0</v>
      </c>
      <c r="F49" s="212">
        <v>11018382.560000001</v>
      </c>
      <c r="G49" s="212">
        <v>20972687.300000001</v>
      </c>
      <c r="H49" s="212">
        <v>31698999.879999999</v>
      </c>
      <c r="I49" s="212">
        <v>69115323.74000001</v>
      </c>
      <c r="J49" s="212">
        <v>40524795.250000007</v>
      </c>
      <c r="K49" s="212">
        <v>57038529.299999997</v>
      </c>
      <c r="L49" s="212">
        <v>18499565.109999999</v>
      </c>
      <c r="M49" s="212">
        <v>21361773.550000001</v>
      </c>
      <c r="N49" s="212">
        <v>30068284.18</v>
      </c>
      <c r="O49" s="212">
        <v>62066436.719999999</v>
      </c>
      <c r="P49" s="212">
        <v>167744310.97</v>
      </c>
      <c r="Q49" s="212">
        <f t="shared" si="0"/>
        <v>530109088.56000006</v>
      </c>
    </row>
    <row r="50" spans="2:19" x14ac:dyDescent="0.25">
      <c r="B50" s="27" t="s">
        <v>68</v>
      </c>
      <c r="C50" s="213">
        <v>166835733</v>
      </c>
      <c r="D50" s="213">
        <v>170165450.85999998</v>
      </c>
      <c r="E50" s="214">
        <v>0</v>
      </c>
      <c r="F50" s="214">
        <v>0</v>
      </c>
      <c r="G50" s="214">
        <v>0</v>
      </c>
      <c r="H50" s="214">
        <v>0</v>
      </c>
      <c r="I50" s="214">
        <v>0</v>
      </c>
      <c r="J50" s="213">
        <v>5035206.07</v>
      </c>
      <c r="K50" s="214">
        <v>0</v>
      </c>
      <c r="L50" s="213">
        <v>3202628.84</v>
      </c>
      <c r="M50" s="213">
        <v>3134654.43</v>
      </c>
      <c r="N50" s="213">
        <v>3523520.5</v>
      </c>
      <c r="O50" s="213">
        <v>2310357</v>
      </c>
      <c r="P50" s="213">
        <v>5796880.4800000004</v>
      </c>
      <c r="Q50" s="213">
        <f t="shared" si="0"/>
        <v>23003247.32</v>
      </c>
    </row>
    <row r="51" spans="2:19" x14ac:dyDescent="0.25">
      <c r="B51" s="27" t="s">
        <v>69</v>
      </c>
      <c r="C51" s="213">
        <v>2466974262</v>
      </c>
      <c r="D51" s="213">
        <v>2702739919.5700002</v>
      </c>
      <c r="E51" s="214">
        <v>0</v>
      </c>
      <c r="F51" s="213">
        <v>11018382.560000001</v>
      </c>
      <c r="G51" s="213">
        <v>20972687.300000001</v>
      </c>
      <c r="H51" s="213">
        <v>31698999.879999999</v>
      </c>
      <c r="I51" s="213">
        <v>69115323.74000001</v>
      </c>
      <c r="J51" s="213">
        <v>35489589.180000007</v>
      </c>
      <c r="K51" s="213">
        <v>57038529.299999997</v>
      </c>
      <c r="L51" s="213">
        <v>15296936.270000001</v>
      </c>
      <c r="M51" s="213">
        <v>18227119.120000001</v>
      </c>
      <c r="N51" s="213">
        <v>26544763.68</v>
      </c>
      <c r="O51" s="213">
        <v>59756079.719999999</v>
      </c>
      <c r="P51" s="213">
        <v>161947430.49000001</v>
      </c>
      <c r="Q51" s="213">
        <f t="shared" si="0"/>
        <v>507105841.24000001</v>
      </c>
    </row>
    <row r="52" spans="2:19" x14ac:dyDescent="0.25">
      <c r="B52" s="27" t="s">
        <v>70</v>
      </c>
      <c r="C52" s="213">
        <v>786223</v>
      </c>
      <c r="D52" s="213">
        <v>786223</v>
      </c>
      <c r="E52" s="214">
        <v>0</v>
      </c>
      <c r="F52" s="214">
        <v>0</v>
      </c>
      <c r="G52" s="214">
        <v>0</v>
      </c>
      <c r="H52" s="214">
        <v>0</v>
      </c>
      <c r="I52" s="214">
        <v>0</v>
      </c>
      <c r="J52" s="214">
        <v>0</v>
      </c>
      <c r="K52" s="214">
        <v>0</v>
      </c>
      <c r="L52" s="214">
        <v>0</v>
      </c>
      <c r="M52" s="214">
        <v>0</v>
      </c>
      <c r="N52" s="214">
        <v>0</v>
      </c>
      <c r="O52" s="214">
        <v>0</v>
      </c>
      <c r="P52" s="214">
        <v>0</v>
      </c>
      <c r="Q52" s="214">
        <f t="shared" si="0"/>
        <v>0</v>
      </c>
    </row>
    <row r="53" spans="2:19" x14ac:dyDescent="0.25">
      <c r="B53" s="26" t="s">
        <v>74</v>
      </c>
      <c r="C53" s="212">
        <v>8751400</v>
      </c>
      <c r="D53" s="215">
        <v>0</v>
      </c>
      <c r="E53" s="215">
        <v>0</v>
      </c>
      <c r="F53" s="215">
        <v>0</v>
      </c>
      <c r="G53" s="215">
        <v>0</v>
      </c>
      <c r="H53" s="215">
        <v>0</v>
      </c>
      <c r="I53" s="215">
        <v>0</v>
      </c>
      <c r="J53" s="215">
        <v>0</v>
      </c>
      <c r="K53" s="215">
        <v>0</v>
      </c>
      <c r="L53" s="215">
        <v>0</v>
      </c>
      <c r="M53" s="215">
        <v>0</v>
      </c>
      <c r="N53" s="215">
        <v>0</v>
      </c>
      <c r="O53" s="215">
        <v>0</v>
      </c>
      <c r="P53" s="215">
        <v>0</v>
      </c>
      <c r="Q53" s="215">
        <f t="shared" si="0"/>
        <v>0</v>
      </c>
    </row>
    <row r="54" spans="2:19" x14ac:dyDescent="0.25">
      <c r="B54" s="27" t="s">
        <v>77</v>
      </c>
      <c r="C54" s="213">
        <v>8751400</v>
      </c>
      <c r="D54" s="214">
        <v>0</v>
      </c>
      <c r="E54" s="214">
        <v>0</v>
      </c>
      <c r="F54" s="214">
        <v>0</v>
      </c>
      <c r="G54" s="214">
        <v>0</v>
      </c>
      <c r="H54" s="214">
        <v>0</v>
      </c>
      <c r="I54" s="214">
        <v>0</v>
      </c>
      <c r="J54" s="214">
        <v>0</v>
      </c>
      <c r="K54" s="214">
        <v>0</v>
      </c>
      <c r="L54" s="214">
        <v>0</v>
      </c>
      <c r="M54" s="214">
        <v>0</v>
      </c>
      <c r="N54" s="214">
        <v>0</v>
      </c>
      <c r="O54" s="214">
        <v>0</v>
      </c>
      <c r="P54" s="214">
        <v>0</v>
      </c>
      <c r="Q54" s="214">
        <f t="shared" si="0"/>
        <v>0</v>
      </c>
    </row>
    <row r="55" spans="2:19" x14ac:dyDescent="0.25">
      <c r="B55" s="77" t="s">
        <v>78</v>
      </c>
      <c r="C55" s="234">
        <f>C9+C15+C24+C33+C39+C49+C53</f>
        <v>26240830314</v>
      </c>
      <c r="D55" s="238">
        <f t="shared" ref="D55:P55" si="1">D9+D15+D24+D33+D39+D49+D53</f>
        <v>27850981604.639999</v>
      </c>
      <c r="E55" s="235">
        <f t="shared" si="1"/>
        <v>397747200.12</v>
      </c>
      <c r="F55" s="236">
        <f t="shared" si="1"/>
        <v>737353692.67999995</v>
      </c>
      <c r="G55" s="237">
        <f t="shared" si="1"/>
        <v>876850658.38999999</v>
      </c>
      <c r="H55" s="235">
        <f t="shared" si="1"/>
        <v>616164460.5</v>
      </c>
      <c r="I55" s="236">
        <f t="shared" si="1"/>
        <v>975590637.63999999</v>
      </c>
      <c r="J55" s="237">
        <f t="shared" si="1"/>
        <v>1079312095.9100001</v>
      </c>
      <c r="K55" s="235">
        <f t="shared" si="1"/>
        <v>724382971.97000003</v>
      </c>
      <c r="L55" s="236">
        <f t="shared" si="1"/>
        <v>875105215.05999994</v>
      </c>
      <c r="M55" s="237">
        <f t="shared" si="1"/>
        <v>924800384.40999973</v>
      </c>
      <c r="N55" s="235">
        <f t="shared" si="1"/>
        <v>922042574.33999991</v>
      </c>
      <c r="O55" s="236">
        <f t="shared" si="1"/>
        <v>1307385720.3599999</v>
      </c>
      <c r="P55" s="237">
        <f t="shared" si="1"/>
        <v>2380642914.1799998</v>
      </c>
      <c r="Q55" s="239">
        <f t="shared" si="0"/>
        <v>11817378525.560001</v>
      </c>
      <c r="S55" s="6"/>
    </row>
    <row r="56" spans="2:19" ht="15.75" customHeight="1" x14ac:dyDescent="0.25"/>
    <row r="57" spans="2:19" x14ac:dyDescent="0.25">
      <c r="B57" s="77" t="s">
        <v>79</v>
      </c>
      <c r="C57" s="267"/>
      <c r="D57" s="268"/>
      <c r="E57" s="269"/>
      <c r="F57" s="270"/>
      <c r="G57" s="271"/>
      <c r="H57" s="269"/>
      <c r="I57" s="270"/>
      <c r="J57" s="271"/>
      <c r="K57" s="269"/>
      <c r="L57" s="270"/>
      <c r="M57" s="271"/>
      <c r="N57" s="269"/>
      <c r="O57" s="270"/>
      <c r="P57" s="271"/>
      <c r="Q57" s="272"/>
      <c r="S57" s="6"/>
    </row>
    <row r="58" spans="2:19" x14ac:dyDescent="0.25">
      <c r="B58" s="26" t="s">
        <v>80</v>
      </c>
      <c r="C58" s="212">
        <v>1000000000</v>
      </c>
      <c r="D58" s="212">
        <v>1000000000</v>
      </c>
      <c r="E58" s="215">
        <v>0</v>
      </c>
      <c r="F58" s="215">
        <v>0</v>
      </c>
      <c r="G58" s="215">
        <v>0</v>
      </c>
      <c r="H58" s="215">
        <v>0</v>
      </c>
      <c r="I58" s="215">
        <v>0</v>
      </c>
      <c r="J58" s="215">
        <v>0</v>
      </c>
      <c r="K58" s="215">
        <v>0</v>
      </c>
      <c r="L58" s="215">
        <v>0</v>
      </c>
      <c r="M58" s="215">
        <v>0</v>
      </c>
      <c r="N58" s="215">
        <v>0</v>
      </c>
      <c r="O58" s="215">
        <v>0</v>
      </c>
      <c r="P58" s="215">
        <v>0</v>
      </c>
      <c r="Q58" s="215">
        <f>SUM(E58:P58)</f>
        <v>0</v>
      </c>
    </row>
    <row r="59" spans="2:19" x14ac:dyDescent="0.25">
      <c r="B59" s="27" t="s">
        <v>82</v>
      </c>
      <c r="C59" s="213">
        <v>1000000000</v>
      </c>
      <c r="D59" s="213">
        <v>1000000000</v>
      </c>
      <c r="E59" s="214">
        <v>0</v>
      </c>
      <c r="F59" s="214">
        <v>0</v>
      </c>
      <c r="G59" s="214">
        <v>0</v>
      </c>
      <c r="H59" s="214">
        <v>0</v>
      </c>
      <c r="I59" s="214">
        <v>0</v>
      </c>
      <c r="J59" s="214">
        <v>0</v>
      </c>
      <c r="K59" s="214">
        <v>0</v>
      </c>
      <c r="L59" s="214">
        <v>0</v>
      </c>
      <c r="M59" s="214">
        <v>0</v>
      </c>
      <c r="N59" s="214">
        <v>0</v>
      </c>
      <c r="O59" s="214">
        <v>0</v>
      </c>
      <c r="P59" s="214">
        <v>0</v>
      </c>
      <c r="Q59" s="214">
        <f t="shared" ref="Q59:Q67" si="2">SUM(E59:P59)</f>
        <v>0</v>
      </c>
    </row>
    <row r="60" spans="2:19" x14ac:dyDescent="0.25">
      <c r="B60" s="27" t="s">
        <v>90</v>
      </c>
      <c r="C60" s="273">
        <v>1000000000</v>
      </c>
      <c r="D60" s="273">
        <v>1000000000</v>
      </c>
      <c r="E60" s="274">
        <v>0</v>
      </c>
      <c r="F60" s="274">
        <v>0</v>
      </c>
      <c r="G60" s="274">
        <v>0</v>
      </c>
      <c r="H60" s="274">
        <v>0</v>
      </c>
      <c r="I60" s="274">
        <v>0</v>
      </c>
      <c r="J60" s="274">
        <v>0</v>
      </c>
      <c r="K60" s="274">
        <v>0</v>
      </c>
      <c r="L60" s="274">
        <v>0</v>
      </c>
      <c r="M60" s="274">
        <v>0</v>
      </c>
      <c r="N60" s="274">
        <v>0</v>
      </c>
      <c r="O60" s="274">
        <v>0</v>
      </c>
      <c r="P60" s="274">
        <v>0</v>
      </c>
      <c r="Q60" s="274">
        <f t="shared" si="2"/>
        <v>0</v>
      </c>
    </row>
    <row r="61" spans="2:19" x14ac:dyDescent="0.25">
      <c r="B61" s="27" t="s">
        <v>91</v>
      </c>
      <c r="C61" s="213">
        <v>1000000000</v>
      </c>
      <c r="D61" s="213">
        <v>1000000000</v>
      </c>
      <c r="E61" s="214">
        <v>0</v>
      </c>
      <c r="F61" s="214">
        <v>0</v>
      </c>
      <c r="G61" s="214">
        <v>0</v>
      </c>
      <c r="H61" s="214">
        <v>0</v>
      </c>
      <c r="I61" s="214">
        <v>0</v>
      </c>
      <c r="J61" s="214">
        <v>0</v>
      </c>
      <c r="K61" s="214">
        <v>0</v>
      </c>
      <c r="L61" s="214">
        <v>0</v>
      </c>
      <c r="M61" s="214">
        <v>0</v>
      </c>
      <c r="N61" s="214">
        <v>0</v>
      </c>
      <c r="O61" s="214">
        <v>0</v>
      </c>
      <c r="P61" s="214">
        <v>0</v>
      </c>
      <c r="Q61" s="214">
        <f t="shared" si="2"/>
        <v>0</v>
      </c>
    </row>
    <row r="62" spans="2:19" x14ac:dyDescent="0.25">
      <c r="B62" s="26" t="s">
        <v>83</v>
      </c>
      <c r="C62" s="212">
        <v>36500000</v>
      </c>
      <c r="D62" s="212">
        <v>46552300</v>
      </c>
      <c r="E62" s="215">
        <v>0</v>
      </c>
      <c r="F62" s="215">
        <v>0</v>
      </c>
      <c r="G62" s="215">
        <v>0</v>
      </c>
      <c r="H62" s="215">
        <v>0</v>
      </c>
      <c r="I62" s="215">
        <v>0</v>
      </c>
      <c r="J62" s="212">
        <v>9480516.2100000009</v>
      </c>
      <c r="K62" s="215">
        <v>0</v>
      </c>
      <c r="L62" s="215">
        <v>0</v>
      </c>
      <c r="M62" s="215">
        <v>0</v>
      </c>
      <c r="N62" s="215">
        <v>0</v>
      </c>
      <c r="O62" s="215">
        <v>0</v>
      </c>
      <c r="P62" s="212">
        <v>23978.89</v>
      </c>
      <c r="Q62" s="212">
        <f t="shared" si="2"/>
        <v>9504495.1000000015</v>
      </c>
    </row>
    <row r="63" spans="2:19" x14ac:dyDescent="0.25">
      <c r="B63" s="27" t="s">
        <v>84</v>
      </c>
      <c r="C63" s="213">
        <v>36500000</v>
      </c>
      <c r="D63" s="213">
        <v>46552300</v>
      </c>
      <c r="E63" s="214">
        <v>0</v>
      </c>
      <c r="F63" s="214">
        <v>0</v>
      </c>
      <c r="G63" s="214">
        <v>0</v>
      </c>
      <c r="H63" s="214">
        <v>0</v>
      </c>
      <c r="I63" s="214">
        <v>0</v>
      </c>
      <c r="J63" s="213">
        <v>9480516.2100000009</v>
      </c>
      <c r="K63" s="214">
        <v>0</v>
      </c>
      <c r="L63" s="214">
        <v>0</v>
      </c>
      <c r="M63" s="214">
        <v>0</v>
      </c>
      <c r="N63" s="214">
        <v>0</v>
      </c>
      <c r="O63" s="214">
        <v>0</v>
      </c>
      <c r="P63" s="213">
        <v>23978.89</v>
      </c>
      <c r="Q63" s="213">
        <f t="shared" si="2"/>
        <v>9504495.1000000015</v>
      </c>
    </row>
    <row r="64" spans="2:19" x14ac:dyDescent="0.25">
      <c r="B64" s="27" t="s">
        <v>92</v>
      </c>
      <c r="C64" s="213">
        <v>36500000</v>
      </c>
      <c r="D64" s="213">
        <v>46552300</v>
      </c>
      <c r="E64" s="214">
        <v>0</v>
      </c>
      <c r="F64" s="214">
        <v>0</v>
      </c>
      <c r="G64" s="214">
        <v>0</v>
      </c>
      <c r="H64" s="214">
        <v>0</v>
      </c>
      <c r="I64" s="214">
        <v>0</v>
      </c>
      <c r="J64" s="213">
        <v>9480516.2100000009</v>
      </c>
      <c r="K64" s="214">
        <v>0</v>
      </c>
      <c r="L64" s="214">
        <v>0</v>
      </c>
      <c r="M64" s="214">
        <v>0</v>
      </c>
      <c r="N64" s="214">
        <v>0</v>
      </c>
      <c r="O64" s="214">
        <v>0</v>
      </c>
      <c r="P64" s="213">
        <v>23978.89</v>
      </c>
      <c r="Q64" s="213">
        <f t="shared" si="2"/>
        <v>9504495.1000000015</v>
      </c>
    </row>
    <row r="65" spans="2:19" x14ac:dyDescent="0.25">
      <c r="B65" s="27" t="s">
        <v>93</v>
      </c>
      <c r="C65" s="214">
        <v>0</v>
      </c>
      <c r="D65" s="213">
        <v>52300</v>
      </c>
      <c r="E65" s="214">
        <v>0</v>
      </c>
      <c r="F65" s="214">
        <v>0</v>
      </c>
      <c r="G65" s="214">
        <v>0</v>
      </c>
      <c r="H65" s="214">
        <v>0</v>
      </c>
      <c r="I65" s="214">
        <v>0</v>
      </c>
      <c r="J65" s="214">
        <v>0</v>
      </c>
      <c r="K65" s="214">
        <v>0</v>
      </c>
      <c r="L65" s="214">
        <v>0</v>
      </c>
      <c r="M65" s="214">
        <v>0</v>
      </c>
      <c r="N65" s="214">
        <v>0</v>
      </c>
      <c r="O65" s="214">
        <v>0</v>
      </c>
      <c r="P65" s="213">
        <v>23978.89</v>
      </c>
      <c r="Q65" s="213">
        <f t="shared" si="2"/>
        <v>23978.89</v>
      </c>
    </row>
    <row r="66" spans="2:19" x14ac:dyDescent="0.25">
      <c r="B66" s="27" t="s">
        <v>94</v>
      </c>
      <c r="C66" s="213">
        <v>36500000</v>
      </c>
      <c r="D66" s="213">
        <v>46500000</v>
      </c>
      <c r="E66" s="214">
        <v>0</v>
      </c>
      <c r="F66" s="214">
        <v>0</v>
      </c>
      <c r="G66" s="214">
        <v>0</v>
      </c>
      <c r="H66" s="214">
        <v>0</v>
      </c>
      <c r="I66" s="214">
        <v>0</v>
      </c>
      <c r="J66" s="213">
        <v>9480516.2100000009</v>
      </c>
      <c r="K66" s="214">
        <v>0</v>
      </c>
      <c r="L66" s="214">
        <v>0</v>
      </c>
      <c r="M66" s="214">
        <v>0</v>
      </c>
      <c r="N66" s="214">
        <v>0</v>
      </c>
      <c r="O66" s="214">
        <v>0</v>
      </c>
      <c r="P66" s="214">
        <v>0</v>
      </c>
      <c r="Q66" s="213">
        <f t="shared" si="2"/>
        <v>9480516.2100000009</v>
      </c>
    </row>
    <row r="67" spans="2:19" x14ac:dyDescent="0.25">
      <c r="B67" s="77" t="s">
        <v>85</v>
      </c>
      <c r="C67" s="234">
        <f>C58+C62</f>
        <v>1036500000</v>
      </c>
      <c r="D67" s="238">
        <f t="shared" ref="D67:P67" si="3">D58+D62</f>
        <v>1046552300</v>
      </c>
      <c r="E67" s="269">
        <f t="shared" si="3"/>
        <v>0</v>
      </c>
      <c r="F67" s="270">
        <f t="shared" si="3"/>
        <v>0</v>
      </c>
      <c r="G67" s="271">
        <f t="shared" si="3"/>
        <v>0</v>
      </c>
      <c r="H67" s="269">
        <f t="shared" si="3"/>
        <v>0</v>
      </c>
      <c r="I67" s="270">
        <f t="shared" si="3"/>
        <v>0</v>
      </c>
      <c r="J67" s="237">
        <f t="shared" si="3"/>
        <v>9480516.2100000009</v>
      </c>
      <c r="K67" s="269">
        <f t="shared" si="3"/>
        <v>0</v>
      </c>
      <c r="L67" s="270">
        <f t="shared" si="3"/>
        <v>0</v>
      </c>
      <c r="M67" s="271">
        <f t="shared" si="3"/>
        <v>0</v>
      </c>
      <c r="N67" s="269">
        <f t="shared" si="3"/>
        <v>0</v>
      </c>
      <c r="O67" s="270">
        <f t="shared" si="3"/>
        <v>0</v>
      </c>
      <c r="P67" s="237">
        <f t="shared" si="3"/>
        <v>23978.89</v>
      </c>
      <c r="Q67" s="239">
        <f t="shared" si="2"/>
        <v>9504495.1000000015</v>
      </c>
      <c r="S67" s="6"/>
    </row>
    <row r="68" spans="2:19" ht="15.75" customHeight="1" x14ac:dyDescent="0.25"/>
    <row r="69" spans="2:19" x14ac:dyDescent="0.25">
      <c r="B69" s="77" t="s">
        <v>86</v>
      </c>
      <c r="C69" s="234">
        <f t="shared" ref="C69:Q69" si="4">C55+C67</f>
        <v>27277330314</v>
      </c>
      <c r="D69" s="238">
        <f t="shared" si="4"/>
        <v>28897533904.639999</v>
      </c>
      <c r="E69" s="235">
        <f t="shared" si="4"/>
        <v>397747200.12</v>
      </c>
      <c r="F69" s="236">
        <f t="shared" si="4"/>
        <v>737353692.67999995</v>
      </c>
      <c r="G69" s="237">
        <f t="shared" si="4"/>
        <v>876850658.38999999</v>
      </c>
      <c r="H69" s="235">
        <f t="shared" si="4"/>
        <v>616164460.5</v>
      </c>
      <c r="I69" s="236">
        <f t="shared" si="4"/>
        <v>975590637.63999999</v>
      </c>
      <c r="J69" s="237">
        <f t="shared" si="4"/>
        <v>1088792612.1200001</v>
      </c>
      <c r="K69" s="235">
        <f t="shared" si="4"/>
        <v>724382971.97000003</v>
      </c>
      <c r="L69" s="236">
        <f t="shared" si="4"/>
        <v>875105215.05999994</v>
      </c>
      <c r="M69" s="237">
        <f t="shared" si="4"/>
        <v>924800384.40999973</v>
      </c>
      <c r="N69" s="235">
        <f t="shared" si="4"/>
        <v>922042574.33999991</v>
      </c>
      <c r="O69" s="236">
        <f t="shared" si="4"/>
        <v>1307385720.3599999</v>
      </c>
      <c r="P69" s="237">
        <f t="shared" si="4"/>
        <v>2380666893.0699997</v>
      </c>
      <c r="Q69" s="239">
        <f t="shared" si="4"/>
        <v>11826883020.660002</v>
      </c>
      <c r="S69" s="6"/>
    </row>
    <row r="70" spans="2:19" ht="33" customHeight="1" x14ac:dyDescent="0.25">
      <c r="B70" s="308" t="s">
        <v>95</v>
      </c>
      <c r="C70" s="308"/>
      <c r="D70" s="308"/>
      <c r="E70" s="308"/>
      <c r="F70" s="308"/>
      <c r="G70" s="308"/>
      <c r="H70" s="308"/>
      <c r="I70" s="308"/>
      <c r="J70" s="308"/>
      <c r="K70" s="308"/>
      <c r="L70" s="308"/>
      <c r="M70" s="308"/>
      <c r="N70" s="308"/>
      <c r="O70" s="308"/>
      <c r="P70" s="308"/>
      <c r="Q70" s="308"/>
    </row>
    <row r="71" spans="2:19" x14ac:dyDescent="0.25">
      <c r="B71" s="36"/>
      <c r="C71" s="7"/>
      <c r="D71" s="7"/>
      <c r="E71" s="7"/>
      <c r="F71" s="7"/>
    </row>
    <row r="72" spans="2:19" x14ac:dyDescent="0.25">
      <c r="B72" s="30"/>
    </row>
    <row r="76" spans="2:19" x14ac:dyDescent="0.25">
      <c r="H76" s="3"/>
    </row>
  </sheetData>
  <mergeCells count="9">
    <mergeCell ref="B70:Q70"/>
    <mergeCell ref="B2:Q2"/>
    <mergeCell ref="B3:Q3"/>
    <mergeCell ref="B4:Q4"/>
    <mergeCell ref="B5:Q5"/>
    <mergeCell ref="B7:B8"/>
    <mergeCell ref="C7:C8"/>
    <mergeCell ref="D7:D8"/>
    <mergeCell ref="E7:Q7"/>
  </mergeCells>
  <pageMargins left="0.7" right="0.7" top="0.75" bottom="0.75" header="0.3" footer="0.3"/>
  <ignoredErrors>
    <ignoredError sqref="Q56:Q57 Q58:Q67 Q9:Q5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94"/>
  <sheetViews>
    <sheetView showGridLines="0" zoomScale="89" zoomScaleNormal="89" workbookViewId="0">
      <selection activeCell="B7" sqref="B7:B8"/>
    </sheetView>
  </sheetViews>
  <sheetFormatPr defaultColWidth="11.42578125" defaultRowHeight="15" x14ac:dyDescent="0.25"/>
  <cols>
    <col min="1" max="1" width="7.42578125" customWidth="1"/>
    <col min="2" max="2" width="53.42578125" customWidth="1"/>
    <col min="3" max="3" width="17.85546875" customWidth="1"/>
    <col min="4" max="4" width="18.28515625" customWidth="1"/>
    <col min="5" max="16" width="14.42578125" customWidth="1"/>
    <col min="17" max="17" width="18.140625" customWidth="1"/>
  </cols>
  <sheetData>
    <row r="2" spans="2:18" s="31" customFormat="1" ht="28.5" x14ac:dyDescent="0.25">
      <c r="B2" s="297" t="s">
        <v>0</v>
      </c>
      <c r="C2" s="305"/>
      <c r="D2" s="305"/>
      <c r="E2" s="305"/>
      <c r="F2" s="305"/>
      <c r="G2" s="305"/>
      <c r="H2" s="305"/>
      <c r="I2" s="305"/>
      <c r="J2" s="305"/>
      <c r="K2" s="305"/>
      <c r="L2" s="305"/>
      <c r="M2" s="305"/>
      <c r="N2" s="305"/>
      <c r="O2" s="305"/>
      <c r="P2" s="305"/>
      <c r="Q2" s="305"/>
      <c r="R2" s="35"/>
    </row>
    <row r="3" spans="2:18" s="31" customFormat="1" ht="21" x14ac:dyDescent="0.25">
      <c r="B3" s="298" t="s">
        <v>1</v>
      </c>
      <c r="C3" s="307"/>
      <c r="D3" s="307"/>
      <c r="E3" s="307"/>
      <c r="F3" s="307"/>
      <c r="G3" s="307"/>
      <c r="H3" s="307"/>
      <c r="I3" s="307"/>
      <c r="J3" s="307"/>
      <c r="K3" s="307"/>
      <c r="L3" s="307"/>
      <c r="M3" s="307"/>
      <c r="N3" s="307"/>
      <c r="O3" s="307"/>
      <c r="P3" s="307"/>
      <c r="Q3" s="307"/>
    </row>
    <row r="4" spans="2:18" s="31" customFormat="1" ht="16.5" x14ac:dyDescent="0.25">
      <c r="B4" s="299" t="s">
        <v>2</v>
      </c>
      <c r="C4" s="306"/>
      <c r="D4" s="306"/>
      <c r="E4" s="306"/>
      <c r="F4" s="306"/>
      <c r="G4" s="306"/>
      <c r="H4" s="306"/>
      <c r="I4" s="306"/>
      <c r="J4" s="306"/>
      <c r="K4" s="306"/>
      <c r="L4" s="306"/>
      <c r="M4" s="306"/>
      <c r="N4" s="306"/>
      <c r="O4" s="306"/>
      <c r="P4" s="306"/>
      <c r="Q4" s="306"/>
      <c r="R4" s="34"/>
    </row>
    <row r="5" spans="2:18" s="31" customFormat="1" ht="15.75" x14ac:dyDescent="0.25">
      <c r="B5" s="299" t="s">
        <v>3</v>
      </c>
      <c r="C5" s="306"/>
      <c r="D5" s="306"/>
      <c r="E5" s="306"/>
      <c r="F5" s="306"/>
      <c r="G5" s="306"/>
      <c r="H5" s="306"/>
      <c r="I5" s="306"/>
      <c r="J5" s="306"/>
      <c r="K5" s="306"/>
      <c r="L5" s="306"/>
      <c r="M5" s="306"/>
      <c r="N5" s="306"/>
      <c r="O5" s="306"/>
      <c r="P5" s="306"/>
      <c r="Q5" s="306"/>
    </row>
    <row r="6" spans="2:18" s="31" customFormat="1" x14ac:dyDescent="0.25">
      <c r="B6" s="2" t="s">
        <v>96</v>
      </c>
      <c r="C6" s="71"/>
      <c r="D6" s="71"/>
      <c r="E6" s="33"/>
      <c r="F6" s="33"/>
      <c r="G6" s="33"/>
      <c r="H6" s="33"/>
      <c r="I6"/>
      <c r="J6"/>
      <c r="K6"/>
      <c r="L6"/>
      <c r="M6"/>
      <c r="N6"/>
      <c r="O6"/>
      <c r="P6"/>
      <c r="Q6" s="32" t="s">
        <v>5</v>
      </c>
      <c r="R6" s="29"/>
    </row>
    <row r="7" spans="2:18" s="31" customFormat="1" ht="24" customHeight="1" x14ac:dyDescent="0.25">
      <c r="B7" s="302" t="s">
        <v>6</v>
      </c>
      <c r="C7" s="303" t="s">
        <v>7</v>
      </c>
      <c r="D7" s="303" t="s">
        <v>8</v>
      </c>
      <c r="E7" s="304" t="s">
        <v>9</v>
      </c>
      <c r="F7" s="304"/>
      <c r="G7" s="304"/>
      <c r="H7" s="304"/>
      <c r="I7" s="304"/>
      <c r="J7" s="304"/>
      <c r="K7" s="304"/>
      <c r="L7" s="304"/>
      <c r="M7" s="304"/>
      <c r="N7" s="304"/>
      <c r="O7" s="304"/>
      <c r="P7" s="304"/>
      <c r="Q7" s="304"/>
    </row>
    <row r="8" spans="2:18" s="31" customFormat="1" ht="25.5" customHeight="1" x14ac:dyDescent="0.25">
      <c r="B8" s="309"/>
      <c r="C8" s="303"/>
      <c r="D8" s="303"/>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35007906413</v>
      </c>
      <c r="D9" s="179">
        <v>38698687341.410011</v>
      </c>
      <c r="E9" s="179">
        <v>2126853603.8399997</v>
      </c>
      <c r="F9" s="179">
        <v>2349700593.5599999</v>
      </c>
      <c r="G9" s="179">
        <v>2346439397.9699993</v>
      </c>
      <c r="H9" s="179">
        <v>2347988619.1499991</v>
      </c>
      <c r="I9" s="179">
        <v>2372690041.5400004</v>
      </c>
      <c r="J9" s="179">
        <v>2363645586.6300001</v>
      </c>
      <c r="K9" s="179">
        <v>2149311533.8599997</v>
      </c>
      <c r="L9" s="179">
        <v>2329699243.2800002</v>
      </c>
      <c r="M9" s="179">
        <v>2400176930.1300001</v>
      </c>
      <c r="N9" s="179">
        <v>2334769096.73</v>
      </c>
      <c r="O9" s="179">
        <v>3943337566.0800009</v>
      </c>
      <c r="P9" s="179">
        <v>3073326721.8900003</v>
      </c>
      <c r="Q9" s="179">
        <f>SUM(E9:P9)</f>
        <v>30137938934.66</v>
      </c>
    </row>
    <row r="10" spans="2:18" x14ac:dyDescent="0.25">
      <c r="B10" s="27" t="s">
        <v>24</v>
      </c>
      <c r="C10" s="180">
        <v>26962909415</v>
      </c>
      <c r="D10" s="180">
        <v>29744027060.850006</v>
      </c>
      <c r="E10" s="180">
        <v>1674424050.8499999</v>
      </c>
      <c r="F10" s="180">
        <v>1872854236.49</v>
      </c>
      <c r="G10" s="180">
        <v>1857422720.9799995</v>
      </c>
      <c r="H10" s="180">
        <v>1834820654.9099996</v>
      </c>
      <c r="I10" s="180">
        <v>1884365571.8800001</v>
      </c>
      <c r="J10" s="180">
        <v>1846119305.22</v>
      </c>
      <c r="K10" s="180">
        <v>1684248204.0899999</v>
      </c>
      <c r="L10" s="180">
        <v>1811627295.4600003</v>
      </c>
      <c r="M10" s="180">
        <v>1869416254.9499998</v>
      </c>
      <c r="N10" s="180">
        <v>1828312868.0299997</v>
      </c>
      <c r="O10" s="180">
        <v>3383084388.7600012</v>
      </c>
      <c r="P10" s="180">
        <v>2338283925.0700006</v>
      </c>
      <c r="Q10" s="180">
        <f t="shared" ref="Q10:Q66" si="0">SUM(E10:P10)</f>
        <v>23884979476.690002</v>
      </c>
    </row>
    <row r="11" spans="2:18" x14ac:dyDescent="0.25">
      <c r="B11" s="27" t="s">
        <v>25</v>
      </c>
      <c r="C11" s="180">
        <v>3428726130</v>
      </c>
      <c r="D11" s="180">
        <v>3805860927.1199999</v>
      </c>
      <c r="E11" s="180">
        <v>181723423.88999999</v>
      </c>
      <c r="F11" s="180">
        <v>217891704.75</v>
      </c>
      <c r="G11" s="180">
        <v>218326236.5</v>
      </c>
      <c r="H11" s="180">
        <v>234382594.75999993</v>
      </c>
      <c r="I11" s="180">
        <v>218991126.70999998</v>
      </c>
      <c r="J11" s="180">
        <v>242829053.87</v>
      </c>
      <c r="K11" s="180">
        <v>201476271.60000002</v>
      </c>
      <c r="L11" s="180">
        <v>218300645.55000001</v>
      </c>
      <c r="M11" s="180">
        <v>237646844.44999993</v>
      </c>
      <c r="N11" s="180">
        <v>226831516.56000003</v>
      </c>
      <c r="O11" s="180">
        <v>245972993.59999999</v>
      </c>
      <c r="P11" s="180">
        <v>331049220.73999983</v>
      </c>
      <c r="Q11" s="180">
        <f t="shared" si="0"/>
        <v>2775421632.9799995</v>
      </c>
    </row>
    <row r="12" spans="2:18" x14ac:dyDescent="0.25">
      <c r="B12" s="27" t="s">
        <v>26</v>
      </c>
      <c r="C12" s="180">
        <v>69700624</v>
      </c>
      <c r="D12" s="180">
        <v>57064624</v>
      </c>
      <c r="E12" s="180">
        <v>863350.69</v>
      </c>
      <c r="F12" s="180">
        <v>1869330.23</v>
      </c>
      <c r="G12" s="180">
        <v>2214789.5099999998</v>
      </c>
      <c r="H12" s="180">
        <v>2148770.37</v>
      </c>
      <c r="I12" s="180">
        <v>1960680.69</v>
      </c>
      <c r="J12" s="180">
        <v>2332182.4899999998</v>
      </c>
      <c r="K12" s="180">
        <v>1478639.04</v>
      </c>
      <c r="L12" s="180">
        <v>1438325.3199999998</v>
      </c>
      <c r="M12" s="180">
        <v>2169026.0299999998</v>
      </c>
      <c r="N12" s="180">
        <v>1472780.95</v>
      </c>
      <c r="O12" s="180">
        <v>2476837.6999999997</v>
      </c>
      <c r="P12" s="180">
        <v>3001914.04</v>
      </c>
      <c r="Q12" s="180">
        <f t="shared" si="0"/>
        <v>23426627.059999999</v>
      </c>
    </row>
    <row r="13" spans="2:18" x14ac:dyDescent="0.25">
      <c r="B13" s="27" t="s">
        <v>27</v>
      </c>
      <c r="C13" s="180">
        <v>1125609267</v>
      </c>
      <c r="D13" s="180">
        <v>1210177757.6700001</v>
      </c>
      <c r="E13" s="180">
        <v>19861804.620000001</v>
      </c>
      <c r="F13" s="180">
        <v>2885938.81</v>
      </c>
      <c r="G13" s="180">
        <v>1699447.41</v>
      </c>
      <c r="H13" s="180">
        <v>8414331.0600000005</v>
      </c>
      <c r="I13" s="180">
        <v>1789922.37</v>
      </c>
      <c r="J13" s="180">
        <v>3748024.69</v>
      </c>
      <c r="K13" s="180">
        <v>13145413.48</v>
      </c>
      <c r="L13" s="180">
        <v>33454496.550000001</v>
      </c>
      <c r="M13" s="180">
        <v>20752482.960000001</v>
      </c>
      <c r="N13" s="180">
        <v>8285148.3200000012</v>
      </c>
      <c r="O13" s="180">
        <v>37172389.180000007</v>
      </c>
      <c r="P13" s="180">
        <v>137487362.67000002</v>
      </c>
      <c r="Q13" s="180">
        <f t="shared" si="0"/>
        <v>288696762.12</v>
      </c>
    </row>
    <row r="14" spans="2:18" x14ac:dyDescent="0.25">
      <c r="B14" s="27" t="s">
        <v>28</v>
      </c>
      <c r="C14" s="180">
        <v>3420960977</v>
      </c>
      <c r="D14" s="180">
        <v>3881556971.77</v>
      </c>
      <c r="E14" s="180">
        <v>249980973.78999996</v>
      </c>
      <c r="F14" s="180">
        <v>254199383.27999997</v>
      </c>
      <c r="G14" s="180">
        <v>266776203.56999996</v>
      </c>
      <c r="H14" s="180">
        <v>268222268.04999998</v>
      </c>
      <c r="I14" s="180">
        <v>265582739.89000013</v>
      </c>
      <c r="J14" s="180">
        <v>268617020.35999995</v>
      </c>
      <c r="K14" s="180">
        <v>248963005.64999995</v>
      </c>
      <c r="L14" s="180">
        <v>264878480.39999989</v>
      </c>
      <c r="M14" s="180">
        <v>270192321.74000001</v>
      </c>
      <c r="N14" s="180">
        <v>269866782.87000006</v>
      </c>
      <c r="O14" s="180">
        <v>274630956.84000003</v>
      </c>
      <c r="P14" s="180">
        <v>263504299.36999989</v>
      </c>
      <c r="Q14" s="180">
        <f t="shared" si="0"/>
        <v>3165414435.8099995</v>
      </c>
    </row>
    <row r="15" spans="2:18" x14ac:dyDescent="0.25">
      <c r="B15" s="26" t="s">
        <v>29</v>
      </c>
      <c r="C15" s="179">
        <v>5246200578</v>
      </c>
      <c r="D15" s="179">
        <v>4612648672.6999989</v>
      </c>
      <c r="E15" s="179">
        <v>32515006.800000001</v>
      </c>
      <c r="F15" s="179">
        <v>83114523.579999983</v>
      </c>
      <c r="G15" s="179">
        <v>140345124.31999999</v>
      </c>
      <c r="H15" s="179">
        <v>138097287.83000001</v>
      </c>
      <c r="I15" s="179">
        <v>137420453.5</v>
      </c>
      <c r="J15" s="179">
        <v>132369982.50000001</v>
      </c>
      <c r="K15" s="179">
        <v>87442274.359999985</v>
      </c>
      <c r="L15" s="179">
        <v>211443099.39999998</v>
      </c>
      <c r="M15" s="179">
        <v>116525318.23999998</v>
      </c>
      <c r="N15" s="179">
        <v>112518480.63999999</v>
      </c>
      <c r="O15" s="179">
        <v>142859731.97999996</v>
      </c>
      <c r="P15" s="179">
        <v>281737543.69999999</v>
      </c>
      <c r="Q15" s="179">
        <f t="shared" si="0"/>
        <v>1616388826.8500001</v>
      </c>
    </row>
    <row r="16" spans="2:18" x14ac:dyDescent="0.25">
      <c r="B16" s="27" t="s">
        <v>30</v>
      </c>
      <c r="C16" s="180">
        <v>1943531434</v>
      </c>
      <c r="D16" s="180">
        <v>1004912518.8099999</v>
      </c>
      <c r="E16" s="180">
        <v>12576759.27</v>
      </c>
      <c r="F16" s="180">
        <v>20514903.999999993</v>
      </c>
      <c r="G16" s="180">
        <v>22717019.189999998</v>
      </c>
      <c r="H16" s="180">
        <v>19189748.680000003</v>
      </c>
      <c r="I16" s="180">
        <v>22898467.729999993</v>
      </c>
      <c r="J16" s="180">
        <v>24712422.430000003</v>
      </c>
      <c r="K16" s="180">
        <v>16971504.439999998</v>
      </c>
      <c r="L16" s="180">
        <v>27851338.280000001</v>
      </c>
      <c r="M16" s="180">
        <v>28178507.029999994</v>
      </c>
      <c r="N16" s="180">
        <v>27776835.389999986</v>
      </c>
      <c r="O16" s="180">
        <v>31612767.059999991</v>
      </c>
      <c r="P16" s="180">
        <v>32227543.750000004</v>
      </c>
      <c r="Q16" s="180">
        <f t="shared" si="0"/>
        <v>287227817.25</v>
      </c>
    </row>
    <row r="17" spans="2:17" x14ac:dyDescent="0.25">
      <c r="B17" s="27" t="s">
        <v>31</v>
      </c>
      <c r="C17" s="180">
        <v>295405340</v>
      </c>
      <c r="D17" s="180">
        <v>281378797.00999999</v>
      </c>
      <c r="E17" s="180">
        <v>3156029.58</v>
      </c>
      <c r="F17" s="180">
        <v>9828784.7100000009</v>
      </c>
      <c r="G17" s="180">
        <v>13607757.41</v>
      </c>
      <c r="H17" s="180">
        <v>6219947.3200000003</v>
      </c>
      <c r="I17" s="180">
        <v>7475307.3299999991</v>
      </c>
      <c r="J17" s="180">
        <v>7181563.3999999994</v>
      </c>
      <c r="K17" s="180">
        <v>21167518.609999999</v>
      </c>
      <c r="L17" s="180">
        <v>21564805.949999999</v>
      </c>
      <c r="M17" s="180">
        <v>13654999.869999997</v>
      </c>
      <c r="N17" s="180">
        <v>13239134</v>
      </c>
      <c r="O17" s="180">
        <v>16774808.699999997</v>
      </c>
      <c r="P17" s="180">
        <v>34968061.909999989</v>
      </c>
      <c r="Q17" s="180">
        <f t="shared" si="0"/>
        <v>168838718.78999999</v>
      </c>
    </row>
    <row r="18" spans="2:17" x14ac:dyDescent="0.25">
      <c r="B18" s="27" t="s">
        <v>32</v>
      </c>
      <c r="C18" s="180">
        <v>381744156</v>
      </c>
      <c r="D18" s="180">
        <v>376415764.69999993</v>
      </c>
      <c r="E18" s="180">
        <v>1607773.54</v>
      </c>
      <c r="F18" s="180">
        <v>4879378.3500000006</v>
      </c>
      <c r="G18" s="180">
        <v>11374613.16</v>
      </c>
      <c r="H18" s="180">
        <v>8029791.3400000008</v>
      </c>
      <c r="I18" s="180">
        <v>10552061.779999999</v>
      </c>
      <c r="J18" s="180">
        <v>11642309.09</v>
      </c>
      <c r="K18" s="180">
        <v>5137297.6300000008</v>
      </c>
      <c r="L18" s="180">
        <v>10040021.630000001</v>
      </c>
      <c r="M18" s="180">
        <v>12289213.109999999</v>
      </c>
      <c r="N18" s="180">
        <v>7685503.8399999999</v>
      </c>
      <c r="O18" s="180">
        <v>9817916.1799999997</v>
      </c>
      <c r="P18" s="180">
        <v>15720368.209999999</v>
      </c>
      <c r="Q18" s="180">
        <f t="shared" si="0"/>
        <v>108776247.86</v>
      </c>
    </row>
    <row r="19" spans="2:17" x14ac:dyDescent="0.25">
      <c r="B19" s="27" t="s">
        <v>33</v>
      </c>
      <c r="C19" s="180">
        <v>122644883</v>
      </c>
      <c r="D19" s="180">
        <v>110593707.66</v>
      </c>
      <c r="E19" s="180">
        <v>2639460</v>
      </c>
      <c r="F19" s="180">
        <v>1996291.04</v>
      </c>
      <c r="G19" s="180">
        <v>4024011.8899999997</v>
      </c>
      <c r="H19" s="180">
        <v>3433817.46</v>
      </c>
      <c r="I19" s="180">
        <v>5712667.7399999993</v>
      </c>
      <c r="J19" s="180">
        <v>6186789.04</v>
      </c>
      <c r="K19" s="180">
        <v>2353183.5</v>
      </c>
      <c r="L19" s="180">
        <v>4889758.33</v>
      </c>
      <c r="M19" s="180">
        <v>7169930.54</v>
      </c>
      <c r="N19" s="180">
        <v>10305016.84</v>
      </c>
      <c r="O19" s="180">
        <v>6504240.1299999999</v>
      </c>
      <c r="P19" s="180">
        <v>8313444.4100000011</v>
      </c>
      <c r="Q19" s="180">
        <f t="shared" si="0"/>
        <v>63528610.920000002</v>
      </c>
    </row>
    <row r="20" spans="2:17" x14ac:dyDescent="0.25">
      <c r="B20" s="27" t="s">
        <v>34</v>
      </c>
      <c r="C20" s="180">
        <v>486227409</v>
      </c>
      <c r="D20" s="180">
        <v>639882975.78999996</v>
      </c>
      <c r="E20" s="180">
        <v>4709253.79</v>
      </c>
      <c r="F20" s="180">
        <v>7070344.0899999999</v>
      </c>
      <c r="G20" s="180">
        <v>25210256.700000003</v>
      </c>
      <c r="H20" s="180">
        <v>43942511.600000001</v>
      </c>
      <c r="I20" s="180">
        <v>29029385.890000001</v>
      </c>
      <c r="J20" s="180">
        <v>23468251.620000005</v>
      </c>
      <c r="K20" s="180">
        <v>8553378.9400000013</v>
      </c>
      <c r="L20" s="180">
        <v>9852259.6699999981</v>
      </c>
      <c r="M20" s="180">
        <v>10825941.300000003</v>
      </c>
      <c r="N20" s="180">
        <v>10151693.940000001</v>
      </c>
      <c r="O20" s="180">
        <v>9783728.0299999993</v>
      </c>
      <c r="P20" s="180">
        <v>30009290.009999998</v>
      </c>
      <c r="Q20" s="180">
        <f t="shared" si="0"/>
        <v>212606295.58000001</v>
      </c>
    </row>
    <row r="21" spans="2:17" x14ac:dyDescent="0.25">
      <c r="B21" s="27" t="s">
        <v>35</v>
      </c>
      <c r="C21" s="180">
        <v>297749587</v>
      </c>
      <c r="D21" s="180">
        <v>355535746.30000001</v>
      </c>
      <c r="E21" s="180">
        <v>2819842.77</v>
      </c>
      <c r="F21" s="180">
        <v>8467036.0200000014</v>
      </c>
      <c r="G21" s="180">
        <v>20023879.93</v>
      </c>
      <c r="H21" s="180">
        <v>17187611.5</v>
      </c>
      <c r="I21" s="180">
        <v>9718732.5299999993</v>
      </c>
      <c r="J21" s="180">
        <v>15564657.77</v>
      </c>
      <c r="K21" s="180">
        <v>6303302.8299999991</v>
      </c>
      <c r="L21" s="180">
        <v>17156187.020000003</v>
      </c>
      <c r="M21" s="180">
        <v>14464275.530000001</v>
      </c>
      <c r="N21" s="180">
        <v>11876289.210000001</v>
      </c>
      <c r="O21" s="180">
        <v>16289227.829999998</v>
      </c>
      <c r="P21" s="180">
        <v>19545164.900000002</v>
      </c>
      <c r="Q21" s="180">
        <f t="shared" si="0"/>
        <v>159416207.84</v>
      </c>
    </row>
    <row r="22" spans="2:17" x14ac:dyDescent="0.25">
      <c r="B22" s="27" t="s">
        <v>36</v>
      </c>
      <c r="C22" s="180">
        <v>652907915</v>
      </c>
      <c r="D22" s="180">
        <v>636722541.32999992</v>
      </c>
      <c r="E22" s="180">
        <v>1174366.07</v>
      </c>
      <c r="F22" s="180">
        <v>11949483.299999999</v>
      </c>
      <c r="G22" s="180">
        <v>21203551.719999999</v>
      </c>
      <c r="H22" s="180">
        <v>19503711.619999997</v>
      </c>
      <c r="I22" s="180">
        <v>16072177.620000001</v>
      </c>
      <c r="J22" s="180">
        <v>18016359.169999998</v>
      </c>
      <c r="K22" s="180">
        <v>13556553.389999997</v>
      </c>
      <c r="L22" s="180">
        <v>70846647.200000003</v>
      </c>
      <c r="M22" s="180">
        <v>12773051.050000003</v>
      </c>
      <c r="N22" s="180">
        <v>10512404.890000001</v>
      </c>
      <c r="O22" s="180">
        <v>26971508.48</v>
      </c>
      <c r="P22" s="180">
        <v>102809180.97000003</v>
      </c>
      <c r="Q22" s="180">
        <f t="shared" si="0"/>
        <v>325388995.48000002</v>
      </c>
    </row>
    <row r="23" spans="2:17" x14ac:dyDescent="0.25">
      <c r="B23" s="27" t="s">
        <v>37</v>
      </c>
      <c r="C23" s="180">
        <v>1065989853.9999999</v>
      </c>
      <c r="D23" s="180">
        <v>1207206621.1000001</v>
      </c>
      <c r="E23" s="180">
        <v>3831521.7800000003</v>
      </c>
      <c r="F23" s="180">
        <v>18408302.07</v>
      </c>
      <c r="G23" s="180">
        <v>22184034.32</v>
      </c>
      <c r="H23" s="180">
        <v>20590148.309999999</v>
      </c>
      <c r="I23" s="180">
        <v>35961652.880000003</v>
      </c>
      <c r="J23" s="180">
        <v>25597629.980000004</v>
      </c>
      <c r="K23" s="180">
        <v>13399535.02</v>
      </c>
      <c r="L23" s="180">
        <v>49242081.319999978</v>
      </c>
      <c r="M23" s="180">
        <v>17169399.809999995</v>
      </c>
      <c r="N23" s="180">
        <v>20971602.530000005</v>
      </c>
      <c r="O23" s="180">
        <v>25105535.569999993</v>
      </c>
      <c r="P23" s="180">
        <v>38144489.540000007</v>
      </c>
      <c r="Q23" s="180">
        <f t="shared" si="0"/>
        <v>290605933.13</v>
      </c>
    </row>
    <row r="24" spans="2:17" x14ac:dyDescent="0.25">
      <c r="B24" s="26" t="s">
        <v>38</v>
      </c>
      <c r="C24" s="179">
        <v>5330639612</v>
      </c>
      <c r="D24" s="179">
        <v>5946403126.5699987</v>
      </c>
      <c r="E24" s="179">
        <v>20882404.460000005</v>
      </c>
      <c r="F24" s="179">
        <v>56237605.530000009</v>
      </c>
      <c r="G24" s="179">
        <v>156926133.20999995</v>
      </c>
      <c r="H24" s="179">
        <v>196512545.38000003</v>
      </c>
      <c r="I24" s="179">
        <v>175875675.53000003</v>
      </c>
      <c r="J24" s="179">
        <v>180129062.08999997</v>
      </c>
      <c r="K24" s="179">
        <v>568123974.09000003</v>
      </c>
      <c r="L24" s="179">
        <v>318694540.96000016</v>
      </c>
      <c r="M24" s="179">
        <v>297507058.79999989</v>
      </c>
      <c r="N24" s="179">
        <v>505982068.12999988</v>
      </c>
      <c r="O24" s="179">
        <v>350105232.36999995</v>
      </c>
      <c r="P24" s="179">
        <v>663573112.24000001</v>
      </c>
      <c r="Q24" s="179">
        <f t="shared" si="0"/>
        <v>3490549412.79</v>
      </c>
    </row>
    <row r="25" spans="2:17" x14ac:dyDescent="0.25">
      <c r="B25" s="27" t="s">
        <v>39</v>
      </c>
      <c r="C25" s="180">
        <v>639419382</v>
      </c>
      <c r="D25" s="180">
        <v>734488900.38</v>
      </c>
      <c r="E25" s="180">
        <v>4733322.4100000011</v>
      </c>
      <c r="F25" s="180">
        <v>22421433.600000001</v>
      </c>
      <c r="G25" s="180">
        <v>36198537.039999992</v>
      </c>
      <c r="H25" s="180">
        <v>42973746.039999999</v>
      </c>
      <c r="I25" s="180">
        <v>41855312.160000004</v>
      </c>
      <c r="J25" s="180">
        <v>50630717.529999986</v>
      </c>
      <c r="K25" s="180">
        <v>53601071.659999996</v>
      </c>
      <c r="L25" s="180">
        <v>62546154.069999985</v>
      </c>
      <c r="M25" s="180">
        <v>55122030.750000007</v>
      </c>
      <c r="N25" s="180">
        <v>45309189.119999997</v>
      </c>
      <c r="O25" s="180">
        <v>53191413.719999991</v>
      </c>
      <c r="P25" s="180">
        <v>98476785.410000026</v>
      </c>
      <c r="Q25" s="180">
        <f t="shared" si="0"/>
        <v>567059713.50999999</v>
      </c>
    </row>
    <row r="26" spans="2:17" x14ac:dyDescent="0.25">
      <c r="B26" s="27" t="s">
        <v>40</v>
      </c>
      <c r="C26" s="180">
        <v>39810191</v>
      </c>
      <c r="D26" s="180">
        <v>52326898.99000001</v>
      </c>
      <c r="E26" s="181">
        <v>0</v>
      </c>
      <c r="F26" s="180">
        <v>1254270.6000000001</v>
      </c>
      <c r="G26" s="180">
        <v>7792140.6699999999</v>
      </c>
      <c r="H26" s="180">
        <v>1260584.8599999999</v>
      </c>
      <c r="I26" s="180">
        <v>674560.38000000012</v>
      </c>
      <c r="J26" s="180">
        <v>922071.74</v>
      </c>
      <c r="K26" s="180">
        <v>436513.11</v>
      </c>
      <c r="L26" s="180">
        <v>1020306.98</v>
      </c>
      <c r="M26" s="180">
        <v>1024956.87</v>
      </c>
      <c r="N26" s="180">
        <v>623834.64999999991</v>
      </c>
      <c r="O26" s="180">
        <v>1743708.83</v>
      </c>
      <c r="P26" s="180">
        <v>10306556.889999999</v>
      </c>
      <c r="Q26" s="180">
        <f t="shared" si="0"/>
        <v>27059505.579999998</v>
      </c>
    </row>
    <row r="27" spans="2:17" x14ac:dyDescent="0.25">
      <c r="B27" s="27" t="s">
        <v>41</v>
      </c>
      <c r="C27" s="180">
        <v>171567294</v>
      </c>
      <c r="D27" s="180">
        <v>168724628.31999999</v>
      </c>
      <c r="E27" s="180">
        <v>309413.3</v>
      </c>
      <c r="F27" s="180">
        <v>1975583.8200000003</v>
      </c>
      <c r="G27" s="180">
        <v>5462585.540000001</v>
      </c>
      <c r="H27" s="180">
        <v>5645668.6699999999</v>
      </c>
      <c r="I27" s="180">
        <v>5457096.8300000001</v>
      </c>
      <c r="J27" s="180">
        <v>5982845.0999999996</v>
      </c>
      <c r="K27" s="180">
        <v>6211648.5200000005</v>
      </c>
      <c r="L27" s="180">
        <v>14630751.939999998</v>
      </c>
      <c r="M27" s="180">
        <v>5274930.42</v>
      </c>
      <c r="N27" s="180">
        <v>5155417.25</v>
      </c>
      <c r="O27" s="180">
        <v>4739481.4199999981</v>
      </c>
      <c r="P27" s="180">
        <v>8875627.8699999992</v>
      </c>
      <c r="Q27" s="180">
        <f t="shared" si="0"/>
        <v>69721050.680000007</v>
      </c>
    </row>
    <row r="28" spans="2:17" x14ac:dyDescent="0.25">
      <c r="B28" s="27" t="s">
        <v>42</v>
      </c>
      <c r="C28" s="180">
        <v>954039119</v>
      </c>
      <c r="D28" s="180">
        <v>970611371.54999995</v>
      </c>
      <c r="E28" s="180">
        <v>9000</v>
      </c>
      <c r="F28" s="180">
        <v>941579.51</v>
      </c>
      <c r="G28" s="180">
        <v>2872787.06</v>
      </c>
      <c r="H28" s="180">
        <v>13628314.369999999</v>
      </c>
      <c r="I28" s="180">
        <v>12647287.109999999</v>
      </c>
      <c r="J28" s="180">
        <v>15361308.76</v>
      </c>
      <c r="K28" s="180">
        <v>14719813.860000001</v>
      </c>
      <c r="L28" s="180">
        <v>19119692.539999999</v>
      </c>
      <c r="M28" s="180">
        <v>23199865.469999999</v>
      </c>
      <c r="N28" s="180">
        <v>20228560.949999999</v>
      </c>
      <c r="O28" s="180">
        <v>23033744.070000004</v>
      </c>
      <c r="P28" s="180">
        <v>84945935.070000008</v>
      </c>
      <c r="Q28" s="180">
        <f t="shared" si="0"/>
        <v>230707888.76999998</v>
      </c>
    </row>
    <row r="29" spans="2:17" x14ac:dyDescent="0.25">
      <c r="B29" s="27" t="s">
        <v>43</v>
      </c>
      <c r="C29" s="180">
        <v>96671367</v>
      </c>
      <c r="D29" s="180">
        <v>104697024.10000001</v>
      </c>
      <c r="E29" s="180">
        <v>344652.96</v>
      </c>
      <c r="F29" s="180">
        <v>1233375.06</v>
      </c>
      <c r="G29" s="180">
        <v>3612311.5999999996</v>
      </c>
      <c r="H29" s="180">
        <v>5360278.5499999989</v>
      </c>
      <c r="I29" s="180">
        <v>7428246.7700000005</v>
      </c>
      <c r="J29" s="180">
        <v>5880426.1600000001</v>
      </c>
      <c r="K29" s="180">
        <v>5866989.0899999999</v>
      </c>
      <c r="L29" s="180">
        <v>6335084.2300000004</v>
      </c>
      <c r="M29" s="180">
        <v>5689248.6699999999</v>
      </c>
      <c r="N29" s="180">
        <v>5666650.1500000004</v>
      </c>
      <c r="O29" s="180">
        <v>7246431.75</v>
      </c>
      <c r="P29" s="180">
        <v>12311491.710000001</v>
      </c>
      <c r="Q29" s="180">
        <f t="shared" si="0"/>
        <v>66975186.700000003</v>
      </c>
    </row>
    <row r="30" spans="2:17" x14ac:dyDescent="0.25">
      <c r="B30" s="27" t="s">
        <v>44</v>
      </c>
      <c r="C30" s="180">
        <v>34123052</v>
      </c>
      <c r="D30" s="180">
        <v>95173281.25999999</v>
      </c>
      <c r="E30" s="180">
        <v>78996.210000000006</v>
      </c>
      <c r="F30" s="180">
        <v>480035.02999999991</v>
      </c>
      <c r="G30" s="180">
        <v>34080357.539999999</v>
      </c>
      <c r="H30" s="180">
        <v>2562266.7399999998</v>
      </c>
      <c r="I30" s="180">
        <v>14018109.830000002</v>
      </c>
      <c r="J30" s="180">
        <v>1686865.9</v>
      </c>
      <c r="K30" s="180">
        <v>906150.78999999992</v>
      </c>
      <c r="L30" s="180">
        <v>1457850.2000000002</v>
      </c>
      <c r="M30" s="180">
        <v>1033194.14</v>
      </c>
      <c r="N30" s="180">
        <v>3644370.2399999993</v>
      </c>
      <c r="O30" s="180">
        <v>2534142.7500000005</v>
      </c>
      <c r="P30" s="180">
        <v>5960808.1299999999</v>
      </c>
      <c r="Q30" s="180">
        <f t="shared" si="0"/>
        <v>68443147.500000015</v>
      </c>
    </row>
    <row r="31" spans="2:17" x14ac:dyDescent="0.25">
      <c r="B31" s="27" t="s">
        <v>45</v>
      </c>
      <c r="C31" s="180">
        <v>899573646</v>
      </c>
      <c r="D31" s="180">
        <v>1075781950.0999999</v>
      </c>
      <c r="E31" s="180">
        <v>5224281.9800000004</v>
      </c>
      <c r="F31" s="180">
        <v>19422529.770000003</v>
      </c>
      <c r="G31" s="180">
        <v>50557408.689999983</v>
      </c>
      <c r="H31" s="180">
        <v>88007461.379999995</v>
      </c>
      <c r="I31" s="180">
        <v>56773813.329999998</v>
      </c>
      <c r="J31" s="180">
        <v>56423037.090000004</v>
      </c>
      <c r="K31" s="180">
        <v>46646840.640000001</v>
      </c>
      <c r="L31" s="180">
        <v>63584431.210000031</v>
      </c>
      <c r="M31" s="180">
        <v>65940115.530000016</v>
      </c>
      <c r="N31" s="180">
        <v>134262707.93000001</v>
      </c>
      <c r="O31" s="180">
        <v>101940740.69</v>
      </c>
      <c r="P31" s="180">
        <v>137178482.94999996</v>
      </c>
      <c r="Q31" s="180">
        <f t="shared" si="0"/>
        <v>825961851.18999994</v>
      </c>
    </row>
    <row r="32" spans="2:17" x14ac:dyDescent="0.25">
      <c r="B32" s="27" t="s">
        <v>97</v>
      </c>
      <c r="C32" s="180">
        <v>5000</v>
      </c>
      <c r="D32" s="181">
        <v>0</v>
      </c>
      <c r="E32" s="181">
        <v>0</v>
      </c>
      <c r="F32" s="181">
        <v>0</v>
      </c>
      <c r="G32" s="181">
        <v>0</v>
      </c>
      <c r="H32" s="181">
        <v>0</v>
      </c>
      <c r="I32" s="181">
        <v>0</v>
      </c>
      <c r="J32" s="181">
        <v>0</v>
      </c>
      <c r="K32" s="181">
        <v>0</v>
      </c>
      <c r="L32" s="181">
        <v>0</v>
      </c>
      <c r="M32" s="181">
        <v>0</v>
      </c>
      <c r="N32" s="181">
        <v>0</v>
      </c>
      <c r="O32" s="181">
        <v>0</v>
      </c>
      <c r="P32" s="181">
        <v>0</v>
      </c>
      <c r="Q32" s="181">
        <f t="shared" si="0"/>
        <v>0</v>
      </c>
    </row>
    <row r="33" spans="2:17" x14ac:dyDescent="0.25">
      <c r="B33" s="27" t="s">
        <v>46</v>
      </c>
      <c r="C33" s="180">
        <v>2495430561</v>
      </c>
      <c r="D33" s="180">
        <v>2744599071.8699989</v>
      </c>
      <c r="E33" s="180">
        <v>10182737.600000001</v>
      </c>
      <c r="F33" s="180">
        <v>8508798.1400000006</v>
      </c>
      <c r="G33" s="180">
        <v>16350005.069999995</v>
      </c>
      <c r="H33" s="180">
        <v>37074224.770000018</v>
      </c>
      <c r="I33" s="180">
        <v>37021249.120000005</v>
      </c>
      <c r="J33" s="180">
        <v>43241789.809999995</v>
      </c>
      <c r="K33" s="180">
        <v>439734946.42000008</v>
      </c>
      <c r="L33" s="180">
        <v>150000269.79000011</v>
      </c>
      <c r="M33" s="180">
        <v>140222716.94999996</v>
      </c>
      <c r="N33" s="180">
        <v>291091337.83999991</v>
      </c>
      <c r="O33" s="180">
        <v>155675569.13999996</v>
      </c>
      <c r="P33" s="180">
        <v>305517424.20999998</v>
      </c>
      <c r="Q33" s="180">
        <f t="shared" si="0"/>
        <v>1634621068.8599999</v>
      </c>
    </row>
    <row r="34" spans="2:17" x14ac:dyDescent="0.25">
      <c r="B34" s="26" t="s">
        <v>47</v>
      </c>
      <c r="C34" s="179">
        <v>947551154</v>
      </c>
      <c r="D34" s="179">
        <v>1005246733.51</v>
      </c>
      <c r="E34" s="179">
        <v>1111244.3</v>
      </c>
      <c r="F34" s="179">
        <v>11792195.33</v>
      </c>
      <c r="G34" s="179">
        <v>14114960.469999999</v>
      </c>
      <c r="H34" s="179">
        <v>4279768.0999999996</v>
      </c>
      <c r="I34" s="179">
        <v>16248791.16</v>
      </c>
      <c r="J34" s="179">
        <v>13299651.620000001</v>
      </c>
      <c r="K34" s="179">
        <v>6317912.2999999998</v>
      </c>
      <c r="L34" s="179">
        <v>10574958.98</v>
      </c>
      <c r="M34" s="179">
        <v>10146412.09</v>
      </c>
      <c r="N34" s="179">
        <v>10375486.25</v>
      </c>
      <c r="O34" s="179">
        <v>18046388.199999999</v>
      </c>
      <c r="P34" s="179">
        <v>11246572.75</v>
      </c>
      <c r="Q34" s="179">
        <f t="shared" si="0"/>
        <v>127554341.55000001</v>
      </c>
    </row>
    <row r="35" spans="2:17" x14ac:dyDescent="0.25">
      <c r="B35" s="27" t="s">
        <v>48</v>
      </c>
      <c r="C35" s="180">
        <v>654774378</v>
      </c>
      <c r="D35" s="180">
        <v>681741630.31999993</v>
      </c>
      <c r="E35" s="180">
        <v>882979.8</v>
      </c>
      <c r="F35" s="180">
        <v>5985146.5999999996</v>
      </c>
      <c r="G35" s="180">
        <v>7186262.9399999995</v>
      </c>
      <c r="H35" s="180">
        <v>2903344.6799999997</v>
      </c>
      <c r="I35" s="180">
        <v>5147506.3</v>
      </c>
      <c r="J35" s="180">
        <v>6238097.2999999998</v>
      </c>
      <c r="K35" s="180">
        <v>4942912.3</v>
      </c>
      <c r="L35" s="180">
        <v>4334454.83</v>
      </c>
      <c r="M35" s="180">
        <v>3996506.43</v>
      </c>
      <c r="N35" s="180">
        <v>3758648.75</v>
      </c>
      <c r="O35" s="180">
        <v>6883328.2000000002</v>
      </c>
      <c r="P35" s="180">
        <v>4758086.54</v>
      </c>
      <c r="Q35" s="180">
        <f t="shared" si="0"/>
        <v>57017274.670000002</v>
      </c>
    </row>
    <row r="36" spans="2:17" x14ac:dyDescent="0.25">
      <c r="B36" s="27" t="s">
        <v>49</v>
      </c>
      <c r="C36" s="180">
        <v>77934491</v>
      </c>
      <c r="D36" s="180">
        <v>78422817</v>
      </c>
      <c r="E36" s="181">
        <v>0</v>
      </c>
      <c r="F36" s="180">
        <v>225000</v>
      </c>
      <c r="G36" s="180">
        <v>281000</v>
      </c>
      <c r="H36" s="180">
        <v>225000</v>
      </c>
      <c r="I36" s="180">
        <v>450000</v>
      </c>
      <c r="J36" s="180">
        <v>225000</v>
      </c>
      <c r="K36" s="180">
        <v>225000</v>
      </c>
      <c r="L36" s="180">
        <v>281000</v>
      </c>
      <c r="M36" s="180">
        <v>225000</v>
      </c>
      <c r="N36" s="180">
        <v>450000</v>
      </c>
      <c r="O36" s="180">
        <v>450000</v>
      </c>
      <c r="P36" s="180">
        <v>450000</v>
      </c>
      <c r="Q36" s="180">
        <f t="shared" si="0"/>
        <v>3487000</v>
      </c>
    </row>
    <row r="37" spans="2:17" x14ac:dyDescent="0.25">
      <c r="B37" s="27" t="s">
        <v>50</v>
      </c>
      <c r="C37" s="180">
        <v>20348000</v>
      </c>
      <c r="D37" s="180">
        <v>20348000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s="27" t="s">
        <v>51</v>
      </c>
      <c r="C38" s="180">
        <v>400000</v>
      </c>
      <c r="D38" s="180">
        <v>400000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s="27" t="s">
        <v>52</v>
      </c>
      <c r="C39" s="180">
        <v>21793538</v>
      </c>
      <c r="D39" s="180">
        <v>21793538</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s="27" t="s">
        <v>53</v>
      </c>
      <c r="C40" s="180">
        <v>33870344</v>
      </c>
      <c r="D40" s="180">
        <v>35708855.189999998</v>
      </c>
      <c r="E40" s="180">
        <v>228264.5</v>
      </c>
      <c r="F40" s="180">
        <v>1957893.73</v>
      </c>
      <c r="G40" s="180">
        <v>3023541.87</v>
      </c>
      <c r="H40" s="180">
        <v>1151423.42</v>
      </c>
      <c r="I40" s="180">
        <v>3402972.88</v>
      </c>
      <c r="J40" s="180">
        <v>3212398</v>
      </c>
      <c r="K40" s="180">
        <v>1150000</v>
      </c>
      <c r="L40" s="180">
        <v>2335349.15</v>
      </c>
      <c r="M40" s="180">
        <v>2300750</v>
      </c>
      <c r="N40" s="180">
        <v>2542682.5</v>
      </c>
      <c r="O40" s="180">
        <v>3464750</v>
      </c>
      <c r="P40" s="180">
        <v>2414330.21</v>
      </c>
      <c r="Q40" s="180">
        <f t="shared" si="0"/>
        <v>27184356.259999998</v>
      </c>
    </row>
    <row r="41" spans="2:17" x14ac:dyDescent="0.25">
      <c r="B41" s="27" t="s">
        <v>54</v>
      </c>
      <c r="C41" s="180">
        <v>138430403</v>
      </c>
      <c r="D41" s="180">
        <v>166831893</v>
      </c>
      <c r="E41" s="181">
        <v>0</v>
      </c>
      <c r="F41" s="180">
        <v>3624155</v>
      </c>
      <c r="G41" s="180">
        <v>3624155.66</v>
      </c>
      <c r="H41" s="181">
        <v>0</v>
      </c>
      <c r="I41" s="180">
        <v>7248311.9800000004</v>
      </c>
      <c r="J41" s="180">
        <v>3624156.3200000003</v>
      </c>
      <c r="K41" s="181">
        <v>0</v>
      </c>
      <c r="L41" s="180">
        <v>3624155</v>
      </c>
      <c r="M41" s="180">
        <v>3624155.66</v>
      </c>
      <c r="N41" s="180">
        <v>3624155</v>
      </c>
      <c r="O41" s="180">
        <v>7248310</v>
      </c>
      <c r="P41" s="180">
        <v>3624156</v>
      </c>
      <c r="Q41" s="180">
        <f t="shared" si="0"/>
        <v>39865710.620000005</v>
      </c>
    </row>
    <row r="42" spans="2:17" x14ac:dyDescent="0.25">
      <c r="B42" s="26" t="s">
        <v>55</v>
      </c>
      <c r="C42" s="179">
        <v>17500000</v>
      </c>
      <c r="D42" s="179">
        <v>17500000</v>
      </c>
      <c r="E42" s="182">
        <v>0</v>
      </c>
      <c r="F42" s="182">
        <v>0</v>
      </c>
      <c r="G42" s="182">
        <v>0</v>
      </c>
      <c r="H42" s="182">
        <v>0</v>
      </c>
      <c r="I42" s="182">
        <v>0</v>
      </c>
      <c r="J42" s="182">
        <v>0</v>
      </c>
      <c r="K42" s="182">
        <v>0</v>
      </c>
      <c r="L42" s="182">
        <v>0</v>
      </c>
      <c r="M42" s="182">
        <v>0</v>
      </c>
      <c r="N42" s="182">
        <v>0</v>
      </c>
      <c r="O42" s="182">
        <v>0</v>
      </c>
      <c r="P42" s="182">
        <v>0</v>
      </c>
      <c r="Q42" s="182">
        <f t="shared" si="0"/>
        <v>0</v>
      </c>
    </row>
    <row r="43" spans="2:17" x14ac:dyDescent="0.25">
      <c r="B43" s="27" t="s">
        <v>98</v>
      </c>
      <c r="C43" s="180">
        <v>7500000</v>
      </c>
      <c r="D43" s="180">
        <v>7500000</v>
      </c>
      <c r="E43" s="181">
        <v>0</v>
      </c>
      <c r="F43" s="181">
        <v>0</v>
      </c>
      <c r="G43" s="181">
        <v>0</v>
      </c>
      <c r="H43" s="181">
        <v>0</v>
      </c>
      <c r="I43" s="181">
        <v>0</v>
      </c>
      <c r="J43" s="181">
        <v>0</v>
      </c>
      <c r="K43" s="181">
        <v>0</v>
      </c>
      <c r="L43" s="181">
        <v>0</v>
      </c>
      <c r="M43" s="181">
        <v>0</v>
      </c>
      <c r="N43" s="181">
        <v>0</v>
      </c>
      <c r="O43" s="181">
        <v>0</v>
      </c>
      <c r="P43" s="181">
        <v>0</v>
      </c>
      <c r="Q43" s="181">
        <f t="shared" si="0"/>
        <v>0</v>
      </c>
    </row>
    <row r="44" spans="2:17" x14ac:dyDescent="0.25">
      <c r="B44" s="27" t="s">
        <v>99</v>
      </c>
      <c r="C44" s="180">
        <v>10000000</v>
      </c>
      <c r="D44" s="180">
        <v>10000000</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s="26" t="s">
        <v>57</v>
      </c>
      <c r="C45" s="179">
        <v>1990184609</v>
      </c>
      <c r="D45" s="179">
        <v>1884431728.1999998</v>
      </c>
      <c r="E45" s="179">
        <v>935457.98</v>
      </c>
      <c r="F45" s="179">
        <v>33499711.529999997</v>
      </c>
      <c r="G45" s="179">
        <v>32515890.589999996</v>
      </c>
      <c r="H45" s="179">
        <v>23059556.399999999</v>
      </c>
      <c r="I45" s="179">
        <v>45729666.939999998</v>
      </c>
      <c r="J45" s="179">
        <v>52498054.920000002</v>
      </c>
      <c r="K45" s="179">
        <v>70089603.079999983</v>
      </c>
      <c r="L45" s="179">
        <v>115986931.84000002</v>
      </c>
      <c r="M45" s="179">
        <v>56047743.469999991</v>
      </c>
      <c r="N45" s="179">
        <v>47488727.75</v>
      </c>
      <c r="O45" s="179">
        <v>150089103.20999998</v>
      </c>
      <c r="P45" s="179">
        <v>118677108.88999997</v>
      </c>
      <c r="Q45" s="179">
        <f t="shared" si="0"/>
        <v>746617556.60000002</v>
      </c>
    </row>
    <row r="46" spans="2:17" x14ac:dyDescent="0.25">
      <c r="B46" s="27" t="s">
        <v>58</v>
      </c>
      <c r="C46" s="180">
        <v>1072708425.9999999</v>
      </c>
      <c r="D46" s="180">
        <v>580344123.39999998</v>
      </c>
      <c r="E46" s="180">
        <v>829179.39</v>
      </c>
      <c r="F46" s="180">
        <v>3505506.81</v>
      </c>
      <c r="G46" s="180">
        <v>13380580.649999997</v>
      </c>
      <c r="H46" s="180">
        <v>2296292.04</v>
      </c>
      <c r="I46" s="180">
        <v>15438253.159999996</v>
      </c>
      <c r="J46" s="180">
        <v>18361332.360000003</v>
      </c>
      <c r="K46" s="180">
        <v>8387458.4699999988</v>
      </c>
      <c r="L46" s="180">
        <v>9498451.8200000022</v>
      </c>
      <c r="M46" s="180">
        <v>8283736.540000001</v>
      </c>
      <c r="N46" s="180">
        <v>17040334.459999997</v>
      </c>
      <c r="O46" s="180">
        <v>12827286.529999997</v>
      </c>
      <c r="P46" s="180">
        <v>9127914.6599999983</v>
      </c>
      <c r="Q46" s="180">
        <f t="shared" si="0"/>
        <v>118976326.89</v>
      </c>
    </row>
    <row r="47" spans="2:17" x14ac:dyDescent="0.25">
      <c r="B47" s="27" t="s">
        <v>59</v>
      </c>
      <c r="C47" s="180">
        <v>36113464</v>
      </c>
      <c r="D47" s="180">
        <v>35190429.82</v>
      </c>
      <c r="E47" s="181">
        <v>0</v>
      </c>
      <c r="F47" s="180">
        <v>167321.89000000001</v>
      </c>
      <c r="G47" s="180">
        <v>122548.85</v>
      </c>
      <c r="H47" s="181">
        <v>0</v>
      </c>
      <c r="I47" s="180">
        <v>239535.26</v>
      </c>
      <c r="J47" s="180">
        <v>739131.53</v>
      </c>
      <c r="K47" s="181">
        <v>0</v>
      </c>
      <c r="L47" s="180">
        <v>268736.68</v>
      </c>
      <c r="M47" s="180">
        <v>635526.26</v>
      </c>
      <c r="N47" s="180">
        <v>417903.47</v>
      </c>
      <c r="O47" s="180">
        <v>88173.05</v>
      </c>
      <c r="P47" s="180">
        <v>501686.93999999989</v>
      </c>
      <c r="Q47" s="180">
        <f t="shared" si="0"/>
        <v>3180563.9299999992</v>
      </c>
    </row>
    <row r="48" spans="2:17" x14ac:dyDescent="0.25">
      <c r="B48" s="27" t="s">
        <v>60</v>
      </c>
      <c r="C48" s="180">
        <v>320209182</v>
      </c>
      <c r="D48" s="180">
        <v>328644086.13999999</v>
      </c>
      <c r="E48" s="180">
        <v>106278.59</v>
      </c>
      <c r="F48" s="180">
        <v>505808.66000000003</v>
      </c>
      <c r="G48" s="180">
        <v>380518.54</v>
      </c>
      <c r="H48" s="180">
        <v>200505.40999999997</v>
      </c>
      <c r="I48" s="180">
        <v>397277.92</v>
      </c>
      <c r="J48" s="180">
        <v>120921.83</v>
      </c>
      <c r="K48" s="180">
        <v>18724.5</v>
      </c>
      <c r="L48" s="180">
        <v>1453117.39</v>
      </c>
      <c r="M48" s="180">
        <v>2245964.7999999998</v>
      </c>
      <c r="N48" s="180">
        <v>274627.64</v>
      </c>
      <c r="O48" s="180">
        <v>65807305.989999987</v>
      </c>
      <c r="P48" s="180">
        <v>6059815.4900000002</v>
      </c>
      <c r="Q48" s="180">
        <f t="shared" si="0"/>
        <v>77570866.759999976</v>
      </c>
    </row>
    <row r="49" spans="2:17" x14ac:dyDescent="0.25">
      <c r="B49" s="27" t="s">
        <v>61</v>
      </c>
      <c r="C49" s="180">
        <v>74776772</v>
      </c>
      <c r="D49" s="180">
        <v>108733428.39</v>
      </c>
      <c r="E49" s="181">
        <v>0</v>
      </c>
      <c r="F49" s="180">
        <v>6823839.3300000001</v>
      </c>
      <c r="G49" s="180">
        <v>6702738.6699999999</v>
      </c>
      <c r="H49" s="180">
        <v>5061247.84</v>
      </c>
      <c r="I49" s="180">
        <v>4500792.45</v>
      </c>
      <c r="J49" s="180">
        <v>3810097.5</v>
      </c>
      <c r="K49" s="180">
        <v>9058753.6099999994</v>
      </c>
      <c r="L49" s="180">
        <v>6314569.3899999997</v>
      </c>
      <c r="M49" s="181">
        <v>0</v>
      </c>
      <c r="N49" s="180">
        <v>8081987.0799999991</v>
      </c>
      <c r="O49" s="180">
        <v>5255065.1500000004</v>
      </c>
      <c r="P49" s="180">
        <v>20705787.68</v>
      </c>
      <c r="Q49" s="180">
        <f t="shared" si="0"/>
        <v>76314878.699999988</v>
      </c>
    </row>
    <row r="50" spans="2:17" x14ac:dyDescent="0.25">
      <c r="B50" s="27" t="s">
        <v>62</v>
      </c>
      <c r="C50" s="180">
        <v>259015019</v>
      </c>
      <c r="D50" s="180">
        <v>603727810.52999997</v>
      </c>
      <c r="E50" s="181">
        <v>0</v>
      </c>
      <c r="F50" s="180">
        <v>19847234.84</v>
      </c>
      <c r="G50" s="180">
        <v>2786278.8499999996</v>
      </c>
      <c r="H50" s="180">
        <v>13564195.83</v>
      </c>
      <c r="I50" s="180">
        <v>22496295.760000002</v>
      </c>
      <c r="J50" s="180">
        <v>19344690.809999995</v>
      </c>
      <c r="K50" s="180">
        <v>51120690.969999991</v>
      </c>
      <c r="L50" s="180">
        <v>93207307.799999997</v>
      </c>
      <c r="M50" s="180">
        <v>35742348.999999993</v>
      </c>
      <c r="N50" s="180">
        <v>19098973.190000001</v>
      </c>
      <c r="O50" s="180">
        <v>61485151.82</v>
      </c>
      <c r="P50" s="180">
        <v>81005285.059999987</v>
      </c>
      <c r="Q50" s="180">
        <f t="shared" si="0"/>
        <v>419698453.93000001</v>
      </c>
    </row>
    <row r="51" spans="2:17" x14ac:dyDescent="0.25">
      <c r="B51" s="27" t="s">
        <v>63</v>
      </c>
      <c r="C51" s="180">
        <v>2709000</v>
      </c>
      <c r="D51" s="180">
        <v>3888326</v>
      </c>
      <c r="E51" s="181">
        <v>0</v>
      </c>
      <c r="F51" s="181">
        <v>0</v>
      </c>
      <c r="G51" s="181">
        <v>0</v>
      </c>
      <c r="H51" s="181">
        <v>0</v>
      </c>
      <c r="I51" s="180">
        <v>219480</v>
      </c>
      <c r="J51" s="180">
        <v>614249</v>
      </c>
      <c r="K51" s="181">
        <v>0</v>
      </c>
      <c r="L51" s="180">
        <v>6844</v>
      </c>
      <c r="M51" s="180">
        <v>60184.43</v>
      </c>
      <c r="N51" s="181">
        <v>0</v>
      </c>
      <c r="O51" s="181">
        <v>0</v>
      </c>
      <c r="P51" s="180">
        <v>108143.77</v>
      </c>
      <c r="Q51" s="180">
        <f t="shared" si="0"/>
        <v>1008901.2000000001</v>
      </c>
    </row>
    <row r="52" spans="2:17" x14ac:dyDescent="0.25">
      <c r="B52" s="27" t="s">
        <v>64</v>
      </c>
      <c r="C52" s="181">
        <v>0</v>
      </c>
      <c r="D52" s="180">
        <v>8322600</v>
      </c>
      <c r="E52" s="181">
        <v>0</v>
      </c>
      <c r="F52" s="181">
        <v>0</v>
      </c>
      <c r="G52" s="181">
        <v>0</v>
      </c>
      <c r="H52" s="181">
        <v>0</v>
      </c>
      <c r="I52" s="181">
        <v>0</v>
      </c>
      <c r="J52" s="181">
        <v>0</v>
      </c>
      <c r="K52" s="181">
        <v>0</v>
      </c>
      <c r="L52" s="181">
        <v>0</v>
      </c>
      <c r="M52" s="181">
        <v>0</v>
      </c>
      <c r="N52" s="181">
        <v>0</v>
      </c>
      <c r="O52" s="181">
        <v>0</v>
      </c>
      <c r="P52" s="181">
        <v>0</v>
      </c>
      <c r="Q52" s="181">
        <f t="shared" si="0"/>
        <v>0</v>
      </c>
    </row>
    <row r="53" spans="2:17" x14ac:dyDescent="0.25">
      <c r="B53" s="27" t="s">
        <v>65</v>
      </c>
      <c r="C53" s="180">
        <v>99942961</v>
      </c>
      <c r="D53" s="180">
        <v>110863797.97</v>
      </c>
      <c r="E53" s="181">
        <v>0</v>
      </c>
      <c r="F53" s="180">
        <v>-2.9103830456733704E-11</v>
      </c>
      <c r="G53" s="180">
        <v>1212450.3</v>
      </c>
      <c r="H53" s="180">
        <v>684712.38</v>
      </c>
      <c r="I53" s="180">
        <v>1688032.3900000001</v>
      </c>
      <c r="J53" s="180">
        <v>1507631.89</v>
      </c>
      <c r="K53" s="180">
        <v>1503975.53</v>
      </c>
      <c r="L53" s="180">
        <v>4306527.08</v>
      </c>
      <c r="M53" s="180">
        <v>54482.96</v>
      </c>
      <c r="N53" s="180">
        <v>318527.04000000004</v>
      </c>
      <c r="O53" s="180">
        <v>1157838.98</v>
      </c>
      <c r="P53" s="180">
        <v>253733.5</v>
      </c>
      <c r="Q53" s="180">
        <f t="shared" si="0"/>
        <v>12687912.050000001</v>
      </c>
    </row>
    <row r="54" spans="2:17" x14ac:dyDescent="0.25">
      <c r="B54" s="27" t="s">
        <v>66</v>
      </c>
      <c r="C54" s="180">
        <v>124709785</v>
      </c>
      <c r="D54" s="180">
        <v>104717125.95</v>
      </c>
      <c r="E54" s="181">
        <v>0</v>
      </c>
      <c r="F54" s="180">
        <v>2650000</v>
      </c>
      <c r="G54" s="180">
        <v>7930774.7300000004</v>
      </c>
      <c r="H54" s="180">
        <v>1252602.8999999999</v>
      </c>
      <c r="I54" s="180">
        <v>750000</v>
      </c>
      <c r="J54" s="180">
        <v>8000000</v>
      </c>
      <c r="K54" s="181">
        <v>0</v>
      </c>
      <c r="L54" s="180">
        <v>931377.68</v>
      </c>
      <c r="M54" s="180">
        <v>9025499.4800000004</v>
      </c>
      <c r="N54" s="180">
        <v>2256374.87</v>
      </c>
      <c r="O54" s="180">
        <v>3468281.69</v>
      </c>
      <c r="P54" s="180">
        <v>914741.79</v>
      </c>
      <c r="Q54" s="180">
        <f t="shared" si="0"/>
        <v>37179653.140000001</v>
      </c>
    </row>
    <row r="55" spans="2:17" x14ac:dyDescent="0.25">
      <c r="B55" s="26" t="s">
        <v>67</v>
      </c>
      <c r="C55" s="179">
        <v>2296712673</v>
      </c>
      <c r="D55" s="179">
        <v>3138341079.9000006</v>
      </c>
      <c r="E55" s="182">
        <v>0</v>
      </c>
      <c r="F55" s="179">
        <v>46962993.259999998</v>
      </c>
      <c r="G55" s="179">
        <v>158146732.67999998</v>
      </c>
      <c r="H55" s="179">
        <v>61972738.849999994</v>
      </c>
      <c r="I55" s="179">
        <v>68993064.929999992</v>
      </c>
      <c r="J55" s="179">
        <v>75101358.039999992</v>
      </c>
      <c r="K55" s="179">
        <v>65991640.020000003</v>
      </c>
      <c r="L55" s="179">
        <v>29564633.140000008</v>
      </c>
      <c r="M55" s="179">
        <v>55239347.360000007</v>
      </c>
      <c r="N55" s="179">
        <v>111111909.31000002</v>
      </c>
      <c r="O55" s="179">
        <v>36853634.910000004</v>
      </c>
      <c r="P55" s="179">
        <v>183459868.68000001</v>
      </c>
      <c r="Q55" s="179">
        <f t="shared" si="0"/>
        <v>893397921.18000007</v>
      </c>
    </row>
    <row r="56" spans="2:17" x14ac:dyDescent="0.25">
      <c r="B56" s="27" t="s">
        <v>68</v>
      </c>
      <c r="C56" s="180">
        <v>187878557</v>
      </c>
      <c r="D56" s="180">
        <v>282830956.87</v>
      </c>
      <c r="E56" s="181">
        <v>0</v>
      </c>
      <c r="F56" s="180">
        <v>2269601.2999999998</v>
      </c>
      <c r="G56" s="180">
        <v>2579519.89</v>
      </c>
      <c r="H56" s="180">
        <v>4816788.33</v>
      </c>
      <c r="I56" s="180">
        <v>2709782.8200000003</v>
      </c>
      <c r="J56" s="180">
        <v>800960.94</v>
      </c>
      <c r="K56" s="180">
        <v>3635016.06</v>
      </c>
      <c r="L56" s="180">
        <v>4705022.99</v>
      </c>
      <c r="M56" s="180">
        <v>172294</v>
      </c>
      <c r="N56" s="180">
        <v>8642033.4000000004</v>
      </c>
      <c r="O56" s="180">
        <v>24278650.27</v>
      </c>
      <c r="P56" s="180">
        <v>37431987.720000014</v>
      </c>
      <c r="Q56" s="180">
        <f t="shared" si="0"/>
        <v>92041657.720000014</v>
      </c>
    </row>
    <row r="57" spans="2:17" x14ac:dyDescent="0.25">
      <c r="B57" s="27" t="s">
        <v>69</v>
      </c>
      <c r="C57" s="180">
        <v>2098968136</v>
      </c>
      <c r="D57" s="180">
        <v>2845644143.0300002</v>
      </c>
      <c r="E57" s="181">
        <v>0</v>
      </c>
      <c r="F57" s="180">
        <v>44693391.960000001</v>
      </c>
      <c r="G57" s="180">
        <v>155567212.78999999</v>
      </c>
      <c r="H57" s="180">
        <v>57155950.519999996</v>
      </c>
      <c r="I57" s="180">
        <v>66283282.109999985</v>
      </c>
      <c r="J57" s="180">
        <v>74300397.099999994</v>
      </c>
      <c r="K57" s="180">
        <v>62356623.960000001</v>
      </c>
      <c r="L57" s="180">
        <v>24859610.150000006</v>
      </c>
      <c r="M57" s="180">
        <v>55067053.360000007</v>
      </c>
      <c r="N57" s="180">
        <v>102469875.91000001</v>
      </c>
      <c r="O57" s="180">
        <v>12574984.640000002</v>
      </c>
      <c r="P57" s="180">
        <v>146027880.96000001</v>
      </c>
      <c r="Q57" s="180">
        <f t="shared" si="0"/>
        <v>801356263.46000004</v>
      </c>
    </row>
    <row r="58" spans="2:17" x14ac:dyDescent="0.25">
      <c r="B58" s="27" t="s">
        <v>100</v>
      </c>
      <c r="C58" s="180">
        <v>9000000</v>
      </c>
      <c r="D58" s="180">
        <v>9000000</v>
      </c>
      <c r="E58" s="181">
        <v>0</v>
      </c>
      <c r="F58" s="181">
        <v>0</v>
      </c>
      <c r="G58" s="181">
        <v>0</v>
      </c>
      <c r="H58" s="181">
        <v>0</v>
      </c>
      <c r="I58" s="181">
        <v>0</v>
      </c>
      <c r="J58" s="181">
        <v>0</v>
      </c>
      <c r="K58" s="181">
        <v>0</v>
      </c>
      <c r="L58" s="181">
        <v>0</v>
      </c>
      <c r="M58" s="181">
        <v>0</v>
      </c>
      <c r="N58" s="181">
        <v>0</v>
      </c>
      <c r="O58" s="181">
        <v>0</v>
      </c>
      <c r="P58" s="181">
        <v>0</v>
      </c>
      <c r="Q58" s="181">
        <f t="shared" si="0"/>
        <v>0</v>
      </c>
    </row>
    <row r="59" spans="2:17" x14ac:dyDescent="0.25">
      <c r="B59" s="27" t="s">
        <v>70</v>
      </c>
      <c r="C59" s="180">
        <v>865980</v>
      </c>
      <c r="D59" s="180">
        <v>865980</v>
      </c>
      <c r="E59" s="181">
        <v>0</v>
      </c>
      <c r="F59" s="181">
        <v>0</v>
      </c>
      <c r="G59" s="181">
        <v>0</v>
      </c>
      <c r="H59" s="181">
        <v>0</v>
      </c>
      <c r="I59" s="181">
        <v>0</v>
      </c>
      <c r="J59" s="181">
        <v>0</v>
      </c>
      <c r="K59" s="181">
        <v>0</v>
      </c>
      <c r="L59" s="181">
        <v>0</v>
      </c>
      <c r="M59" s="181">
        <v>0</v>
      </c>
      <c r="N59" s="181">
        <v>0</v>
      </c>
      <c r="O59" s="181">
        <v>0</v>
      </c>
      <c r="P59" s="181">
        <v>0</v>
      </c>
      <c r="Q59" s="181">
        <f t="shared" si="0"/>
        <v>0</v>
      </c>
    </row>
    <row r="60" spans="2:17" x14ac:dyDescent="0.25">
      <c r="B60" s="26" t="s">
        <v>71</v>
      </c>
      <c r="C60" s="179">
        <v>98900000</v>
      </c>
      <c r="D60" s="179">
        <v>98900000</v>
      </c>
      <c r="E60" s="182">
        <v>0</v>
      </c>
      <c r="F60" s="182">
        <v>0</v>
      </c>
      <c r="G60" s="182">
        <v>0</v>
      </c>
      <c r="H60" s="182">
        <v>0</v>
      </c>
      <c r="I60" s="182">
        <v>0</v>
      </c>
      <c r="J60" s="182">
        <v>0</v>
      </c>
      <c r="K60" s="182">
        <v>0</v>
      </c>
      <c r="L60" s="182">
        <v>0</v>
      </c>
      <c r="M60" s="182">
        <v>0</v>
      </c>
      <c r="N60" s="182">
        <v>0</v>
      </c>
      <c r="O60" s="182">
        <v>0</v>
      </c>
      <c r="P60" s="182">
        <v>0</v>
      </c>
      <c r="Q60" s="182">
        <f t="shared" si="0"/>
        <v>0</v>
      </c>
    </row>
    <row r="61" spans="2:17" x14ac:dyDescent="0.25">
      <c r="B61" s="27" t="s">
        <v>72</v>
      </c>
      <c r="C61" s="180">
        <v>98900000</v>
      </c>
      <c r="D61" s="180">
        <v>98900000</v>
      </c>
      <c r="E61" s="181">
        <v>0</v>
      </c>
      <c r="F61" s="181">
        <v>0</v>
      </c>
      <c r="G61" s="181">
        <v>0</v>
      </c>
      <c r="H61" s="181">
        <v>0</v>
      </c>
      <c r="I61" s="181">
        <v>0</v>
      </c>
      <c r="J61" s="181">
        <v>0</v>
      </c>
      <c r="K61" s="181">
        <v>0</v>
      </c>
      <c r="L61" s="181">
        <v>0</v>
      </c>
      <c r="M61" s="181">
        <v>0</v>
      </c>
      <c r="N61" s="181">
        <v>0</v>
      </c>
      <c r="O61" s="181">
        <v>0</v>
      </c>
      <c r="P61" s="181">
        <v>0</v>
      </c>
      <c r="Q61" s="181">
        <f t="shared" si="0"/>
        <v>0</v>
      </c>
    </row>
    <row r="62" spans="2:17" x14ac:dyDescent="0.25">
      <c r="B62" s="26" t="s">
        <v>74</v>
      </c>
      <c r="C62" s="179">
        <v>18658244</v>
      </c>
      <c r="D62" s="179">
        <v>18978993</v>
      </c>
      <c r="E62" s="182">
        <v>0</v>
      </c>
      <c r="F62" s="182">
        <v>0</v>
      </c>
      <c r="G62" s="179">
        <v>60000</v>
      </c>
      <c r="H62" s="179">
        <v>60000</v>
      </c>
      <c r="I62" s="179">
        <v>60000</v>
      </c>
      <c r="J62" s="179">
        <v>60000</v>
      </c>
      <c r="K62" s="179">
        <v>25076.84</v>
      </c>
      <c r="L62" s="179">
        <v>18946.45</v>
      </c>
      <c r="M62" s="179">
        <v>12725.11</v>
      </c>
      <c r="N62" s="179">
        <v>24000</v>
      </c>
      <c r="O62" s="182">
        <v>0</v>
      </c>
      <c r="P62" s="182">
        <v>0</v>
      </c>
      <c r="Q62" s="179">
        <f t="shared" si="0"/>
        <v>320748.40000000002</v>
      </c>
    </row>
    <row r="63" spans="2:17" x14ac:dyDescent="0.25">
      <c r="B63" s="27" t="s">
        <v>75</v>
      </c>
      <c r="C63" s="180">
        <v>1050360</v>
      </c>
      <c r="D63" s="180">
        <v>1371109</v>
      </c>
      <c r="E63" s="181">
        <v>0</v>
      </c>
      <c r="F63" s="181">
        <v>0</v>
      </c>
      <c r="G63" s="180">
        <v>60000</v>
      </c>
      <c r="H63" s="180">
        <v>60000</v>
      </c>
      <c r="I63" s="180">
        <v>60000</v>
      </c>
      <c r="J63" s="180">
        <v>60000</v>
      </c>
      <c r="K63" s="180">
        <v>25076.84</v>
      </c>
      <c r="L63" s="180">
        <v>18946.45</v>
      </c>
      <c r="M63" s="180">
        <v>12725.11</v>
      </c>
      <c r="N63" s="180">
        <v>24000</v>
      </c>
      <c r="O63" s="181">
        <v>0</v>
      </c>
      <c r="P63" s="181">
        <v>0</v>
      </c>
      <c r="Q63" s="180">
        <f t="shared" si="0"/>
        <v>320748.40000000002</v>
      </c>
    </row>
    <row r="64" spans="2:17" x14ac:dyDescent="0.25">
      <c r="B64" s="27" t="s">
        <v>76</v>
      </c>
      <c r="C64" s="180">
        <v>15000000</v>
      </c>
      <c r="D64" s="180">
        <v>15000000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s="27" t="s">
        <v>77</v>
      </c>
      <c r="C65" s="180">
        <v>2607884</v>
      </c>
      <c r="D65" s="180">
        <v>2607884</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77" t="s">
        <v>78</v>
      </c>
      <c r="C66" s="185">
        <f>C9+C15+C24+C34+C42+C45+C55+C60+C62</f>
        <v>50954253283</v>
      </c>
      <c r="D66" s="185">
        <f>D9+D15+D24+D34+D42+D45+D55+D60+D62</f>
        <v>55421137675.290009</v>
      </c>
      <c r="E66" s="186">
        <f t="shared" ref="E66:P66" si="1">E9+E15+E24+E34+E42+E45+E55+E60+E62</f>
        <v>2182297717.3800001</v>
      </c>
      <c r="F66" s="187">
        <f t="shared" si="1"/>
        <v>2581307622.7900004</v>
      </c>
      <c r="G66" s="188">
        <f t="shared" si="1"/>
        <v>2848548239.2399993</v>
      </c>
      <c r="H66" s="186">
        <f t="shared" si="1"/>
        <v>2771970515.7099991</v>
      </c>
      <c r="I66" s="187">
        <f t="shared" si="1"/>
        <v>2817017693.6000004</v>
      </c>
      <c r="J66" s="188">
        <f t="shared" si="1"/>
        <v>2817103695.8000002</v>
      </c>
      <c r="K66" s="186">
        <f t="shared" si="1"/>
        <v>2947302014.5500002</v>
      </c>
      <c r="L66" s="187">
        <f t="shared" si="1"/>
        <v>3015982354.0500002</v>
      </c>
      <c r="M66" s="188">
        <f t="shared" si="1"/>
        <v>2935655535.1999998</v>
      </c>
      <c r="N66" s="186">
        <f t="shared" si="1"/>
        <v>3122269768.8099999</v>
      </c>
      <c r="O66" s="187">
        <f t="shared" si="1"/>
        <v>4641291656.750001</v>
      </c>
      <c r="P66" s="188">
        <f t="shared" si="1"/>
        <v>4332020928.1499996</v>
      </c>
      <c r="Q66" s="189">
        <f t="shared" si="0"/>
        <v>37012767742.029999</v>
      </c>
      <c r="S66" s="6"/>
    </row>
    <row r="67" spans="2:19" ht="15.75" customHeight="1" x14ac:dyDescent="0.25">
      <c r="C67" s="32"/>
      <c r="D67" s="32"/>
      <c r="E67" s="32"/>
      <c r="F67" s="32"/>
      <c r="G67" s="32"/>
      <c r="H67" s="32"/>
      <c r="I67" s="32"/>
      <c r="J67" s="32"/>
      <c r="K67" s="32"/>
      <c r="L67" s="32"/>
      <c r="M67" s="32"/>
      <c r="N67" s="32"/>
      <c r="O67" s="32"/>
      <c r="P67" s="32"/>
      <c r="Q67" s="32"/>
    </row>
    <row r="68" spans="2:19" x14ac:dyDescent="0.25">
      <c r="B68" s="77" t="s">
        <v>79</v>
      </c>
      <c r="C68" s="190"/>
      <c r="D68" s="191"/>
      <c r="E68" s="192"/>
      <c r="F68" s="193"/>
      <c r="G68" s="194"/>
      <c r="H68" s="192"/>
      <c r="I68" s="193"/>
      <c r="J68" s="194"/>
      <c r="K68" s="192"/>
      <c r="L68" s="193"/>
      <c r="M68" s="194"/>
      <c r="N68" s="192"/>
      <c r="O68" s="193"/>
      <c r="P68" s="194"/>
      <c r="Q68" s="195"/>
      <c r="S68" s="6"/>
    </row>
    <row r="69" spans="2:19" x14ac:dyDescent="0.25">
      <c r="B69" s="26" t="s">
        <v>80</v>
      </c>
      <c r="C69" s="179">
        <v>1125403298</v>
      </c>
      <c r="D69" s="179">
        <v>1125403298</v>
      </c>
      <c r="E69" s="182">
        <v>0</v>
      </c>
      <c r="F69" s="182">
        <v>0</v>
      </c>
      <c r="G69" s="182">
        <v>0</v>
      </c>
      <c r="H69" s="182">
        <v>0</v>
      </c>
      <c r="I69" s="182">
        <v>0</v>
      </c>
      <c r="J69" s="182">
        <v>0</v>
      </c>
      <c r="K69" s="182">
        <v>0</v>
      </c>
      <c r="L69" s="182">
        <v>0</v>
      </c>
      <c r="M69" s="182">
        <v>0</v>
      </c>
      <c r="N69" s="182">
        <v>0</v>
      </c>
      <c r="O69" s="182">
        <v>0</v>
      </c>
      <c r="P69" s="182">
        <v>0</v>
      </c>
      <c r="Q69" s="182">
        <f>SUM(E69:P69)</f>
        <v>0</v>
      </c>
    </row>
    <row r="70" spans="2:19" x14ac:dyDescent="0.25">
      <c r="B70" s="27" t="s">
        <v>81</v>
      </c>
      <c r="C70" s="180">
        <v>125403298</v>
      </c>
      <c r="D70" s="180">
        <v>125403298</v>
      </c>
      <c r="E70" s="181">
        <v>0</v>
      </c>
      <c r="F70" s="181">
        <v>0</v>
      </c>
      <c r="G70" s="181">
        <v>0</v>
      </c>
      <c r="H70" s="181">
        <v>0</v>
      </c>
      <c r="I70" s="181">
        <v>0</v>
      </c>
      <c r="J70" s="181">
        <v>0</v>
      </c>
      <c r="K70" s="181">
        <v>0</v>
      </c>
      <c r="L70" s="181">
        <v>0</v>
      </c>
      <c r="M70" s="181">
        <v>0</v>
      </c>
      <c r="N70" s="181">
        <v>0</v>
      </c>
      <c r="O70" s="181">
        <v>0</v>
      </c>
      <c r="P70" s="181">
        <v>0</v>
      </c>
      <c r="Q70" s="181">
        <f t="shared" ref="Q70:Q90" si="2">SUM(E70:P70)</f>
        <v>0</v>
      </c>
    </row>
    <row r="71" spans="2:19" x14ac:dyDescent="0.25">
      <c r="B71" s="27" t="s">
        <v>101</v>
      </c>
      <c r="C71" s="180">
        <v>125403298</v>
      </c>
      <c r="D71" s="180">
        <v>125403298</v>
      </c>
      <c r="E71" s="181">
        <v>0</v>
      </c>
      <c r="F71" s="181">
        <v>0</v>
      </c>
      <c r="G71" s="181">
        <v>0</v>
      </c>
      <c r="H71" s="181">
        <v>0</v>
      </c>
      <c r="I71" s="181">
        <v>0</v>
      </c>
      <c r="J71" s="181">
        <v>0</v>
      </c>
      <c r="K71" s="181">
        <v>0</v>
      </c>
      <c r="L71" s="181">
        <v>0</v>
      </c>
      <c r="M71" s="181">
        <v>0</v>
      </c>
      <c r="N71" s="181">
        <v>0</v>
      </c>
      <c r="O71" s="181">
        <v>0</v>
      </c>
      <c r="P71" s="181">
        <v>0</v>
      </c>
      <c r="Q71" s="181">
        <f t="shared" si="2"/>
        <v>0</v>
      </c>
    </row>
    <row r="72" spans="2:19" x14ac:dyDescent="0.25">
      <c r="B72" s="27" t="s">
        <v>102</v>
      </c>
      <c r="C72" s="180">
        <v>125403298</v>
      </c>
      <c r="D72" s="180">
        <v>125403298</v>
      </c>
      <c r="E72" s="181">
        <v>0</v>
      </c>
      <c r="F72" s="181">
        <v>0</v>
      </c>
      <c r="G72" s="181">
        <v>0</v>
      </c>
      <c r="H72" s="181">
        <v>0</v>
      </c>
      <c r="I72" s="181">
        <v>0</v>
      </c>
      <c r="J72" s="181">
        <v>0</v>
      </c>
      <c r="K72" s="181">
        <v>0</v>
      </c>
      <c r="L72" s="181">
        <v>0</v>
      </c>
      <c r="M72" s="181">
        <v>0</v>
      </c>
      <c r="N72" s="181">
        <v>0</v>
      </c>
      <c r="O72" s="181">
        <v>0</v>
      </c>
      <c r="P72" s="181">
        <v>0</v>
      </c>
      <c r="Q72" s="181">
        <f t="shared" si="2"/>
        <v>0</v>
      </c>
    </row>
    <row r="73" spans="2:19" x14ac:dyDescent="0.25">
      <c r="B73" s="27" t="s">
        <v>82</v>
      </c>
      <c r="C73" s="180">
        <v>1000000000</v>
      </c>
      <c r="D73" s="180">
        <v>1000000000</v>
      </c>
      <c r="E73" s="181">
        <v>0</v>
      </c>
      <c r="F73" s="181">
        <v>0</v>
      </c>
      <c r="G73" s="181">
        <v>0</v>
      </c>
      <c r="H73" s="181">
        <v>0</v>
      </c>
      <c r="I73" s="181">
        <v>0</v>
      </c>
      <c r="J73" s="181">
        <v>0</v>
      </c>
      <c r="K73" s="181">
        <v>0</v>
      </c>
      <c r="L73" s="181">
        <v>0</v>
      </c>
      <c r="M73" s="181">
        <v>0</v>
      </c>
      <c r="N73" s="181">
        <v>0</v>
      </c>
      <c r="O73" s="181">
        <v>0</v>
      </c>
      <c r="P73" s="181">
        <v>0</v>
      </c>
      <c r="Q73" s="181">
        <f t="shared" si="2"/>
        <v>0</v>
      </c>
    </row>
    <row r="74" spans="2:19" x14ac:dyDescent="0.25">
      <c r="B74" s="27" t="s">
        <v>90</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si="2"/>
        <v>0</v>
      </c>
    </row>
    <row r="75" spans="2:19" x14ac:dyDescent="0.25">
      <c r="B75" s="27" t="s">
        <v>91</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6" t="s">
        <v>83</v>
      </c>
      <c r="C76" s="179">
        <v>2158308604</v>
      </c>
      <c r="D76" s="179">
        <v>2163837686</v>
      </c>
      <c r="E76" s="182">
        <v>0</v>
      </c>
      <c r="F76" s="182">
        <v>0</v>
      </c>
      <c r="G76" s="179">
        <v>373736.47</v>
      </c>
      <c r="H76" s="179">
        <v>1508743.47</v>
      </c>
      <c r="I76" s="179">
        <v>373736.47</v>
      </c>
      <c r="J76" s="179">
        <v>373736.47</v>
      </c>
      <c r="K76" s="179">
        <v>408659.63</v>
      </c>
      <c r="L76" s="179">
        <v>414788</v>
      </c>
      <c r="M76" s="179">
        <v>421011.36</v>
      </c>
      <c r="N76" s="179">
        <v>409736.47</v>
      </c>
      <c r="O76" s="182">
        <v>0</v>
      </c>
      <c r="P76" s="182">
        <v>0</v>
      </c>
      <c r="Q76" s="179">
        <f t="shared" si="2"/>
        <v>4284148.34</v>
      </c>
    </row>
    <row r="77" spans="2:19" x14ac:dyDescent="0.25">
      <c r="B77" s="27" t="s">
        <v>84</v>
      </c>
      <c r="C77" s="180">
        <v>2109308603.9999998</v>
      </c>
      <c r="D77" s="180">
        <v>2114837685.9999998</v>
      </c>
      <c r="E77" s="181">
        <v>0</v>
      </c>
      <c r="F77" s="181">
        <v>0</v>
      </c>
      <c r="G77" s="180">
        <v>373736.47</v>
      </c>
      <c r="H77" s="180">
        <v>1508743.47</v>
      </c>
      <c r="I77" s="180">
        <v>373736.47</v>
      </c>
      <c r="J77" s="180">
        <v>373736.47</v>
      </c>
      <c r="K77" s="180">
        <v>408659.63</v>
      </c>
      <c r="L77" s="180">
        <v>414788</v>
      </c>
      <c r="M77" s="180">
        <v>421011.36</v>
      </c>
      <c r="N77" s="180">
        <v>409736.47</v>
      </c>
      <c r="O77" s="181">
        <v>0</v>
      </c>
      <c r="P77" s="181">
        <v>0</v>
      </c>
      <c r="Q77" s="180">
        <f t="shared" si="2"/>
        <v>4284148.34</v>
      </c>
    </row>
    <row r="78" spans="2:19" x14ac:dyDescent="0.25">
      <c r="B78" s="27" t="s">
        <v>92</v>
      </c>
      <c r="C78" s="180">
        <v>2094308603.9999998</v>
      </c>
      <c r="D78" s="180">
        <v>2096682280.9999998</v>
      </c>
      <c r="E78" s="181">
        <v>0</v>
      </c>
      <c r="F78" s="181">
        <v>0</v>
      </c>
      <c r="G78" s="181">
        <v>0</v>
      </c>
      <c r="H78" s="180">
        <v>1135007</v>
      </c>
      <c r="I78" s="181">
        <v>0</v>
      </c>
      <c r="J78" s="181">
        <v>0</v>
      </c>
      <c r="K78" s="181">
        <v>0</v>
      </c>
      <c r="L78" s="181">
        <v>0</v>
      </c>
      <c r="M78" s="181">
        <v>0</v>
      </c>
      <c r="N78" s="181">
        <v>0</v>
      </c>
      <c r="O78" s="181">
        <v>0</v>
      </c>
      <c r="P78" s="181">
        <v>0</v>
      </c>
      <c r="Q78" s="180">
        <f t="shared" si="2"/>
        <v>1135007</v>
      </c>
    </row>
    <row r="79" spans="2:19" ht="15.75" customHeight="1" x14ac:dyDescent="0.25">
      <c r="B79" s="27" t="s">
        <v>93</v>
      </c>
      <c r="C79" s="183">
        <v>2094308603.9999998</v>
      </c>
      <c r="D79" s="183">
        <v>2094308603.9999998</v>
      </c>
      <c r="E79" s="184">
        <v>0</v>
      </c>
      <c r="F79" s="184">
        <v>0</v>
      </c>
      <c r="G79" s="184">
        <v>0</v>
      </c>
      <c r="H79" s="184">
        <v>0</v>
      </c>
      <c r="I79" s="184">
        <v>0</v>
      </c>
      <c r="J79" s="184">
        <v>0</v>
      </c>
      <c r="K79" s="184">
        <v>0</v>
      </c>
      <c r="L79" s="184">
        <v>0</v>
      </c>
      <c r="M79" s="184">
        <v>0</v>
      </c>
      <c r="N79" s="184">
        <v>0</v>
      </c>
      <c r="O79" s="184">
        <v>0</v>
      </c>
      <c r="P79" s="184">
        <v>0</v>
      </c>
      <c r="Q79" s="184">
        <f t="shared" si="2"/>
        <v>0</v>
      </c>
    </row>
    <row r="80" spans="2:19" ht="15.75" customHeight="1" x14ac:dyDescent="0.25">
      <c r="B80" s="27" t="s">
        <v>94</v>
      </c>
      <c r="C80" s="181">
        <v>0</v>
      </c>
      <c r="D80" s="180">
        <v>2373677</v>
      </c>
      <c r="E80" s="181">
        <v>0</v>
      </c>
      <c r="F80" s="181">
        <v>0</v>
      </c>
      <c r="G80" s="181">
        <v>0</v>
      </c>
      <c r="H80" s="180">
        <v>1135007</v>
      </c>
      <c r="I80" s="181">
        <v>0</v>
      </c>
      <c r="J80" s="181">
        <v>0</v>
      </c>
      <c r="K80" s="181">
        <v>0</v>
      </c>
      <c r="L80" s="181">
        <v>0</v>
      </c>
      <c r="M80" s="181">
        <v>0</v>
      </c>
      <c r="N80" s="181">
        <v>0</v>
      </c>
      <c r="O80" s="181">
        <v>0</v>
      </c>
      <c r="P80" s="181">
        <v>0</v>
      </c>
      <c r="Q80" s="180">
        <f t="shared" si="2"/>
        <v>1135007</v>
      </c>
    </row>
    <row r="81" spans="2:19" ht="15.75" customHeight="1" x14ac:dyDescent="0.25">
      <c r="B81" s="47" t="s">
        <v>103</v>
      </c>
      <c r="C81" s="183">
        <v>15000000</v>
      </c>
      <c r="D81" s="183">
        <v>18155405</v>
      </c>
      <c r="E81" s="184">
        <v>0</v>
      </c>
      <c r="F81" s="184">
        <v>0</v>
      </c>
      <c r="G81" s="183">
        <v>373736.47</v>
      </c>
      <c r="H81" s="183">
        <v>373736.47</v>
      </c>
      <c r="I81" s="183">
        <v>373736.47</v>
      </c>
      <c r="J81" s="183">
        <v>373736.47</v>
      </c>
      <c r="K81" s="183">
        <v>408659.63</v>
      </c>
      <c r="L81" s="183">
        <v>414788</v>
      </c>
      <c r="M81" s="183">
        <v>421011.36</v>
      </c>
      <c r="N81" s="183">
        <v>409736.47</v>
      </c>
      <c r="O81" s="184">
        <v>0</v>
      </c>
      <c r="P81" s="184">
        <v>0</v>
      </c>
      <c r="Q81" s="183">
        <f t="shared" si="2"/>
        <v>3149141.34</v>
      </c>
    </row>
    <row r="82" spans="2:19" ht="15.75" customHeight="1" x14ac:dyDescent="0.25">
      <c r="B82" s="27" t="s">
        <v>104</v>
      </c>
      <c r="C82" s="180">
        <v>15000000</v>
      </c>
      <c r="D82" s="180">
        <v>18155405</v>
      </c>
      <c r="E82" s="181">
        <v>0</v>
      </c>
      <c r="F82" s="181">
        <v>0</v>
      </c>
      <c r="G82" s="180">
        <v>373736.47</v>
      </c>
      <c r="H82" s="180">
        <v>373736.47</v>
      </c>
      <c r="I82" s="180">
        <v>373736.47</v>
      </c>
      <c r="J82" s="180">
        <v>373736.47</v>
      </c>
      <c r="K82" s="180">
        <v>408659.63</v>
      </c>
      <c r="L82" s="180">
        <v>414788</v>
      </c>
      <c r="M82" s="180">
        <v>421011.36</v>
      </c>
      <c r="N82" s="180">
        <v>409736.47</v>
      </c>
      <c r="O82" s="181">
        <v>0</v>
      </c>
      <c r="P82" s="181">
        <v>0</v>
      </c>
      <c r="Q82" s="180">
        <f t="shared" si="2"/>
        <v>3149141.34</v>
      </c>
    </row>
    <row r="83" spans="2:19" ht="15.75" customHeight="1" x14ac:dyDescent="0.25">
      <c r="B83" s="27" t="s">
        <v>105</v>
      </c>
      <c r="C83" s="180">
        <v>49000000</v>
      </c>
      <c r="D83" s="180">
        <v>49000000</v>
      </c>
      <c r="E83" s="181">
        <v>0</v>
      </c>
      <c r="F83" s="181">
        <v>0</v>
      </c>
      <c r="G83" s="181">
        <v>0</v>
      </c>
      <c r="H83" s="181">
        <v>0</v>
      </c>
      <c r="I83" s="181">
        <v>0</v>
      </c>
      <c r="J83" s="181">
        <v>0</v>
      </c>
      <c r="K83" s="181">
        <v>0</v>
      </c>
      <c r="L83" s="181">
        <v>0</v>
      </c>
      <c r="M83" s="181">
        <v>0</v>
      </c>
      <c r="N83" s="181">
        <v>0</v>
      </c>
      <c r="O83" s="181">
        <v>0</v>
      </c>
      <c r="P83" s="181">
        <v>0</v>
      </c>
      <c r="Q83" s="181">
        <f t="shared" si="2"/>
        <v>0</v>
      </c>
    </row>
    <row r="84" spans="2:19" ht="15.75" customHeight="1" x14ac:dyDescent="0.25">
      <c r="B84" s="27" t="s">
        <v>106</v>
      </c>
      <c r="C84" s="180">
        <v>49000000</v>
      </c>
      <c r="D84" s="180">
        <v>49000000</v>
      </c>
      <c r="E84" s="181">
        <v>0</v>
      </c>
      <c r="F84" s="181">
        <v>0</v>
      </c>
      <c r="G84" s="181">
        <v>0</v>
      </c>
      <c r="H84" s="181">
        <v>0</v>
      </c>
      <c r="I84" s="181">
        <v>0</v>
      </c>
      <c r="J84" s="181">
        <v>0</v>
      </c>
      <c r="K84" s="181">
        <v>0</v>
      </c>
      <c r="L84" s="181">
        <v>0</v>
      </c>
      <c r="M84" s="181">
        <v>0</v>
      </c>
      <c r="N84" s="181">
        <v>0</v>
      </c>
      <c r="O84" s="181">
        <v>0</v>
      </c>
      <c r="P84" s="181">
        <v>0</v>
      </c>
      <c r="Q84" s="181">
        <f t="shared" si="2"/>
        <v>0</v>
      </c>
    </row>
    <row r="85" spans="2:19" ht="15.75" customHeight="1" x14ac:dyDescent="0.25">
      <c r="B85" s="27" t="s">
        <v>107</v>
      </c>
      <c r="C85" s="180">
        <v>49000000</v>
      </c>
      <c r="D85" s="180">
        <v>49000000</v>
      </c>
      <c r="E85" s="181">
        <v>0</v>
      </c>
      <c r="F85" s="181">
        <v>0</v>
      </c>
      <c r="G85" s="181">
        <v>0</v>
      </c>
      <c r="H85" s="181">
        <v>0</v>
      </c>
      <c r="I85" s="181">
        <v>0</v>
      </c>
      <c r="J85" s="181">
        <v>0</v>
      </c>
      <c r="K85" s="181">
        <v>0</v>
      </c>
      <c r="L85" s="181">
        <v>0</v>
      </c>
      <c r="M85" s="181">
        <v>0</v>
      </c>
      <c r="N85" s="181">
        <v>0</v>
      </c>
      <c r="O85" s="181">
        <v>0</v>
      </c>
      <c r="P85" s="181">
        <v>0</v>
      </c>
      <c r="Q85" s="181">
        <f t="shared" si="2"/>
        <v>0</v>
      </c>
    </row>
    <row r="86" spans="2:19" ht="15.75" customHeight="1" x14ac:dyDescent="0.25">
      <c r="B86" s="26" t="s">
        <v>108</v>
      </c>
      <c r="C86" s="182">
        <v>0</v>
      </c>
      <c r="D86" s="179">
        <v>23184445</v>
      </c>
      <c r="E86" s="182">
        <v>0</v>
      </c>
      <c r="F86" s="182">
        <v>0</v>
      </c>
      <c r="G86" s="182">
        <v>0</v>
      </c>
      <c r="H86" s="182">
        <v>0</v>
      </c>
      <c r="I86" s="182">
        <v>0</v>
      </c>
      <c r="J86" s="179">
        <v>16684444.110000001</v>
      </c>
      <c r="K86" s="182">
        <v>0</v>
      </c>
      <c r="L86" s="179">
        <v>6499972.3399999999</v>
      </c>
      <c r="M86" s="182">
        <v>0</v>
      </c>
      <c r="N86" s="182">
        <v>0</v>
      </c>
      <c r="O86" s="182">
        <v>0</v>
      </c>
      <c r="P86" s="182">
        <v>0</v>
      </c>
      <c r="Q86" s="179">
        <f t="shared" si="2"/>
        <v>23184416.450000003</v>
      </c>
    </row>
    <row r="87" spans="2:19" ht="15.75" customHeight="1" x14ac:dyDescent="0.25">
      <c r="B87" s="27" t="s">
        <v>109</v>
      </c>
      <c r="C87" s="181">
        <v>0</v>
      </c>
      <c r="D87" s="180">
        <v>23184445</v>
      </c>
      <c r="E87" s="181">
        <v>0</v>
      </c>
      <c r="F87" s="181">
        <v>0</v>
      </c>
      <c r="G87" s="181">
        <v>0</v>
      </c>
      <c r="H87" s="181">
        <v>0</v>
      </c>
      <c r="I87" s="181">
        <v>0</v>
      </c>
      <c r="J87" s="180">
        <v>16684444.110000001</v>
      </c>
      <c r="K87" s="181">
        <v>0</v>
      </c>
      <c r="L87" s="180">
        <v>6499972.3399999999</v>
      </c>
      <c r="M87" s="181">
        <v>0</v>
      </c>
      <c r="N87" s="181">
        <v>0</v>
      </c>
      <c r="O87" s="181">
        <v>0</v>
      </c>
      <c r="P87" s="181">
        <v>0</v>
      </c>
      <c r="Q87" s="180">
        <f t="shared" si="2"/>
        <v>23184416.450000003</v>
      </c>
    </row>
    <row r="88" spans="2:19" ht="15.75" customHeight="1" x14ac:dyDescent="0.25">
      <c r="B88" s="27" t="s">
        <v>110</v>
      </c>
      <c r="C88" s="181">
        <v>0</v>
      </c>
      <c r="D88" s="180">
        <v>23184445</v>
      </c>
      <c r="E88" s="181">
        <v>0</v>
      </c>
      <c r="F88" s="181">
        <v>0</v>
      </c>
      <c r="G88" s="181">
        <v>0</v>
      </c>
      <c r="H88" s="181">
        <v>0</v>
      </c>
      <c r="I88" s="181">
        <v>0</v>
      </c>
      <c r="J88" s="180">
        <v>16684444.110000001</v>
      </c>
      <c r="K88" s="181">
        <v>0</v>
      </c>
      <c r="L88" s="180">
        <v>6499972.3399999999</v>
      </c>
      <c r="M88" s="181">
        <v>0</v>
      </c>
      <c r="N88" s="181">
        <v>0</v>
      </c>
      <c r="O88" s="181">
        <v>0</v>
      </c>
      <c r="P88" s="181">
        <v>0</v>
      </c>
      <c r="Q88" s="180">
        <f t="shared" si="2"/>
        <v>23184416.450000003</v>
      </c>
    </row>
    <row r="89" spans="2:19" ht="15.75" customHeight="1" x14ac:dyDescent="0.25">
      <c r="B89" s="27" t="s">
        <v>111</v>
      </c>
      <c r="C89" s="181">
        <v>0</v>
      </c>
      <c r="D89" s="180">
        <v>23184445</v>
      </c>
      <c r="E89" s="181">
        <v>0</v>
      </c>
      <c r="F89" s="181">
        <v>0</v>
      </c>
      <c r="G89" s="181">
        <v>0</v>
      </c>
      <c r="H89" s="181">
        <v>0</v>
      </c>
      <c r="I89" s="181">
        <v>0</v>
      </c>
      <c r="J89" s="180">
        <v>16684444.110000001</v>
      </c>
      <c r="K89" s="181">
        <v>0</v>
      </c>
      <c r="L89" s="180">
        <v>6499972.3399999999</v>
      </c>
      <c r="M89" s="181">
        <v>0</v>
      </c>
      <c r="N89" s="181">
        <v>0</v>
      </c>
      <c r="O89" s="181">
        <v>0</v>
      </c>
      <c r="P89" s="181">
        <v>0</v>
      </c>
      <c r="Q89" s="180">
        <f t="shared" si="2"/>
        <v>23184416.450000003</v>
      </c>
    </row>
    <row r="90" spans="2:19" x14ac:dyDescent="0.25">
      <c r="B90" s="77" t="s">
        <v>85</v>
      </c>
      <c r="C90" s="185">
        <f>C69+C76+C86</f>
        <v>3283711902</v>
      </c>
      <c r="D90" s="199">
        <f t="shared" ref="D90:P90" si="3">D69+D76+D86</f>
        <v>3312425429</v>
      </c>
      <c r="E90" s="192">
        <f t="shared" si="3"/>
        <v>0</v>
      </c>
      <c r="F90" s="193">
        <f t="shared" si="3"/>
        <v>0</v>
      </c>
      <c r="G90" s="188">
        <f t="shared" si="3"/>
        <v>373736.47</v>
      </c>
      <c r="H90" s="186">
        <f t="shared" si="3"/>
        <v>1508743.47</v>
      </c>
      <c r="I90" s="187">
        <f t="shared" si="3"/>
        <v>373736.47</v>
      </c>
      <c r="J90" s="188">
        <f t="shared" si="3"/>
        <v>17058180.580000002</v>
      </c>
      <c r="K90" s="186">
        <f t="shared" si="3"/>
        <v>408659.63</v>
      </c>
      <c r="L90" s="187">
        <f t="shared" si="3"/>
        <v>6914760.3399999999</v>
      </c>
      <c r="M90" s="188">
        <f t="shared" si="3"/>
        <v>421011.36</v>
      </c>
      <c r="N90" s="186">
        <f t="shared" si="3"/>
        <v>409736.47</v>
      </c>
      <c r="O90" s="193">
        <f t="shared" si="3"/>
        <v>0</v>
      </c>
      <c r="P90" s="194">
        <f t="shared" si="3"/>
        <v>0</v>
      </c>
      <c r="Q90" s="189">
        <f t="shared" si="2"/>
        <v>27468564.789999999</v>
      </c>
      <c r="S90" s="6"/>
    </row>
    <row r="91" spans="2:19" ht="15.75" customHeight="1" x14ac:dyDescent="0.25">
      <c r="C91" s="32"/>
      <c r="D91" s="32"/>
      <c r="E91" s="32"/>
      <c r="F91" s="32"/>
      <c r="G91" s="32"/>
      <c r="H91" s="32"/>
      <c r="I91" s="32"/>
      <c r="J91" s="32"/>
      <c r="K91" s="32"/>
      <c r="L91" s="32"/>
      <c r="M91" s="32"/>
      <c r="N91" s="32"/>
      <c r="O91" s="32"/>
      <c r="P91" s="32"/>
      <c r="Q91" s="32"/>
    </row>
    <row r="92" spans="2:19" x14ac:dyDescent="0.25">
      <c r="B92" s="77" t="s">
        <v>86</v>
      </c>
      <c r="C92" s="185">
        <f t="shared" ref="C92:Q92" si="4">C66+C90</f>
        <v>54237965185</v>
      </c>
      <c r="D92" s="199">
        <f t="shared" si="4"/>
        <v>58733563104.290009</v>
      </c>
      <c r="E92" s="186">
        <f t="shared" si="4"/>
        <v>2182297717.3800001</v>
      </c>
      <c r="F92" s="187">
        <f t="shared" si="4"/>
        <v>2581307622.7900004</v>
      </c>
      <c r="G92" s="188">
        <f t="shared" si="4"/>
        <v>2848921975.7099991</v>
      </c>
      <c r="H92" s="186">
        <f t="shared" si="4"/>
        <v>2773479259.1799989</v>
      </c>
      <c r="I92" s="187">
        <f t="shared" si="4"/>
        <v>2817391430.0700002</v>
      </c>
      <c r="J92" s="188">
        <f t="shared" si="4"/>
        <v>2834161876.3800001</v>
      </c>
      <c r="K92" s="186">
        <f t="shared" si="4"/>
        <v>2947710674.1800003</v>
      </c>
      <c r="L92" s="187">
        <f t="shared" si="4"/>
        <v>3022897114.3900003</v>
      </c>
      <c r="M92" s="188">
        <f t="shared" si="4"/>
        <v>2936076546.5599999</v>
      </c>
      <c r="N92" s="186">
        <f t="shared" si="4"/>
        <v>3122679505.2799997</v>
      </c>
      <c r="O92" s="187">
        <f t="shared" si="4"/>
        <v>4641291656.750001</v>
      </c>
      <c r="P92" s="188">
        <f t="shared" si="4"/>
        <v>4332020928.1499996</v>
      </c>
      <c r="Q92" s="189">
        <f t="shared" si="4"/>
        <v>37040236306.82</v>
      </c>
      <c r="S92" s="6"/>
    </row>
    <row r="93" spans="2:19" x14ac:dyDescent="0.25">
      <c r="B93" s="8" t="s">
        <v>112</v>
      </c>
      <c r="C93" s="8"/>
      <c r="D93" s="8"/>
      <c r="E93" s="8"/>
      <c r="F93" s="8"/>
      <c r="G93" s="8"/>
      <c r="H93" s="8"/>
      <c r="I93" s="8"/>
      <c r="J93" s="8"/>
      <c r="K93" s="8"/>
      <c r="L93" s="8"/>
      <c r="M93" s="8"/>
      <c r="N93" s="8"/>
      <c r="O93" s="8"/>
      <c r="P93" s="8"/>
      <c r="Q93" s="8"/>
    </row>
    <row r="94" spans="2:19" x14ac:dyDescent="0.25">
      <c r="B94" s="8" t="s">
        <v>113</v>
      </c>
      <c r="C94" s="8"/>
      <c r="D94" s="8"/>
      <c r="E94" s="8"/>
      <c r="F94" s="8"/>
      <c r="G94" s="8"/>
      <c r="H94" s="8"/>
      <c r="I94" s="8"/>
      <c r="J94" s="8"/>
      <c r="K94" s="8"/>
      <c r="L94" s="8"/>
      <c r="M94" s="8"/>
      <c r="N94" s="8"/>
      <c r="O94" s="8"/>
      <c r="P94" s="8"/>
      <c r="Q94" s="8"/>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69:Q90 Q9:Q6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BF112"/>
  <sheetViews>
    <sheetView showGridLines="0" zoomScale="80" zoomScaleNormal="80" workbookViewId="0">
      <pane ySplit="8" topLeftCell="A9" activePane="bottomLeft" state="frozen"/>
      <selection activeCell="F28" sqref="F28"/>
      <selection pane="bottomLeft" activeCell="D19" sqref="D19"/>
    </sheetView>
  </sheetViews>
  <sheetFormatPr defaultColWidth="11.42578125" defaultRowHeight="15" x14ac:dyDescent="0.25"/>
  <cols>
    <col min="1" max="1" width="7.7109375" customWidth="1"/>
    <col min="2" max="2" width="97.42578125" customWidth="1"/>
    <col min="3" max="3" width="17.85546875" style="3" customWidth="1"/>
    <col min="4" max="4" width="19"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7.2851562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20.425781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9.140625" customWidth="1"/>
  </cols>
  <sheetData>
    <row r="2" spans="1:43" ht="28.5" x14ac:dyDescent="0.25">
      <c r="B2" s="297" t="s">
        <v>0</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row>
    <row r="3" spans="1:43" ht="21" x14ac:dyDescent="0.25">
      <c r="A3" s="1"/>
      <c r="B3" s="312" t="s">
        <v>1</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row>
    <row r="4" spans="1:43" ht="15.75" x14ac:dyDescent="0.25">
      <c r="A4" s="1"/>
      <c r="B4" s="299" t="s">
        <v>2</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row>
    <row r="5" spans="1:43" x14ac:dyDescent="0.25">
      <c r="A5" s="1"/>
      <c r="B5" s="314" t="s">
        <v>3</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row>
    <row r="6" spans="1:43" x14ac:dyDescent="0.25">
      <c r="A6" s="1"/>
      <c r="B6" s="2" t="s">
        <v>114</v>
      </c>
      <c r="C6" s="5"/>
      <c r="D6" s="5"/>
      <c r="Q6"/>
      <c r="AQ6" s="9" t="s">
        <v>5</v>
      </c>
    </row>
    <row r="7" spans="1:43" ht="15" customHeight="1" x14ac:dyDescent="0.25">
      <c r="B7" s="302" t="s">
        <v>6</v>
      </c>
      <c r="C7" s="320" t="s">
        <v>7</v>
      </c>
      <c r="D7" s="320" t="s">
        <v>8</v>
      </c>
      <c r="E7" s="322" t="s">
        <v>115</v>
      </c>
      <c r="F7" s="322"/>
      <c r="G7" s="322"/>
      <c r="H7" s="322"/>
      <c r="I7" s="322"/>
      <c r="J7" s="322"/>
      <c r="K7" s="322"/>
      <c r="L7" s="322"/>
      <c r="M7" s="322"/>
      <c r="N7" s="322"/>
      <c r="O7" s="322"/>
      <c r="P7" s="322"/>
      <c r="Q7" s="304"/>
      <c r="R7" s="316" t="s">
        <v>116</v>
      </c>
      <c r="S7" s="316"/>
      <c r="T7" s="316"/>
      <c r="U7" s="316"/>
      <c r="V7" s="316"/>
      <c r="W7" s="316"/>
      <c r="X7" s="316"/>
      <c r="Y7" s="316"/>
      <c r="Z7" s="316"/>
      <c r="AA7" s="316"/>
      <c r="AB7" s="316"/>
      <c r="AC7" s="316"/>
      <c r="AD7" s="317"/>
      <c r="AE7" s="318" t="s">
        <v>117</v>
      </c>
      <c r="AF7" s="318"/>
      <c r="AG7" s="318"/>
      <c r="AH7" s="318"/>
      <c r="AI7" s="318"/>
      <c r="AJ7" s="318"/>
      <c r="AK7" s="318"/>
      <c r="AL7" s="318"/>
      <c r="AM7" s="318"/>
      <c r="AN7" s="318"/>
      <c r="AO7" s="318"/>
      <c r="AP7" s="318"/>
      <c r="AQ7" s="319"/>
    </row>
    <row r="8" spans="1:43" ht="25.5" customHeight="1" x14ac:dyDescent="0.25">
      <c r="B8" s="302"/>
      <c r="C8" s="321"/>
      <c r="D8" s="321"/>
      <c r="E8" s="10" t="s">
        <v>10</v>
      </c>
      <c r="F8" s="10" t="s">
        <v>11</v>
      </c>
      <c r="G8" s="10" t="s">
        <v>12</v>
      </c>
      <c r="H8" s="10" t="s">
        <v>13</v>
      </c>
      <c r="I8" s="10" t="s">
        <v>14</v>
      </c>
      <c r="J8" s="10" t="s">
        <v>15</v>
      </c>
      <c r="K8" s="10" t="s">
        <v>16</v>
      </c>
      <c r="L8" s="10" t="s">
        <v>17</v>
      </c>
      <c r="M8" s="10" t="s">
        <v>118</v>
      </c>
      <c r="N8" s="10" t="s">
        <v>19</v>
      </c>
      <c r="O8" s="10" t="s">
        <v>20</v>
      </c>
      <c r="P8" s="10" t="s">
        <v>21</v>
      </c>
      <c r="Q8" s="10" t="s">
        <v>22</v>
      </c>
      <c r="R8" s="37" t="s">
        <v>10</v>
      </c>
      <c r="S8" s="37" t="s">
        <v>11</v>
      </c>
      <c r="T8" s="37" t="s">
        <v>12</v>
      </c>
      <c r="U8" s="37" t="s">
        <v>13</v>
      </c>
      <c r="V8" s="37" t="s">
        <v>14</v>
      </c>
      <c r="W8" s="37" t="s">
        <v>15</v>
      </c>
      <c r="X8" s="37" t="s">
        <v>16</v>
      </c>
      <c r="Y8" s="38" t="s">
        <v>17</v>
      </c>
      <c r="Z8" s="38" t="s">
        <v>118</v>
      </c>
      <c r="AA8" s="38" t="s">
        <v>19</v>
      </c>
      <c r="AB8" s="38" t="s">
        <v>20</v>
      </c>
      <c r="AC8" s="38" t="s">
        <v>21</v>
      </c>
      <c r="AD8" s="37" t="s">
        <v>22</v>
      </c>
      <c r="AE8" s="39" t="s">
        <v>10</v>
      </c>
      <c r="AF8" s="39" t="s">
        <v>11</v>
      </c>
      <c r="AG8" s="39" t="s">
        <v>12</v>
      </c>
      <c r="AH8" s="39" t="s">
        <v>13</v>
      </c>
      <c r="AI8" s="39" t="s">
        <v>14</v>
      </c>
      <c r="AJ8" s="39" t="s">
        <v>15</v>
      </c>
      <c r="AK8" s="39" t="s">
        <v>16</v>
      </c>
      <c r="AL8" s="39" t="s">
        <v>17</v>
      </c>
      <c r="AM8" s="39" t="s">
        <v>118</v>
      </c>
      <c r="AN8" s="39" t="s">
        <v>19</v>
      </c>
      <c r="AO8" s="39" t="s">
        <v>20</v>
      </c>
      <c r="AP8" s="39" t="s">
        <v>21</v>
      </c>
      <c r="AQ8" s="39" t="s">
        <v>22</v>
      </c>
    </row>
    <row r="9" spans="1:43" x14ac:dyDescent="0.25">
      <c r="B9" s="14" t="s">
        <v>23</v>
      </c>
      <c r="C9" s="240">
        <v>50098489484</v>
      </c>
      <c r="D9" s="240">
        <v>53858920945.680008</v>
      </c>
      <c r="E9" s="240">
        <v>2228009388.5399995</v>
      </c>
      <c r="F9" s="240">
        <v>2450547770.5</v>
      </c>
      <c r="G9" s="240">
        <v>2890631458.8099995</v>
      </c>
      <c r="H9" s="240">
        <v>2650134903.9999995</v>
      </c>
      <c r="I9" s="240">
        <v>2628609712.6500001</v>
      </c>
      <c r="J9" s="240">
        <v>2653017583.0099993</v>
      </c>
      <c r="K9" s="240">
        <v>2548818332.0599999</v>
      </c>
      <c r="L9" s="240">
        <v>3045541567.7400002</v>
      </c>
      <c r="M9" s="240">
        <v>2951818538.1499991</v>
      </c>
      <c r="N9" s="240">
        <v>3063742092.9099994</v>
      </c>
      <c r="O9" s="240">
        <v>3102991455.54</v>
      </c>
      <c r="P9" s="240">
        <v>5691974209.3999987</v>
      </c>
      <c r="Q9" s="240">
        <f>SUM(E9:P9)</f>
        <v>35905837013.309998</v>
      </c>
      <c r="R9" s="12">
        <v>0</v>
      </c>
      <c r="S9" s="12">
        <v>0</v>
      </c>
      <c r="T9" s="12">
        <v>0</v>
      </c>
      <c r="U9" s="12">
        <v>0</v>
      </c>
      <c r="V9" s="12">
        <v>0</v>
      </c>
      <c r="W9" s="12">
        <v>0</v>
      </c>
      <c r="X9" s="12">
        <v>0</v>
      </c>
      <c r="Y9" s="12">
        <v>0</v>
      </c>
      <c r="Z9" s="12">
        <v>0</v>
      </c>
      <c r="AA9" s="12">
        <v>0</v>
      </c>
      <c r="AB9" s="12">
        <v>0</v>
      </c>
      <c r="AC9" s="12">
        <v>0</v>
      </c>
      <c r="AD9" s="12">
        <v>0</v>
      </c>
      <c r="AE9" s="240">
        <f t="shared" ref="AE9:AQ9" si="0">E9+R9</f>
        <v>2228009388.5399995</v>
      </c>
      <c r="AF9" s="240">
        <f t="shared" si="0"/>
        <v>2450547770.5</v>
      </c>
      <c r="AG9" s="240">
        <f t="shared" si="0"/>
        <v>2890631458.8099995</v>
      </c>
      <c r="AH9" s="240">
        <f t="shared" si="0"/>
        <v>2650134903.9999995</v>
      </c>
      <c r="AI9" s="240">
        <f t="shared" si="0"/>
        <v>2628609712.6500001</v>
      </c>
      <c r="AJ9" s="240">
        <f t="shared" si="0"/>
        <v>2653017583.0099993</v>
      </c>
      <c r="AK9" s="240">
        <f t="shared" si="0"/>
        <v>2548818332.0599999</v>
      </c>
      <c r="AL9" s="240">
        <f t="shared" si="0"/>
        <v>3045541567.7400002</v>
      </c>
      <c r="AM9" s="240">
        <f t="shared" si="0"/>
        <v>2951818538.1499991</v>
      </c>
      <c r="AN9" s="240">
        <f t="shared" si="0"/>
        <v>3063742092.9099994</v>
      </c>
      <c r="AO9" s="240">
        <f t="shared" si="0"/>
        <v>3102991455.54</v>
      </c>
      <c r="AP9" s="240">
        <f t="shared" si="0"/>
        <v>5691974209.3999987</v>
      </c>
      <c r="AQ9" s="240">
        <f t="shared" si="0"/>
        <v>35905837013.309998</v>
      </c>
    </row>
    <row r="10" spans="1:43" x14ac:dyDescent="0.25">
      <c r="B10" s="15" t="s">
        <v>24</v>
      </c>
      <c r="C10" s="241">
        <v>38541482748</v>
      </c>
      <c r="D10" s="241">
        <v>43266779484.520004</v>
      </c>
      <c r="E10" s="241">
        <v>1843211867.3199995</v>
      </c>
      <c r="F10" s="241">
        <v>2019890841.1999998</v>
      </c>
      <c r="G10" s="241">
        <v>2403686370.79</v>
      </c>
      <c r="H10" s="241">
        <v>2185139985.2799997</v>
      </c>
      <c r="I10" s="241">
        <v>2181266050.5799999</v>
      </c>
      <c r="J10" s="241">
        <v>2187683980.6299996</v>
      </c>
      <c r="K10" s="241">
        <v>2130127253.2999997</v>
      </c>
      <c r="L10" s="241">
        <v>2500321787.5700002</v>
      </c>
      <c r="M10" s="241">
        <v>2415576585.7299995</v>
      </c>
      <c r="N10" s="241">
        <v>2509570721.6699996</v>
      </c>
      <c r="O10" s="241">
        <v>2607977686.2799997</v>
      </c>
      <c r="P10" s="241">
        <v>4749668323.4499998</v>
      </c>
      <c r="Q10" s="241">
        <f t="shared" ref="Q10:Q68" si="1">SUM(E10:P10)</f>
        <v>29734121453.799995</v>
      </c>
      <c r="R10" s="40">
        <v>0</v>
      </c>
      <c r="S10" s="40">
        <v>0</v>
      </c>
      <c r="T10" s="40">
        <v>0</v>
      </c>
      <c r="U10" s="40">
        <v>0</v>
      </c>
      <c r="V10" s="40">
        <v>0</v>
      </c>
      <c r="W10" s="40">
        <v>0</v>
      </c>
      <c r="X10" s="40">
        <v>0</v>
      </c>
      <c r="Y10" s="40">
        <v>0</v>
      </c>
      <c r="Z10" s="40">
        <v>0</v>
      </c>
      <c r="AA10" s="40">
        <v>0</v>
      </c>
      <c r="AB10" s="40">
        <v>0</v>
      </c>
      <c r="AC10" s="40">
        <v>0</v>
      </c>
      <c r="AD10" s="40">
        <v>0</v>
      </c>
      <c r="AE10" s="128">
        <f t="shared" ref="AE10:AE68" si="2">E10+R10</f>
        <v>1843211867.3199995</v>
      </c>
      <c r="AF10" s="128">
        <f t="shared" ref="AF10:AF69" si="3">F10+S10</f>
        <v>2019890841.1999998</v>
      </c>
      <c r="AG10" s="128">
        <f t="shared" ref="AG10:AG69" si="4">G10+T10</f>
        <v>2403686370.79</v>
      </c>
      <c r="AH10" s="128">
        <f t="shared" ref="AH10:AH69" si="5">H10+U10</f>
        <v>2185139985.2799997</v>
      </c>
      <c r="AI10" s="128">
        <f t="shared" ref="AI10:AI69" si="6">I10+V10</f>
        <v>2181266050.5799999</v>
      </c>
      <c r="AJ10" s="128">
        <f t="shared" ref="AJ10:AJ69" si="7">J10+W10</f>
        <v>2187683980.6299996</v>
      </c>
      <c r="AK10" s="128">
        <f t="shared" ref="AK10:AK69" si="8">K10+X10</f>
        <v>2130127253.2999997</v>
      </c>
      <c r="AL10" s="128">
        <f t="shared" ref="AL10:AL69" si="9">L10+Y10</f>
        <v>2500321787.5700002</v>
      </c>
      <c r="AM10" s="128">
        <f t="shared" ref="AM10:AM69" si="10">M10+Z10</f>
        <v>2415576585.7299995</v>
      </c>
      <c r="AN10" s="128">
        <f t="shared" ref="AN10:AN69" si="11">N10+AA10</f>
        <v>2509570721.6699996</v>
      </c>
      <c r="AO10" s="128">
        <f t="shared" ref="AO10:AO69" si="12">O10+AB10</f>
        <v>2607977686.2799997</v>
      </c>
      <c r="AP10" s="128">
        <f t="shared" ref="AP10:AQ69" si="13">P10+AC10</f>
        <v>4749668323.4499998</v>
      </c>
      <c r="AQ10" s="128">
        <f t="shared" ref="AQ10:AQ69" si="14">Q10+AD10</f>
        <v>29734121453.799995</v>
      </c>
    </row>
    <row r="11" spans="1:43" x14ac:dyDescent="0.25">
      <c r="B11" s="15" t="s">
        <v>25</v>
      </c>
      <c r="C11" s="241">
        <v>4619644945</v>
      </c>
      <c r="D11" s="241">
        <v>3388184552.9400001</v>
      </c>
      <c r="E11" s="241">
        <v>82954436.900000006</v>
      </c>
      <c r="F11" s="241">
        <v>131987025.43000002</v>
      </c>
      <c r="G11" s="241">
        <v>128649883.52999996</v>
      </c>
      <c r="H11" s="241">
        <v>139690938.25000003</v>
      </c>
      <c r="I11" s="241">
        <v>121005465.39</v>
      </c>
      <c r="J11" s="241">
        <v>135780485.59999999</v>
      </c>
      <c r="K11" s="241">
        <v>95788246.270000011</v>
      </c>
      <c r="L11" s="241">
        <v>128964496.77999996</v>
      </c>
      <c r="M11" s="241">
        <v>155833890.43000001</v>
      </c>
      <c r="N11" s="241">
        <v>152384040.36000001</v>
      </c>
      <c r="O11" s="241">
        <v>118035820.35999998</v>
      </c>
      <c r="P11" s="241">
        <v>384938225.93999982</v>
      </c>
      <c r="Q11" s="241">
        <f t="shared" si="1"/>
        <v>1776012955.2399998</v>
      </c>
      <c r="R11" s="40">
        <v>0</v>
      </c>
      <c r="S11" s="40">
        <v>0</v>
      </c>
      <c r="T11" s="40">
        <v>0</v>
      </c>
      <c r="U11" s="40">
        <v>0</v>
      </c>
      <c r="V11" s="40">
        <v>0</v>
      </c>
      <c r="W11" s="40">
        <v>0</v>
      </c>
      <c r="X11" s="40">
        <v>0</v>
      </c>
      <c r="Y11" s="40">
        <v>0</v>
      </c>
      <c r="Z11" s="40">
        <v>0</v>
      </c>
      <c r="AA11" s="40">
        <v>0</v>
      </c>
      <c r="AB11" s="40">
        <v>0</v>
      </c>
      <c r="AC11" s="40">
        <v>0</v>
      </c>
      <c r="AD11" s="40">
        <v>0</v>
      </c>
      <c r="AE11" s="128">
        <f t="shared" si="2"/>
        <v>82954436.900000006</v>
      </c>
      <c r="AF11" s="128">
        <f t="shared" si="3"/>
        <v>131987025.43000002</v>
      </c>
      <c r="AG11" s="128">
        <f t="shared" si="4"/>
        <v>128649883.52999996</v>
      </c>
      <c r="AH11" s="128">
        <f t="shared" si="5"/>
        <v>139690938.25000003</v>
      </c>
      <c r="AI11" s="128">
        <f t="shared" si="6"/>
        <v>121005465.39</v>
      </c>
      <c r="AJ11" s="128">
        <f t="shared" si="7"/>
        <v>135780485.59999999</v>
      </c>
      <c r="AK11" s="128">
        <f t="shared" si="8"/>
        <v>95788246.270000011</v>
      </c>
      <c r="AL11" s="128">
        <f t="shared" si="9"/>
        <v>128964496.77999996</v>
      </c>
      <c r="AM11" s="128">
        <f t="shared" si="10"/>
        <v>155833890.43000001</v>
      </c>
      <c r="AN11" s="128">
        <f t="shared" si="11"/>
        <v>152384040.36000001</v>
      </c>
      <c r="AO11" s="128">
        <f t="shared" si="12"/>
        <v>118035820.35999998</v>
      </c>
      <c r="AP11" s="128">
        <f t="shared" si="13"/>
        <v>384938225.93999982</v>
      </c>
      <c r="AQ11" s="128">
        <f t="shared" si="14"/>
        <v>1776012955.2399998</v>
      </c>
    </row>
    <row r="12" spans="1:43" x14ac:dyDescent="0.25">
      <c r="B12" s="15" t="s">
        <v>26</v>
      </c>
      <c r="C12" s="241">
        <v>100614771</v>
      </c>
      <c r="D12" s="241">
        <v>97020070</v>
      </c>
      <c r="E12" s="241">
        <v>1029805.77</v>
      </c>
      <c r="F12" s="241">
        <v>2282519.1399999997</v>
      </c>
      <c r="G12" s="241">
        <v>1885762.79</v>
      </c>
      <c r="H12" s="241">
        <v>1671751.49</v>
      </c>
      <c r="I12" s="241">
        <v>2111017.29</v>
      </c>
      <c r="J12" s="241">
        <v>1664431.69</v>
      </c>
      <c r="K12" s="241">
        <v>1772950.69</v>
      </c>
      <c r="L12" s="241">
        <v>2897531.69</v>
      </c>
      <c r="M12" s="241">
        <v>2052478.49</v>
      </c>
      <c r="N12" s="241">
        <v>2249883.04</v>
      </c>
      <c r="O12" s="241">
        <v>1268034.49</v>
      </c>
      <c r="P12" s="241">
        <v>2855480.42</v>
      </c>
      <c r="Q12" s="241">
        <f t="shared" si="1"/>
        <v>23741646.989999995</v>
      </c>
      <c r="R12" s="40">
        <v>0</v>
      </c>
      <c r="S12" s="40">
        <v>0</v>
      </c>
      <c r="T12" s="40">
        <v>0</v>
      </c>
      <c r="U12" s="40">
        <v>0</v>
      </c>
      <c r="V12" s="40">
        <v>0</v>
      </c>
      <c r="W12" s="40">
        <v>0</v>
      </c>
      <c r="X12" s="40">
        <v>0</v>
      </c>
      <c r="Y12" s="40">
        <v>0</v>
      </c>
      <c r="Z12" s="40">
        <v>0</v>
      </c>
      <c r="AA12" s="40">
        <v>0</v>
      </c>
      <c r="AB12" s="40">
        <v>0</v>
      </c>
      <c r="AC12" s="40">
        <v>0</v>
      </c>
      <c r="AD12" s="40">
        <v>0</v>
      </c>
      <c r="AE12" s="128">
        <f t="shared" si="2"/>
        <v>1029805.77</v>
      </c>
      <c r="AF12" s="128">
        <f t="shared" si="3"/>
        <v>2282519.1399999997</v>
      </c>
      <c r="AG12" s="128">
        <f t="shared" si="4"/>
        <v>1885762.79</v>
      </c>
      <c r="AH12" s="128">
        <f t="shared" si="5"/>
        <v>1671751.49</v>
      </c>
      <c r="AI12" s="128">
        <f t="shared" si="6"/>
        <v>2111017.29</v>
      </c>
      <c r="AJ12" s="128">
        <f t="shared" si="7"/>
        <v>1664431.69</v>
      </c>
      <c r="AK12" s="128">
        <f t="shared" si="8"/>
        <v>1772950.69</v>
      </c>
      <c r="AL12" s="128">
        <f t="shared" si="9"/>
        <v>2897531.69</v>
      </c>
      <c r="AM12" s="128">
        <f t="shared" si="10"/>
        <v>2052478.49</v>
      </c>
      <c r="AN12" s="128">
        <f t="shared" si="11"/>
        <v>2249883.04</v>
      </c>
      <c r="AO12" s="128">
        <f t="shared" si="12"/>
        <v>1268034.49</v>
      </c>
      <c r="AP12" s="128">
        <f t="shared" si="13"/>
        <v>2855480.42</v>
      </c>
      <c r="AQ12" s="128">
        <f t="shared" si="14"/>
        <v>23741646.989999995</v>
      </c>
    </row>
    <row r="13" spans="1:43" x14ac:dyDescent="0.25">
      <c r="B13" s="15" t="s">
        <v>27</v>
      </c>
      <c r="C13" s="241">
        <v>1254407681</v>
      </c>
      <c r="D13" s="241">
        <v>1277019450.1499999</v>
      </c>
      <c r="E13" s="241">
        <v>20814687.030000001</v>
      </c>
      <c r="F13" s="241">
        <v>2345474.46</v>
      </c>
      <c r="G13" s="241">
        <v>3724208.35</v>
      </c>
      <c r="H13" s="241">
        <v>1160166.67</v>
      </c>
      <c r="I13" s="241">
        <v>2331772.5299999998</v>
      </c>
      <c r="J13" s="241">
        <v>4214436.87</v>
      </c>
      <c r="K13" s="241">
        <v>1625668.8900000001</v>
      </c>
      <c r="L13" s="241">
        <v>48691517.340000004</v>
      </c>
      <c r="M13" s="241">
        <v>22345718.879999999</v>
      </c>
      <c r="N13" s="241">
        <v>29004490.159999996</v>
      </c>
      <c r="O13" s="241">
        <v>29263682.899999999</v>
      </c>
      <c r="P13" s="241">
        <v>161714117.51999998</v>
      </c>
      <c r="Q13" s="241">
        <f t="shared" si="1"/>
        <v>327235941.60000002</v>
      </c>
      <c r="R13" s="40">
        <v>0</v>
      </c>
      <c r="S13" s="40">
        <v>0</v>
      </c>
      <c r="T13" s="40">
        <v>0</v>
      </c>
      <c r="U13" s="40">
        <v>0</v>
      </c>
      <c r="V13" s="40">
        <v>0</v>
      </c>
      <c r="W13" s="40">
        <v>0</v>
      </c>
      <c r="X13" s="40">
        <v>0</v>
      </c>
      <c r="Y13" s="40">
        <v>0</v>
      </c>
      <c r="Z13" s="40">
        <v>0</v>
      </c>
      <c r="AA13" s="40">
        <v>0</v>
      </c>
      <c r="AB13" s="40">
        <v>0</v>
      </c>
      <c r="AC13" s="40">
        <v>0</v>
      </c>
      <c r="AD13" s="40">
        <v>0</v>
      </c>
      <c r="AE13" s="128">
        <f t="shared" si="2"/>
        <v>20814687.030000001</v>
      </c>
      <c r="AF13" s="128">
        <f t="shared" si="3"/>
        <v>2345474.46</v>
      </c>
      <c r="AG13" s="128">
        <f t="shared" si="4"/>
        <v>3724208.35</v>
      </c>
      <c r="AH13" s="128">
        <f t="shared" si="5"/>
        <v>1160166.67</v>
      </c>
      <c r="AI13" s="128">
        <f t="shared" si="6"/>
        <v>2331772.5299999998</v>
      </c>
      <c r="AJ13" s="128">
        <f t="shared" si="7"/>
        <v>4214436.87</v>
      </c>
      <c r="AK13" s="128">
        <f t="shared" si="8"/>
        <v>1625668.8900000001</v>
      </c>
      <c r="AL13" s="128">
        <f t="shared" si="9"/>
        <v>48691517.340000004</v>
      </c>
      <c r="AM13" s="128">
        <f t="shared" si="10"/>
        <v>22345718.879999999</v>
      </c>
      <c r="AN13" s="128">
        <f t="shared" si="11"/>
        <v>29004490.159999996</v>
      </c>
      <c r="AO13" s="128">
        <f t="shared" si="12"/>
        <v>29263682.899999999</v>
      </c>
      <c r="AP13" s="128">
        <f t="shared" si="13"/>
        <v>161714117.51999998</v>
      </c>
      <c r="AQ13" s="128">
        <f t="shared" si="14"/>
        <v>327235941.60000002</v>
      </c>
    </row>
    <row r="14" spans="1:43" x14ac:dyDescent="0.25">
      <c r="B14" s="15" t="s">
        <v>28</v>
      </c>
      <c r="C14" s="241">
        <v>5582339339</v>
      </c>
      <c r="D14" s="241">
        <v>5829917388.0700006</v>
      </c>
      <c r="E14" s="241">
        <v>279998591.5199998</v>
      </c>
      <c r="F14" s="241">
        <v>294041910.27000028</v>
      </c>
      <c r="G14" s="241">
        <v>352685233.35000008</v>
      </c>
      <c r="H14" s="241">
        <v>322472062.31000006</v>
      </c>
      <c r="I14" s="241">
        <v>321895406.86000007</v>
      </c>
      <c r="J14" s="241">
        <v>323674248.22000003</v>
      </c>
      <c r="K14" s="241">
        <v>319504212.91000009</v>
      </c>
      <c r="L14" s="241">
        <v>364666234.36000025</v>
      </c>
      <c r="M14" s="241">
        <v>356009864.61999995</v>
      </c>
      <c r="N14" s="241">
        <v>370532957.67999995</v>
      </c>
      <c r="O14" s="241">
        <v>346446231.51000011</v>
      </c>
      <c r="P14" s="241">
        <v>392798062.06999999</v>
      </c>
      <c r="Q14" s="241">
        <f t="shared" si="1"/>
        <v>4044725015.6800008</v>
      </c>
      <c r="R14" s="40">
        <v>0</v>
      </c>
      <c r="S14" s="40">
        <v>0</v>
      </c>
      <c r="T14" s="40">
        <v>0</v>
      </c>
      <c r="U14" s="40">
        <v>0</v>
      </c>
      <c r="V14" s="40">
        <v>0</v>
      </c>
      <c r="W14" s="40">
        <v>0</v>
      </c>
      <c r="X14" s="40">
        <v>0</v>
      </c>
      <c r="Y14" s="40">
        <v>0</v>
      </c>
      <c r="Z14" s="40">
        <v>0</v>
      </c>
      <c r="AA14" s="40">
        <v>0</v>
      </c>
      <c r="AB14" s="40">
        <v>0</v>
      </c>
      <c r="AC14" s="40">
        <v>0</v>
      </c>
      <c r="AD14" s="40">
        <v>0</v>
      </c>
      <c r="AE14" s="128">
        <f t="shared" si="2"/>
        <v>279998591.5199998</v>
      </c>
      <c r="AF14" s="128">
        <f t="shared" si="3"/>
        <v>294041910.27000028</v>
      </c>
      <c r="AG14" s="128">
        <f t="shared" si="4"/>
        <v>352685233.35000008</v>
      </c>
      <c r="AH14" s="128">
        <f t="shared" si="5"/>
        <v>322472062.31000006</v>
      </c>
      <c r="AI14" s="128">
        <f t="shared" si="6"/>
        <v>321895406.86000007</v>
      </c>
      <c r="AJ14" s="128">
        <f t="shared" si="7"/>
        <v>323674248.22000003</v>
      </c>
      <c r="AK14" s="128">
        <f t="shared" si="8"/>
        <v>319504212.91000009</v>
      </c>
      <c r="AL14" s="128">
        <f t="shared" si="9"/>
        <v>364666234.36000025</v>
      </c>
      <c r="AM14" s="128">
        <f t="shared" si="10"/>
        <v>356009864.61999995</v>
      </c>
      <c r="AN14" s="128">
        <f t="shared" si="11"/>
        <v>370532957.67999995</v>
      </c>
      <c r="AO14" s="128">
        <f t="shared" si="12"/>
        <v>346446231.51000011</v>
      </c>
      <c r="AP14" s="128">
        <f t="shared" si="13"/>
        <v>392798062.06999999</v>
      </c>
      <c r="AQ14" s="128">
        <f t="shared" si="14"/>
        <v>4044725015.6800008</v>
      </c>
    </row>
    <row r="15" spans="1:43" x14ac:dyDescent="0.25">
      <c r="B15" s="14" t="s">
        <v>29</v>
      </c>
      <c r="C15" s="240">
        <v>9068096150</v>
      </c>
      <c r="D15" s="240">
        <v>9784101160.5499992</v>
      </c>
      <c r="E15" s="240">
        <v>28319119.799999993</v>
      </c>
      <c r="F15" s="240">
        <v>85020283.859999999</v>
      </c>
      <c r="G15" s="240">
        <v>125249160.90999998</v>
      </c>
      <c r="H15" s="240">
        <v>107732562.39</v>
      </c>
      <c r="I15" s="240">
        <v>126511440.68000001</v>
      </c>
      <c r="J15" s="240">
        <v>146548862.28999999</v>
      </c>
      <c r="K15" s="240">
        <v>86617137.069999993</v>
      </c>
      <c r="L15" s="240">
        <v>156184433.59999999</v>
      </c>
      <c r="M15" s="240">
        <v>122234921.65000001</v>
      </c>
      <c r="N15" s="240">
        <v>240394373.09999996</v>
      </c>
      <c r="O15" s="240">
        <v>204320251.13</v>
      </c>
      <c r="P15" s="240">
        <v>616380663.08000004</v>
      </c>
      <c r="Q15" s="240">
        <f t="shared" si="1"/>
        <v>2045513209.5599999</v>
      </c>
      <c r="R15" s="12">
        <v>0</v>
      </c>
      <c r="S15" s="12">
        <v>0</v>
      </c>
      <c r="T15" s="12">
        <v>0</v>
      </c>
      <c r="U15" s="12">
        <v>0</v>
      </c>
      <c r="V15" s="12">
        <v>0</v>
      </c>
      <c r="W15" s="12">
        <v>0</v>
      </c>
      <c r="X15" s="12">
        <v>0</v>
      </c>
      <c r="Y15" s="12">
        <v>0</v>
      </c>
      <c r="Z15" s="240">
        <v>14373070.199999999</v>
      </c>
      <c r="AA15" s="12">
        <v>0</v>
      </c>
      <c r="AB15" s="240">
        <v>11888818</v>
      </c>
      <c r="AC15" s="240">
        <v>5613112</v>
      </c>
      <c r="AD15" s="240">
        <v>31875000.199999999</v>
      </c>
      <c r="AE15" s="240">
        <f t="shared" si="2"/>
        <v>28319119.799999993</v>
      </c>
      <c r="AF15" s="240">
        <f t="shared" si="3"/>
        <v>85020283.859999999</v>
      </c>
      <c r="AG15" s="240">
        <f t="shared" si="4"/>
        <v>125249160.90999998</v>
      </c>
      <c r="AH15" s="240">
        <f>H15+U15</f>
        <v>107732562.39</v>
      </c>
      <c r="AI15" s="240">
        <f t="shared" si="6"/>
        <v>126511440.68000001</v>
      </c>
      <c r="AJ15" s="240">
        <f t="shared" si="7"/>
        <v>146548862.28999999</v>
      </c>
      <c r="AK15" s="240">
        <f t="shared" si="8"/>
        <v>86617137.069999993</v>
      </c>
      <c r="AL15" s="240">
        <f t="shared" si="9"/>
        <v>156184433.59999999</v>
      </c>
      <c r="AM15" s="240">
        <f t="shared" si="10"/>
        <v>136607991.84999999</v>
      </c>
      <c r="AN15" s="240">
        <f t="shared" si="11"/>
        <v>240394373.09999996</v>
      </c>
      <c r="AO15" s="240">
        <f t="shared" si="12"/>
        <v>216209069.13</v>
      </c>
      <c r="AP15" s="240">
        <f t="shared" si="13"/>
        <v>621993775.08000004</v>
      </c>
      <c r="AQ15" s="240">
        <f t="shared" si="14"/>
        <v>2077388209.76</v>
      </c>
    </row>
    <row r="16" spans="1:43" x14ac:dyDescent="0.25">
      <c r="B16" s="15" t="s">
        <v>30</v>
      </c>
      <c r="C16" s="241">
        <v>2225042235</v>
      </c>
      <c r="D16" s="241">
        <v>2192230620.2999997</v>
      </c>
      <c r="E16" s="241">
        <v>13358752.589999992</v>
      </c>
      <c r="F16" s="241">
        <v>24597423.780000001</v>
      </c>
      <c r="G16" s="241">
        <v>27138004.77</v>
      </c>
      <c r="H16" s="241">
        <v>22957440.449999999</v>
      </c>
      <c r="I16" s="241">
        <v>28386858.590000004</v>
      </c>
      <c r="J16" s="241">
        <v>34698445.789999999</v>
      </c>
      <c r="K16" s="241">
        <v>23263013.779999997</v>
      </c>
      <c r="L16" s="241">
        <v>46325659.860000007</v>
      </c>
      <c r="M16" s="241">
        <v>29148407.950000003</v>
      </c>
      <c r="N16" s="241">
        <v>40748145.460000008</v>
      </c>
      <c r="O16" s="241">
        <v>30978272.199999996</v>
      </c>
      <c r="P16" s="241">
        <v>69462216.219999999</v>
      </c>
      <c r="Q16" s="241">
        <f t="shared" si="1"/>
        <v>391062641.43999994</v>
      </c>
      <c r="R16" s="40">
        <v>0</v>
      </c>
      <c r="S16" s="40">
        <v>0</v>
      </c>
      <c r="T16" s="40">
        <v>0</v>
      </c>
      <c r="U16" s="40">
        <v>0</v>
      </c>
      <c r="V16" s="40">
        <v>0</v>
      </c>
      <c r="W16" s="40">
        <v>0</v>
      </c>
      <c r="X16" s="40">
        <v>0</v>
      </c>
      <c r="Y16" s="40">
        <v>0</v>
      </c>
      <c r="Z16" s="40">
        <v>0</v>
      </c>
      <c r="AA16" s="40">
        <v>0</v>
      </c>
      <c r="AB16" s="40">
        <v>0</v>
      </c>
      <c r="AC16" s="40">
        <v>0</v>
      </c>
      <c r="AD16" s="40">
        <v>0</v>
      </c>
      <c r="AE16" s="128">
        <f t="shared" si="2"/>
        <v>13358752.589999992</v>
      </c>
      <c r="AF16" s="128">
        <f t="shared" si="3"/>
        <v>24597423.780000001</v>
      </c>
      <c r="AG16" s="128">
        <f t="shared" si="4"/>
        <v>27138004.77</v>
      </c>
      <c r="AH16" s="128">
        <f t="shared" si="5"/>
        <v>22957440.449999999</v>
      </c>
      <c r="AI16" s="128">
        <f t="shared" si="6"/>
        <v>28386858.590000004</v>
      </c>
      <c r="AJ16" s="128">
        <f t="shared" si="7"/>
        <v>34698445.789999999</v>
      </c>
      <c r="AK16" s="128">
        <f t="shared" si="8"/>
        <v>23263013.779999997</v>
      </c>
      <c r="AL16" s="128">
        <f t="shared" si="9"/>
        <v>46325659.860000007</v>
      </c>
      <c r="AM16" s="128">
        <f t="shared" si="10"/>
        <v>29148407.950000003</v>
      </c>
      <c r="AN16" s="128">
        <f t="shared" si="11"/>
        <v>40748145.460000008</v>
      </c>
      <c r="AO16" s="128">
        <f t="shared" si="12"/>
        <v>30978272.199999996</v>
      </c>
      <c r="AP16" s="128">
        <f t="shared" si="13"/>
        <v>69462216.219999999</v>
      </c>
      <c r="AQ16" s="128">
        <f t="shared" si="14"/>
        <v>391062641.43999994</v>
      </c>
    </row>
    <row r="17" spans="2:43" x14ac:dyDescent="0.25">
      <c r="B17" s="15" t="s">
        <v>31</v>
      </c>
      <c r="C17" s="241">
        <v>331194604</v>
      </c>
      <c r="D17" s="241">
        <v>384067538.07000011</v>
      </c>
      <c r="E17" s="241">
        <v>3444227.19</v>
      </c>
      <c r="F17" s="241">
        <v>8290877.1299999999</v>
      </c>
      <c r="G17" s="241">
        <v>11699622.25</v>
      </c>
      <c r="H17" s="241">
        <v>8820565.379999999</v>
      </c>
      <c r="I17" s="241">
        <v>12459752.870000003</v>
      </c>
      <c r="J17" s="241">
        <v>13442744.800000003</v>
      </c>
      <c r="K17" s="241">
        <v>9435061.6199999992</v>
      </c>
      <c r="L17" s="241">
        <v>11744850.68</v>
      </c>
      <c r="M17" s="241">
        <v>9541886.8999999985</v>
      </c>
      <c r="N17" s="241">
        <v>14260406.189999998</v>
      </c>
      <c r="O17" s="241">
        <v>16027872.470000003</v>
      </c>
      <c r="P17" s="241">
        <v>45248458.36999999</v>
      </c>
      <c r="Q17" s="241">
        <f t="shared" si="1"/>
        <v>164416325.85000002</v>
      </c>
      <c r="R17" s="40">
        <v>0</v>
      </c>
      <c r="S17" s="40">
        <v>0</v>
      </c>
      <c r="T17" s="40">
        <v>0</v>
      </c>
      <c r="U17" s="40">
        <v>0</v>
      </c>
      <c r="V17" s="40">
        <v>0</v>
      </c>
      <c r="W17" s="40">
        <v>0</v>
      </c>
      <c r="X17" s="40">
        <v>0</v>
      </c>
      <c r="Y17" s="40">
        <v>0</v>
      </c>
      <c r="Z17" s="40">
        <v>0</v>
      </c>
      <c r="AA17" s="40">
        <v>0</v>
      </c>
      <c r="AB17" s="40">
        <v>0</v>
      </c>
      <c r="AC17" s="40">
        <v>0</v>
      </c>
      <c r="AD17" s="40">
        <v>0</v>
      </c>
      <c r="AE17" s="128">
        <f t="shared" si="2"/>
        <v>3444227.19</v>
      </c>
      <c r="AF17" s="128">
        <f t="shared" si="3"/>
        <v>8290877.1299999999</v>
      </c>
      <c r="AG17" s="128">
        <f t="shared" si="4"/>
        <v>11699622.25</v>
      </c>
      <c r="AH17" s="128">
        <f t="shared" si="5"/>
        <v>8820565.379999999</v>
      </c>
      <c r="AI17" s="128">
        <f t="shared" si="6"/>
        <v>12459752.870000003</v>
      </c>
      <c r="AJ17" s="128">
        <f t="shared" si="7"/>
        <v>13442744.800000003</v>
      </c>
      <c r="AK17" s="128">
        <f t="shared" si="8"/>
        <v>9435061.6199999992</v>
      </c>
      <c r="AL17" s="128">
        <f t="shared" si="9"/>
        <v>11744850.68</v>
      </c>
      <c r="AM17" s="128">
        <f t="shared" si="10"/>
        <v>9541886.8999999985</v>
      </c>
      <c r="AN17" s="128">
        <f t="shared" si="11"/>
        <v>14260406.189999998</v>
      </c>
      <c r="AO17" s="128">
        <f t="shared" si="12"/>
        <v>16027872.470000003</v>
      </c>
      <c r="AP17" s="128">
        <f t="shared" si="13"/>
        <v>45248458.36999999</v>
      </c>
      <c r="AQ17" s="128">
        <f t="shared" si="14"/>
        <v>164416325.85000002</v>
      </c>
    </row>
    <row r="18" spans="2:43" x14ac:dyDescent="0.25">
      <c r="B18" s="15" t="s">
        <v>32</v>
      </c>
      <c r="C18" s="241">
        <v>572403251</v>
      </c>
      <c r="D18" s="241">
        <v>620637363.07000005</v>
      </c>
      <c r="E18" s="241">
        <v>452150</v>
      </c>
      <c r="F18" s="241">
        <v>5565144.9799999995</v>
      </c>
      <c r="G18" s="241">
        <v>9331161.6100000013</v>
      </c>
      <c r="H18" s="241">
        <v>6937060.5800000001</v>
      </c>
      <c r="I18" s="241">
        <v>9669632.8599999994</v>
      </c>
      <c r="J18" s="241">
        <v>14172325.449999999</v>
      </c>
      <c r="K18" s="241">
        <v>5739884.2199999997</v>
      </c>
      <c r="L18" s="241">
        <v>11210106.250000002</v>
      </c>
      <c r="M18" s="241">
        <v>8284803.9399999995</v>
      </c>
      <c r="N18" s="241">
        <v>10510100.889999999</v>
      </c>
      <c r="O18" s="241">
        <v>12264313.270000001</v>
      </c>
      <c r="P18" s="241">
        <v>28933014.380000003</v>
      </c>
      <c r="Q18" s="241">
        <f t="shared" si="1"/>
        <v>123069698.43000001</v>
      </c>
      <c r="R18" s="40">
        <v>0</v>
      </c>
      <c r="S18" s="40">
        <v>0</v>
      </c>
      <c r="T18" s="40">
        <v>0</v>
      </c>
      <c r="U18" s="40">
        <v>0</v>
      </c>
      <c r="V18" s="40">
        <v>0</v>
      </c>
      <c r="W18" s="40">
        <v>0</v>
      </c>
      <c r="X18" s="40">
        <v>0</v>
      </c>
      <c r="Y18" s="40">
        <v>0</v>
      </c>
      <c r="Z18" s="40">
        <v>0</v>
      </c>
      <c r="AA18" s="40">
        <v>0</v>
      </c>
      <c r="AB18" s="40">
        <v>0</v>
      </c>
      <c r="AC18" s="40">
        <v>0</v>
      </c>
      <c r="AD18" s="40">
        <v>0</v>
      </c>
      <c r="AE18" s="128">
        <f t="shared" si="2"/>
        <v>452150</v>
      </c>
      <c r="AF18" s="128">
        <f t="shared" si="3"/>
        <v>5565144.9799999995</v>
      </c>
      <c r="AG18" s="128">
        <f t="shared" si="4"/>
        <v>9331161.6100000013</v>
      </c>
      <c r="AH18" s="128">
        <f t="shared" si="5"/>
        <v>6937060.5800000001</v>
      </c>
      <c r="AI18" s="128">
        <f t="shared" si="6"/>
        <v>9669632.8599999994</v>
      </c>
      <c r="AJ18" s="128">
        <f t="shared" si="7"/>
        <v>14172325.449999999</v>
      </c>
      <c r="AK18" s="128">
        <f t="shared" si="8"/>
        <v>5739884.2199999997</v>
      </c>
      <c r="AL18" s="128">
        <f t="shared" si="9"/>
        <v>11210106.250000002</v>
      </c>
      <c r="AM18" s="128">
        <f t="shared" si="10"/>
        <v>8284803.9399999995</v>
      </c>
      <c r="AN18" s="128">
        <f t="shared" si="11"/>
        <v>10510100.889999999</v>
      </c>
      <c r="AO18" s="128">
        <f t="shared" si="12"/>
        <v>12264313.270000001</v>
      </c>
      <c r="AP18" s="128">
        <f t="shared" si="13"/>
        <v>28933014.380000003</v>
      </c>
      <c r="AQ18" s="128">
        <f t="shared" si="14"/>
        <v>123069698.43000001</v>
      </c>
    </row>
    <row r="19" spans="2:43" x14ac:dyDescent="0.25">
      <c r="B19" s="15" t="s">
        <v>33</v>
      </c>
      <c r="C19" s="241">
        <v>158114498</v>
      </c>
      <c r="D19" s="241">
        <v>133050437.2</v>
      </c>
      <c r="E19" s="241">
        <v>863343.04</v>
      </c>
      <c r="F19" s="241">
        <v>1325524.1499999999</v>
      </c>
      <c r="G19" s="241">
        <v>5416726.4900000002</v>
      </c>
      <c r="H19" s="241">
        <v>3497207.1700000004</v>
      </c>
      <c r="I19" s="241">
        <v>7350105.5499999998</v>
      </c>
      <c r="J19" s="241">
        <v>8208190.3400000017</v>
      </c>
      <c r="K19" s="241">
        <v>2531991.2199999997</v>
      </c>
      <c r="L19" s="241">
        <v>7254790.5</v>
      </c>
      <c r="M19" s="241">
        <v>5133454.3499999996</v>
      </c>
      <c r="N19" s="241">
        <v>8296050.9800000004</v>
      </c>
      <c r="O19" s="241">
        <v>3917524.05</v>
      </c>
      <c r="P19" s="241">
        <v>11344367.300000001</v>
      </c>
      <c r="Q19" s="241">
        <f t="shared" si="1"/>
        <v>65139275.140000001</v>
      </c>
      <c r="R19" s="40">
        <v>0</v>
      </c>
      <c r="S19" s="40">
        <v>0</v>
      </c>
      <c r="T19" s="40">
        <v>0</v>
      </c>
      <c r="U19" s="40">
        <v>0</v>
      </c>
      <c r="V19" s="40">
        <v>0</v>
      </c>
      <c r="W19" s="40">
        <v>0</v>
      </c>
      <c r="X19" s="40">
        <v>0</v>
      </c>
      <c r="Y19" s="40">
        <v>0</v>
      </c>
      <c r="Z19" s="40">
        <v>0</v>
      </c>
      <c r="AA19" s="40">
        <v>0</v>
      </c>
      <c r="AB19" s="40">
        <v>0</v>
      </c>
      <c r="AC19" s="40">
        <v>0</v>
      </c>
      <c r="AD19" s="40">
        <v>0</v>
      </c>
      <c r="AE19" s="128">
        <f t="shared" si="2"/>
        <v>863343.04</v>
      </c>
      <c r="AF19" s="128">
        <f t="shared" si="3"/>
        <v>1325524.1499999999</v>
      </c>
      <c r="AG19" s="128">
        <f t="shared" si="4"/>
        <v>5416726.4900000002</v>
      </c>
      <c r="AH19" s="128">
        <f t="shared" si="5"/>
        <v>3497207.1700000004</v>
      </c>
      <c r="AI19" s="128">
        <f t="shared" si="6"/>
        <v>7350105.5499999998</v>
      </c>
      <c r="AJ19" s="128">
        <f t="shared" si="7"/>
        <v>8208190.3400000017</v>
      </c>
      <c r="AK19" s="128">
        <f t="shared" si="8"/>
        <v>2531991.2199999997</v>
      </c>
      <c r="AL19" s="128">
        <f t="shared" si="9"/>
        <v>7254790.5</v>
      </c>
      <c r="AM19" s="128">
        <f t="shared" si="10"/>
        <v>5133454.3499999996</v>
      </c>
      <c r="AN19" s="128">
        <f t="shared" si="11"/>
        <v>8296050.9800000004</v>
      </c>
      <c r="AO19" s="128">
        <f t="shared" si="12"/>
        <v>3917524.05</v>
      </c>
      <c r="AP19" s="128">
        <f t="shared" si="13"/>
        <v>11344367.300000001</v>
      </c>
      <c r="AQ19" s="128">
        <f t="shared" si="14"/>
        <v>65139275.140000001</v>
      </c>
    </row>
    <row r="20" spans="2:43" x14ac:dyDescent="0.25">
      <c r="B20" s="15" t="s">
        <v>34</v>
      </c>
      <c r="C20" s="241">
        <v>662140871</v>
      </c>
      <c r="D20" s="241">
        <v>876749817.78999996</v>
      </c>
      <c r="E20" s="241">
        <v>4430691.0199999996</v>
      </c>
      <c r="F20" s="241">
        <v>8119152.3500000006</v>
      </c>
      <c r="G20" s="241">
        <v>12304461.07</v>
      </c>
      <c r="H20" s="241">
        <v>20276655.36999999</v>
      </c>
      <c r="I20" s="241">
        <v>10368968.869999999</v>
      </c>
      <c r="J20" s="241">
        <v>11176266.42</v>
      </c>
      <c r="K20" s="241">
        <v>14978201.890000001</v>
      </c>
      <c r="L20" s="241">
        <v>8178171.9800000023</v>
      </c>
      <c r="M20" s="241">
        <v>22914848.109999999</v>
      </c>
      <c r="N20" s="241">
        <v>46605638.449999996</v>
      </c>
      <c r="O20" s="241">
        <v>48106734.020000011</v>
      </c>
      <c r="P20" s="241">
        <v>60474877.209999993</v>
      </c>
      <c r="Q20" s="241">
        <f t="shared" si="1"/>
        <v>267934666.75999999</v>
      </c>
      <c r="R20" s="40">
        <v>0</v>
      </c>
      <c r="S20" s="40">
        <v>0</v>
      </c>
      <c r="T20" s="40">
        <v>0</v>
      </c>
      <c r="U20" s="40">
        <v>0</v>
      </c>
      <c r="V20" s="40">
        <v>0</v>
      </c>
      <c r="W20" s="40">
        <v>0</v>
      </c>
      <c r="X20" s="40">
        <v>0</v>
      </c>
      <c r="Y20" s="40">
        <v>0</v>
      </c>
      <c r="Z20" s="128">
        <v>14373070.199999999</v>
      </c>
      <c r="AA20" s="40">
        <v>0</v>
      </c>
      <c r="AB20" s="128">
        <v>11888818</v>
      </c>
      <c r="AC20" s="128">
        <v>5613112</v>
      </c>
      <c r="AD20" s="128">
        <v>31875000.199999999</v>
      </c>
      <c r="AE20" s="128">
        <f t="shared" si="2"/>
        <v>4430691.0199999996</v>
      </c>
      <c r="AF20" s="128">
        <f t="shared" si="3"/>
        <v>8119152.3500000006</v>
      </c>
      <c r="AG20" s="128">
        <f t="shared" si="4"/>
        <v>12304461.07</v>
      </c>
      <c r="AH20" s="128">
        <f t="shared" si="5"/>
        <v>20276655.36999999</v>
      </c>
      <c r="AI20" s="128">
        <f t="shared" si="6"/>
        <v>10368968.869999999</v>
      </c>
      <c r="AJ20" s="128">
        <f t="shared" si="7"/>
        <v>11176266.42</v>
      </c>
      <c r="AK20" s="128">
        <f t="shared" si="8"/>
        <v>14978201.890000001</v>
      </c>
      <c r="AL20" s="128">
        <f t="shared" si="9"/>
        <v>8178171.9800000023</v>
      </c>
      <c r="AM20" s="128">
        <f t="shared" si="10"/>
        <v>37287918.310000002</v>
      </c>
      <c r="AN20" s="128">
        <f t="shared" si="11"/>
        <v>46605638.449999996</v>
      </c>
      <c r="AO20" s="128">
        <f t="shared" si="12"/>
        <v>59995552.020000011</v>
      </c>
      <c r="AP20" s="128">
        <f t="shared" si="13"/>
        <v>66087989.209999993</v>
      </c>
      <c r="AQ20" s="128">
        <f t="shared" si="14"/>
        <v>299809666.95999998</v>
      </c>
    </row>
    <row r="21" spans="2:43" x14ac:dyDescent="0.25">
      <c r="B21" s="15" t="s">
        <v>35</v>
      </c>
      <c r="C21" s="241">
        <v>543577164</v>
      </c>
      <c r="D21" s="241">
        <v>574911803.43999994</v>
      </c>
      <c r="E21" s="241">
        <v>3096115.85</v>
      </c>
      <c r="F21" s="241">
        <v>11030962.620000001</v>
      </c>
      <c r="G21" s="241">
        <v>23379505.099999994</v>
      </c>
      <c r="H21" s="241">
        <v>13094756.32</v>
      </c>
      <c r="I21" s="241">
        <v>16058572.389999999</v>
      </c>
      <c r="J21" s="241">
        <v>15517414.220000001</v>
      </c>
      <c r="K21" s="241">
        <v>12299471.649999999</v>
      </c>
      <c r="L21" s="241">
        <v>20656293.969999999</v>
      </c>
      <c r="M21" s="241">
        <v>12135925.559999999</v>
      </c>
      <c r="N21" s="241">
        <v>13915901.639999999</v>
      </c>
      <c r="O21" s="241">
        <v>18023351.349999998</v>
      </c>
      <c r="P21" s="241">
        <v>27187646.800000001</v>
      </c>
      <c r="Q21" s="241">
        <f t="shared" si="1"/>
        <v>186395917.47</v>
      </c>
      <c r="R21" s="40">
        <v>0</v>
      </c>
      <c r="S21" s="40">
        <v>0</v>
      </c>
      <c r="T21" s="40">
        <v>0</v>
      </c>
      <c r="U21" s="40">
        <v>0</v>
      </c>
      <c r="V21" s="40">
        <v>0</v>
      </c>
      <c r="W21" s="40">
        <v>0</v>
      </c>
      <c r="X21" s="40">
        <v>0</v>
      </c>
      <c r="Y21" s="40">
        <v>0</v>
      </c>
      <c r="Z21" s="40">
        <v>0</v>
      </c>
      <c r="AA21" s="40">
        <v>0</v>
      </c>
      <c r="AB21" s="40">
        <v>0</v>
      </c>
      <c r="AC21" s="40">
        <v>0</v>
      </c>
      <c r="AD21" s="40">
        <v>0</v>
      </c>
      <c r="AE21" s="128">
        <f t="shared" si="2"/>
        <v>3096115.85</v>
      </c>
      <c r="AF21" s="128">
        <f t="shared" si="3"/>
        <v>11030962.620000001</v>
      </c>
      <c r="AG21" s="128">
        <f t="shared" si="4"/>
        <v>23379505.099999994</v>
      </c>
      <c r="AH21" s="128">
        <f t="shared" si="5"/>
        <v>13094756.32</v>
      </c>
      <c r="AI21" s="128">
        <f t="shared" si="6"/>
        <v>16058572.389999999</v>
      </c>
      <c r="AJ21" s="128">
        <f t="shared" si="7"/>
        <v>15517414.220000001</v>
      </c>
      <c r="AK21" s="128">
        <f t="shared" si="8"/>
        <v>12299471.649999999</v>
      </c>
      <c r="AL21" s="128">
        <f t="shared" si="9"/>
        <v>20656293.969999999</v>
      </c>
      <c r="AM21" s="128">
        <f t="shared" si="10"/>
        <v>12135925.559999999</v>
      </c>
      <c r="AN21" s="128">
        <f t="shared" si="11"/>
        <v>13915901.639999999</v>
      </c>
      <c r="AO21" s="128">
        <f t="shared" si="12"/>
        <v>18023351.349999998</v>
      </c>
      <c r="AP21" s="128">
        <f t="shared" si="13"/>
        <v>27187646.800000001</v>
      </c>
      <c r="AQ21" s="128">
        <f t="shared" si="14"/>
        <v>186395917.47</v>
      </c>
    </row>
    <row r="22" spans="2:43" x14ac:dyDescent="0.25">
      <c r="B22" s="15" t="s">
        <v>36</v>
      </c>
      <c r="C22" s="241">
        <v>623557807</v>
      </c>
      <c r="D22" s="241">
        <v>773855938.98999977</v>
      </c>
      <c r="E22" s="241">
        <v>897778.38</v>
      </c>
      <c r="F22" s="241">
        <v>7169141.1299999999</v>
      </c>
      <c r="G22" s="241">
        <v>14227059.990000002</v>
      </c>
      <c r="H22" s="241">
        <v>10121100.030000001</v>
      </c>
      <c r="I22" s="241">
        <v>14399345.59</v>
      </c>
      <c r="J22" s="241">
        <v>15965960.739999998</v>
      </c>
      <c r="K22" s="241">
        <v>8205207.6399999997</v>
      </c>
      <c r="L22" s="241">
        <v>12098470.959999999</v>
      </c>
      <c r="M22" s="241">
        <v>10801614.399999999</v>
      </c>
      <c r="N22" s="241">
        <v>22841088.990000002</v>
      </c>
      <c r="O22" s="241">
        <v>11479602.289999999</v>
      </c>
      <c r="P22" s="241">
        <v>242929828.06999996</v>
      </c>
      <c r="Q22" s="241">
        <f t="shared" si="1"/>
        <v>371136198.20999992</v>
      </c>
      <c r="R22" s="40">
        <v>0</v>
      </c>
      <c r="S22" s="40">
        <v>0</v>
      </c>
      <c r="T22" s="40">
        <v>0</v>
      </c>
      <c r="U22" s="40">
        <v>0</v>
      </c>
      <c r="V22" s="40">
        <v>0</v>
      </c>
      <c r="W22" s="40">
        <v>0</v>
      </c>
      <c r="X22" s="40">
        <v>0</v>
      </c>
      <c r="Y22" s="40">
        <v>0</v>
      </c>
      <c r="Z22" s="40">
        <v>0</v>
      </c>
      <c r="AA22" s="40">
        <v>0</v>
      </c>
      <c r="AB22" s="40">
        <v>0</v>
      </c>
      <c r="AC22" s="40">
        <v>0</v>
      </c>
      <c r="AD22" s="40">
        <v>0</v>
      </c>
      <c r="AE22" s="128">
        <f t="shared" si="2"/>
        <v>897778.38</v>
      </c>
      <c r="AF22" s="128">
        <f t="shared" si="3"/>
        <v>7169141.1299999999</v>
      </c>
      <c r="AG22" s="128">
        <f t="shared" si="4"/>
        <v>14227059.990000002</v>
      </c>
      <c r="AH22" s="128">
        <f t="shared" si="5"/>
        <v>10121100.030000001</v>
      </c>
      <c r="AI22" s="128">
        <f t="shared" si="6"/>
        <v>14399345.59</v>
      </c>
      <c r="AJ22" s="128">
        <f t="shared" si="7"/>
        <v>15965960.739999998</v>
      </c>
      <c r="AK22" s="128">
        <f t="shared" si="8"/>
        <v>8205207.6399999997</v>
      </c>
      <c r="AL22" s="128">
        <f t="shared" si="9"/>
        <v>12098470.959999999</v>
      </c>
      <c r="AM22" s="128">
        <f t="shared" si="10"/>
        <v>10801614.399999999</v>
      </c>
      <c r="AN22" s="128">
        <f t="shared" si="11"/>
        <v>22841088.990000002</v>
      </c>
      <c r="AO22" s="128">
        <f t="shared" si="12"/>
        <v>11479602.289999999</v>
      </c>
      <c r="AP22" s="128">
        <f t="shared" si="13"/>
        <v>242929828.06999996</v>
      </c>
      <c r="AQ22" s="128">
        <f t="shared" si="14"/>
        <v>371136198.20999992</v>
      </c>
    </row>
    <row r="23" spans="2:43" x14ac:dyDescent="0.25">
      <c r="B23" s="15" t="s">
        <v>37</v>
      </c>
      <c r="C23" s="241">
        <v>3952065720</v>
      </c>
      <c r="D23" s="241">
        <v>4228597641.6899996</v>
      </c>
      <c r="E23" s="241">
        <v>1776061.7299999997</v>
      </c>
      <c r="F23" s="241">
        <v>18922057.719999999</v>
      </c>
      <c r="G23" s="241">
        <v>21752619.629999995</v>
      </c>
      <c r="H23" s="241">
        <v>22027777.09</v>
      </c>
      <c r="I23" s="241">
        <v>27818203.959999997</v>
      </c>
      <c r="J23" s="241">
        <v>33367514.529999986</v>
      </c>
      <c r="K23" s="241">
        <v>10164305.050000003</v>
      </c>
      <c r="L23" s="241">
        <v>38716089.400000013</v>
      </c>
      <c r="M23" s="241">
        <v>24273980.440000005</v>
      </c>
      <c r="N23" s="241">
        <v>83217040.5</v>
      </c>
      <c r="O23" s="241">
        <v>63522581.479999989</v>
      </c>
      <c r="P23" s="241">
        <v>130800254.73</v>
      </c>
      <c r="Q23" s="241">
        <f t="shared" si="1"/>
        <v>476358486.25999999</v>
      </c>
      <c r="R23" s="40">
        <v>0</v>
      </c>
      <c r="S23" s="40">
        <v>0</v>
      </c>
      <c r="T23" s="40">
        <v>0</v>
      </c>
      <c r="U23" s="40">
        <v>0</v>
      </c>
      <c r="V23" s="40">
        <v>0</v>
      </c>
      <c r="W23" s="40">
        <v>0</v>
      </c>
      <c r="X23" s="40">
        <v>0</v>
      </c>
      <c r="Y23" s="40">
        <v>0</v>
      </c>
      <c r="Z23" s="40">
        <v>0</v>
      </c>
      <c r="AA23" s="40">
        <v>0</v>
      </c>
      <c r="AB23" s="40">
        <v>0</v>
      </c>
      <c r="AC23" s="40">
        <v>0</v>
      </c>
      <c r="AD23" s="40">
        <v>0</v>
      </c>
      <c r="AE23" s="128">
        <f t="shared" si="2"/>
        <v>1776061.7299999997</v>
      </c>
      <c r="AF23" s="128">
        <f t="shared" si="3"/>
        <v>18922057.719999999</v>
      </c>
      <c r="AG23" s="128">
        <f t="shared" si="4"/>
        <v>21752619.629999995</v>
      </c>
      <c r="AH23" s="128">
        <f t="shared" si="5"/>
        <v>22027777.09</v>
      </c>
      <c r="AI23" s="128">
        <f t="shared" si="6"/>
        <v>27818203.959999997</v>
      </c>
      <c r="AJ23" s="128">
        <f t="shared" si="7"/>
        <v>33367514.529999986</v>
      </c>
      <c r="AK23" s="128">
        <f t="shared" si="8"/>
        <v>10164305.050000003</v>
      </c>
      <c r="AL23" s="128">
        <f t="shared" si="9"/>
        <v>38716089.400000013</v>
      </c>
      <c r="AM23" s="128">
        <f t="shared" si="10"/>
        <v>24273980.440000005</v>
      </c>
      <c r="AN23" s="128">
        <f t="shared" si="11"/>
        <v>83217040.5</v>
      </c>
      <c r="AO23" s="128">
        <f t="shared" si="12"/>
        <v>63522581.479999989</v>
      </c>
      <c r="AP23" s="128">
        <f t="shared" si="13"/>
        <v>130800254.73</v>
      </c>
      <c r="AQ23" s="128">
        <f t="shared" si="14"/>
        <v>476358486.25999999</v>
      </c>
    </row>
    <row r="24" spans="2:43" x14ac:dyDescent="0.25">
      <c r="B24" s="14" t="s">
        <v>38</v>
      </c>
      <c r="C24" s="240">
        <v>7755170902</v>
      </c>
      <c r="D24" s="240">
        <v>8494812787.6500006</v>
      </c>
      <c r="E24" s="240">
        <v>16773592.02</v>
      </c>
      <c r="F24" s="240">
        <v>293489645.81</v>
      </c>
      <c r="G24" s="240">
        <v>454900490.43999994</v>
      </c>
      <c r="H24" s="240">
        <v>359800248.47999996</v>
      </c>
      <c r="I24" s="240">
        <v>381626556.51999998</v>
      </c>
      <c r="J24" s="240">
        <v>478358870.66000003</v>
      </c>
      <c r="K24" s="240">
        <v>265133421.94999996</v>
      </c>
      <c r="L24" s="240">
        <v>193761982.89000002</v>
      </c>
      <c r="M24" s="240">
        <v>366705498.25999999</v>
      </c>
      <c r="N24" s="240">
        <v>405127001.95000005</v>
      </c>
      <c r="O24" s="240">
        <v>512963044.01000011</v>
      </c>
      <c r="P24" s="240">
        <v>695204137.22000003</v>
      </c>
      <c r="Q24" s="240">
        <f t="shared" si="1"/>
        <v>4423844490.21</v>
      </c>
      <c r="R24" s="12">
        <v>0</v>
      </c>
      <c r="S24" s="12">
        <v>0</v>
      </c>
      <c r="T24" s="12">
        <v>0</v>
      </c>
      <c r="U24" s="12">
        <v>0</v>
      </c>
      <c r="V24" s="44">
        <v>0</v>
      </c>
      <c r="W24" s="12">
        <v>0</v>
      </c>
      <c r="X24" s="12">
        <v>0</v>
      </c>
      <c r="Y24" s="12">
        <v>0</v>
      </c>
      <c r="Z24" s="240">
        <v>13042431.380000001</v>
      </c>
      <c r="AA24" s="240">
        <v>330360</v>
      </c>
      <c r="AB24" s="240">
        <v>2239775.67</v>
      </c>
      <c r="AC24" s="240">
        <v>2751304.58</v>
      </c>
      <c r="AD24" s="240">
        <v>18363871.630000003</v>
      </c>
      <c r="AE24" s="240">
        <f>E24+R24</f>
        <v>16773592.02</v>
      </c>
      <c r="AF24" s="240">
        <f>F24+S24</f>
        <v>293489645.81</v>
      </c>
      <c r="AG24" s="240">
        <f>G24+T24</f>
        <v>454900490.43999994</v>
      </c>
      <c r="AH24" s="240">
        <f>H24+U24</f>
        <v>359800248.47999996</v>
      </c>
      <c r="AI24" s="240">
        <f>I24+V24</f>
        <v>381626556.51999998</v>
      </c>
      <c r="AJ24" s="240">
        <f t="shared" ref="AJ24:AQ24" si="15">J24+W24</f>
        <v>478358870.66000003</v>
      </c>
      <c r="AK24" s="240">
        <f t="shared" si="15"/>
        <v>265133421.94999996</v>
      </c>
      <c r="AL24" s="240">
        <f t="shared" si="15"/>
        <v>193761982.89000002</v>
      </c>
      <c r="AM24" s="240">
        <f t="shared" si="15"/>
        <v>379747929.63999999</v>
      </c>
      <c r="AN24" s="240">
        <f t="shared" si="15"/>
        <v>405457361.95000005</v>
      </c>
      <c r="AO24" s="240">
        <f t="shared" si="15"/>
        <v>515202819.68000013</v>
      </c>
      <c r="AP24" s="240">
        <f t="shared" si="15"/>
        <v>697955441.80000007</v>
      </c>
      <c r="AQ24" s="240">
        <f t="shared" si="15"/>
        <v>4442208361.8400002</v>
      </c>
    </row>
    <row r="25" spans="2:43" x14ac:dyDescent="0.25">
      <c r="B25" s="15" t="s">
        <v>39</v>
      </c>
      <c r="C25" s="241">
        <v>705661586</v>
      </c>
      <c r="D25" s="241">
        <v>730412187.32000005</v>
      </c>
      <c r="E25" s="241">
        <v>3915769.2399999993</v>
      </c>
      <c r="F25" s="241">
        <v>19929073.82</v>
      </c>
      <c r="G25" s="241">
        <v>43136077.25</v>
      </c>
      <c r="H25" s="241">
        <v>44841335.359999992</v>
      </c>
      <c r="I25" s="241">
        <v>47776020.07</v>
      </c>
      <c r="J25" s="241">
        <v>50016170.179999992</v>
      </c>
      <c r="K25" s="241">
        <v>38072338.309999995</v>
      </c>
      <c r="L25" s="241">
        <v>41650497.650000006</v>
      </c>
      <c r="M25" s="241">
        <v>44420810.559999995</v>
      </c>
      <c r="N25" s="241">
        <v>49741921.999999993</v>
      </c>
      <c r="O25" s="241">
        <v>44578088.969999991</v>
      </c>
      <c r="P25" s="241">
        <v>110984733.86999999</v>
      </c>
      <c r="Q25" s="241">
        <f t="shared" si="1"/>
        <v>539062837.27999997</v>
      </c>
      <c r="R25" s="40">
        <v>0</v>
      </c>
      <c r="S25" s="40">
        <v>0</v>
      </c>
      <c r="T25" s="40">
        <v>0</v>
      </c>
      <c r="U25" s="40">
        <v>0</v>
      </c>
      <c r="V25" s="40">
        <v>0</v>
      </c>
      <c r="W25" s="40">
        <v>0</v>
      </c>
      <c r="X25" s="40">
        <v>0</v>
      </c>
      <c r="Y25" s="40">
        <v>0</v>
      </c>
      <c r="Z25" s="40">
        <v>0</v>
      </c>
      <c r="AA25" s="40">
        <v>0</v>
      </c>
      <c r="AB25" s="40">
        <v>0</v>
      </c>
      <c r="AC25" s="40">
        <v>0</v>
      </c>
      <c r="AD25" s="40">
        <v>0</v>
      </c>
      <c r="AE25" s="128">
        <f t="shared" si="2"/>
        <v>3915769.2399999993</v>
      </c>
      <c r="AF25" s="128">
        <f t="shared" si="3"/>
        <v>19929073.82</v>
      </c>
      <c r="AG25" s="128">
        <f t="shared" si="4"/>
        <v>43136077.25</v>
      </c>
      <c r="AH25" s="128">
        <f t="shared" si="5"/>
        <v>44841335.359999992</v>
      </c>
      <c r="AI25" s="128">
        <f t="shared" si="6"/>
        <v>47776020.07</v>
      </c>
      <c r="AJ25" s="128">
        <f t="shared" si="7"/>
        <v>50016170.179999992</v>
      </c>
      <c r="AK25" s="128">
        <f t="shared" si="8"/>
        <v>38072338.309999995</v>
      </c>
      <c r="AL25" s="128">
        <f t="shared" si="9"/>
        <v>41650497.650000006</v>
      </c>
      <c r="AM25" s="128">
        <f t="shared" si="10"/>
        <v>44420810.559999995</v>
      </c>
      <c r="AN25" s="128">
        <f t="shared" si="11"/>
        <v>49741921.999999993</v>
      </c>
      <c r="AO25" s="128">
        <f t="shared" si="12"/>
        <v>44578088.969999991</v>
      </c>
      <c r="AP25" s="128">
        <f t="shared" si="13"/>
        <v>110984733.86999999</v>
      </c>
      <c r="AQ25" s="128">
        <f t="shared" si="14"/>
        <v>539062837.27999997</v>
      </c>
    </row>
    <row r="26" spans="2:43" x14ac:dyDescent="0.25">
      <c r="B26" s="15" t="s">
        <v>40</v>
      </c>
      <c r="C26" s="241">
        <v>58924643</v>
      </c>
      <c r="D26" s="241">
        <v>65274889.160000011</v>
      </c>
      <c r="E26" s="241">
        <v>56882.8</v>
      </c>
      <c r="F26" s="241">
        <v>1679240.25</v>
      </c>
      <c r="G26" s="241">
        <v>1756157.79</v>
      </c>
      <c r="H26" s="241">
        <v>1049343.81</v>
      </c>
      <c r="I26" s="241">
        <v>1426376.98</v>
      </c>
      <c r="J26" s="241">
        <v>2025320.25</v>
      </c>
      <c r="K26" s="241">
        <v>634792.7699999999</v>
      </c>
      <c r="L26" s="241">
        <v>1335969.8899999999</v>
      </c>
      <c r="M26" s="241">
        <v>1759178.3800000001</v>
      </c>
      <c r="N26" s="241">
        <v>3695177.6300000004</v>
      </c>
      <c r="O26" s="241">
        <v>3186602.6799999997</v>
      </c>
      <c r="P26" s="241">
        <v>4329586.79</v>
      </c>
      <c r="Q26" s="241">
        <f t="shared" si="1"/>
        <v>22934630.020000003</v>
      </c>
      <c r="R26" s="40">
        <v>0</v>
      </c>
      <c r="S26" s="40">
        <v>0</v>
      </c>
      <c r="T26" s="40">
        <v>0</v>
      </c>
      <c r="U26" s="40">
        <v>0</v>
      </c>
      <c r="V26" s="40">
        <v>0</v>
      </c>
      <c r="W26" s="40">
        <v>0</v>
      </c>
      <c r="X26" s="40">
        <v>0</v>
      </c>
      <c r="Y26" s="40">
        <v>0</v>
      </c>
      <c r="Z26" s="40">
        <v>0</v>
      </c>
      <c r="AA26" s="40">
        <v>0</v>
      </c>
      <c r="AB26" s="40">
        <v>0</v>
      </c>
      <c r="AC26" s="40">
        <v>0</v>
      </c>
      <c r="AD26" s="40">
        <v>0</v>
      </c>
      <c r="AE26" s="128">
        <f t="shared" si="2"/>
        <v>56882.8</v>
      </c>
      <c r="AF26" s="128">
        <f t="shared" si="3"/>
        <v>1679240.25</v>
      </c>
      <c r="AG26" s="128">
        <f t="shared" si="4"/>
        <v>1756157.79</v>
      </c>
      <c r="AH26" s="128">
        <f t="shared" si="5"/>
        <v>1049343.81</v>
      </c>
      <c r="AI26" s="128">
        <f t="shared" si="6"/>
        <v>1426376.98</v>
      </c>
      <c r="AJ26" s="128">
        <f t="shared" si="7"/>
        <v>2025320.25</v>
      </c>
      <c r="AK26" s="128">
        <f t="shared" si="8"/>
        <v>634792.7699999999</v>
      </c>
      <c r="AL26" s="128">
        <f t="shared" si="9"/>
        <v>1335969.8899999999</v>
      </c>
      <c r="AM26" s="128">
        <f t="shared" si="10"/>
        <v>1759178.3800000001</v>
      </c>
      <c r="AN26" s="128">
        <f t="shared" si="11"/>
        <v>3695177.6300000004</v>
      </c>
      <c r="AO26" s="128">
        <f t="shared" si="12"/>
        <v>3186602.6799999997</v>
      </c>
      <c r="AP26" s="128">
        <f t="shared" si="13"/>
        <v>4329586.79</v>
      </c>
      <c r="AQ26" s="128">
        <f t="shared" si="14"/>
        <v>22934630.020000003</v>
      </c>
    </row>
    <row r="27" spans="2:43" x14ac:dyDescent="0.25">
      <c r="B27" s="15" t="s">
        <v>41</v>
      </c>
      <c r="C27" s="241">
        <v>762199300</v>
      </c>
      <c r="D27" s="241">
        <v>788998150.46000016</v>
      </c>
      <c r="E27" s="241">
        <v>598788.09000000008</v>
      </c>
      <c r="F27" s="241">
        <v>3896030.0399999991</v>
      </c>
      <c r="G27" s="241">
        <v>6341329.1899999976</v>
      </c>
      <c r="H27" s="241">
        <v>3260553.49</v>
      </c>
      <c r="I27" s="241">
        <v>6568976.0999999987</v>
      </c>
      <c r="J27" s="241">
        <v>9682533.9100000001</v>
      </c>
      <c r="K27" s="241">
        <v>7028597.419999999</v>
      </c>
      <c r="L27" s="241">
        <v>7379571.9100000011</v>
      </c>
      <c r="M27" s="241">
        <v>4159295.3899999997</v>
      </c>
      <c r="N27" s="241">
        <v>5810157.5</v>
      </c>
      <c r="O27" s="241">
        <v>7186660.7799999993</v>
      </c>
      <c r="P27" s="241">
        <v>27569658.329999998</v>
      </c>
      <c r="Q27" s="241">
        <f t="shared" si="1"/>
        <v>89482152.150000006</v>
      </c>
      <c r="R27" s="40">
        <v>0</v>
      </c>
      <c r="S27" s="40">
        <v>0</v>
      </c>
      <c r="T27" s="40">
        <v>0</v>
      </c>
      <c r="U27" s="40">
        <v>0</v>
      </c>
      <c r="V27" s="40">
        <v>0</v>
      </c>
      <c r="W27" s="40">
        <v>0</v>
      </c>
      <c r="X27" s="40">
        <v>0</v>
      </c>
      <c r="Y27" s="40">
        <v>0</v>
      </c>
      <c r="Z27" s="40">
        <v>0</v>
      </c>
      <c r="AA27" s="40">
        <v>0</v>
      </c>
      <c r="AB27" s="40">
        <v>0</v>
      </c>
      <c r="AC27" s="40">
        <v>0</v>
      </c>
      <c r="AD27" s="40">
        <v>0</v>
      </c>
      <c r="AE27" s="128">
        <f t="shared" si="2"/>
        <v>598788.09000000008</v>
      </c>
      <c r="AF27" s="128">
        <f t="shared" si="3"/>
        <v>3896030.0399999991</v>
      </c>
      <c r="AG27" s="128">
        <f t="shared" si="4"/>
        <v>6341329.1899999976</v>
      </c>
      <c r="AH27" s="128">
        <f t="shared" si="5"/>
        <v>3260553.49</v>
      </c>
      <c r="AI27" s="128">
        <f t="shared" si="6"/>
        <v>6568976.0999999987</v>
      </c>
      <c r="AJ27" s="128">
        <f t="shared" si="7"/>
        <v>9682533.9100000001</v>
      </c>
      <c r="AK27" s="128">
        <f t="shared" si="8"/>
        <v>7028597.419999999</v>
      </c>
      <c r="AL27" s="128">
        <f t="shared" si="9"/>
        <v>7379571.9100000011</v>
      </c>
      <c r="AM27" s="128">
        <f t="shared" si="10"/>
        <v>4159295.3899999997</v>
      </c>
      <c r="AN27" s="128">
        <f t="shared" si="11"/>
        <v>5810157.5</v>
      </c>
      <c r="AO27" s="128">
        <f t="shared" si="12"/>
        <v>7186660.7799999993</v>
      </c>
      <c r="AP27" s="128">
        <f t="shared" si="13"/>
        <v>27569658.329999998</v>
      </c>
      <c r="AQ27" s="128">
        <f t="shared" si="14"/>
        <v>89482152.150000006</v>
      </c>
    </row>
    <row r="28" spans="2:43" x14ac:dyDescent="0.25">
      <c r="B28" s="15" t="s">
        <v>42</v>
      </c>
      <c r="C28" s="241">
        <v>1640897841</v>
      </c>
      <c r="D28" s="241">
        <v>1941624411.1399999</v>
      </c>
      <c r="E28" s="241">
        <v>28392.559999999998</v>
      </c>
      <c r="F28" s="241">
        <v>101127798.34</v>
      </c>
      <c r="G28" s="241">
        <v>116968439.75000001</v>
      </c>
      <c r="H28" s="241">
        <v>120826088.80999999</v>
      </c>
      <c r="I28" s="241">
        <v>198212644.38</v>
      </c>
      <c r="J28" s="241">
        <v>100358139.99000002</v>
      </c>
      <c r="K28" s="241">
        <v>28062950.190000001</v>
      </c>
      <c r="L28" s="241">
        <v>17104475.34</v>
      </c>
      <c r="M28" s="241">
        <v>16705337.689999999</v>
      </c>
      <c r="N28" s="241">
        <v>38337752.660000011</v>
      </c>
      <c r="O28" s="241">
        <v>210080313.60000002</v>
      </c>
      <c r="P28" s="241">
        <v>80434159.449999988</v>
      </c>
      <c r="Q28" s="241">
        <f t="shared" si="1"/>
        <v>1028246492.7600002</v>
      </c>
      <c r="R28" s="40">
        <v>0</v>
      </c>
      <c r="S28" s="40">
        <v>0</v>
      </c>
      <c r="T28" s="40">
        <v>0</v>
      </c>
      <c r="U28" s="40">
        <v>0</v>
      </c>
      <c r="V28" s="40">
        <v>0</v>
      </c>
      <c r="W28" s="40">
        <v>0</v>
      </c>
      <c r="X28" s="40">
        <v>0</v>
      </c>
      <c r="Y28" s="40">
        <v>0</v>
      </c>
      <c r="Z28" s="40">
        <v>0</v>
      </c>
      <c r="AA28" s="40">
        <v>0</v>
      </c>
      <c r="AB28" s="40">
        <v>0</v>
      </c>
      <c r="AC28" s="40">
        <v>0</v>
      </c>
      <c r="AD28" s="40">
        <v>0</v>
      </c>
      <c r="AE28" s="128">
        <f t="shared" si="2"/>
        <v>28392.559999999998</v>
      </c>
      <c r="AF28" s="128">
        <f t="shared" si="3"/>
        <v>101127798.34</v>
      </c>
      <c r="AG28" s="128">
        <f t="shared" si="4"/>
        <v>116968439.75000001</v>
      </c>
      <c r="AH28" s="128">
        <f t="shared" si="5"/>
        <v>120826088.80999999</v>
      </c>
      <c r="AI28" s="128">
        <f t="shared" si="6"/>
        <v>198212644.38</v>
      </c>
      <c r="AJ28" s="128">
        <f t="shared" si="7"/>
        <v>100358139.99000002</v>
      </c>
      <c r="AK28" s="128">
        <f t="shared" si="8"/>
        <v>28062950.190000001</v>
      </c>
      <c r="AL28" s="128">
        <f t="shared" si="9"/>
        <v>17104475.34</v>
      </c>
      <c r="AM28" s="128">
        <f t="shared" si="10"/>
        <v>16705337.689999999</v>
      </c>
      <c r="AN28" s="128">
        <f t="shared" si="11"/>
        <v>38337752.660000011</v>
      </c>
      <c r="AO28" s="128">
        <f t="shared" si="12"/>
        <v>210080313.60000002</v>
      </c>
      <c r="AP28" s="128">
        <f t="shared" si="13"/>
        <v>80434159.449999988</v>
      </c>
      <c r="AQ28" s="128">
        <f t="shared" si="14"/>
        <v>1028246492.7600002</v>
      </c>
    </row>
    <row r="29" spans="2:43" x14ac:dyDescent="0.25">
      <c r="B29" s="15" t="s">
        <v>43</v>
      </c>
      <c r="C29" s="241">
        <v>88152846</v>
      </c>
      <c r="D29" s="241">
        <v>126332379.68999997</v>
      </c>
      <c r="E29" s="241">
        <v>203354.07</v>
      </c>
      <c r="F29" s="241">
        <v>2528809.9200000004</v>
      </c>
      <c r="G29" s="241">
        <v>8509805.9399999976</v>
      </c>
      <c r="H29" s="241">
        <v>5263890.5</v>
      </c>
      <c r="I29" s="241">
        <v>7413893.3299999991</v>
      </c>
      <c r="J29" s="241">
        <v>7347816.0600000005</v>
      </c>
      <c r="K29" s="241">
        <v>8215413.410000002</v>
      </c>
      <c r="L29" s="241">
        <v>5866058.8099999987</v>
      </c>
      <c r="M29" s="241">
        <v>9510017.1099999994</v>
      </c>
      <c r="N29" s="241">
        <v>6708378.6100000003</v>
      </c>
      <c r="O29" s="241">
        <v>5699194.540000001</v>
      </c>
      <c r="P29" s="241">
        <v>13671651.199999999</v>
      </c>
      <c r="Q29" s="241">
        <f t="shared" si="1"/>
        <v>80938283.500000015</v>
      </c>
      <c r="R29" s="40">
        <v>0</v>
      </c>
      <c r="S29" s="40">
        <v>0</v>
      </c>
      <c r="T29" s="40">
        <v>0</v>
      </c>
      <c r="U29" s="40">
        <v>0</v>
      </c>
      <c r="V29" s="40">
        <v>0</v>
      </c>
      <c r="W29" s="40">
        <v>0</v>
      </c>
      <c r="X29" s="40">
        <v>0</v>
      </c>
      <c r="Y29" s="40">
        <v>0</v>
      </c>
      <c r="Z29" s="40">
        <v>0</v>
      </c>
      <c r="AA29" s="40">
        <v>0</v>
      </c>
      <c r="AB29" s="40">
        <v>0</v>
      </c>
      <c r="AC29" s="40">
        <v>0</v>
      </c>
      <c r="AD29" s="40">
        <v>0</v>
      </c>
      <c r="AE29" s="128">
        <f t="shared" si="2"/>
        <v>203354.07</v>
      </c>
      <c r="AF29" s="128">
        <f t="shared" si="3"/>
        <v>2528809.9200000004</v>
      </c>
      <c r="AG29" s="128">
        <f t="shared" si="4"/>
        <v>8509805.9399999976</v>
      </c>
      <c r="AH29" s="128">
        <f t="shared" si="5"/>
        <v>5263890.5</v>
      </c>
      <c r="AI29" s="128">
        <f t="shared" si="6"/>
        <v>7413893.3299999991</v>
      </c>
      <c r="AJ29" s="128">
        <f t="shared" si="7"/>
        <v>7347816.0600000005</v>
      </c>
      <c r="AK29" s="128">
        <f t="shared" si="8"/>
        <v>8215413.410000002</v>
      </c>
      <c r="AL29" s="128">
        <f t="shared" si="9"/>
        <v>5866058.8099999987</v>
      </c>
      <c r="AM29" s="128">
        <f t="shared" si="10"/>
        <v>9510017.1099999994</v>
      </c>
      <c r="AN29" s="128">
        <f t="shared" si="11"/>
        <v>6708378.6100000003</v>
      </c>
      <c r="AO29" s="128">
        <f t="shared" si="12"/>
        <v>5699194.540000001</v>
      </c>
      <c r="AP29" s="128">
        <f t="shared" si="13"/>
        <v>13671651.199999999</v>
      </c>
      <c r="AQ29" s="128">
        <f t="shared" si="14"/>
        <v>80938283.500000015</v>
      </c>
    </row>
    <row r="30" spans="2:43" x14ac:dyDescent="0.25">
      <c r="B30" s="15" t="s">
        <v>44</v>
      </c>
      <c r="C30" s="241">
        <v>56888482</v>
      </c>
      <c r="D30" s="241">
        <v>99711234.650000006</v>
      </c>
      <c r="E30" s="241">
        <v>1017968.62</v>
      </c>
      <c r="F30" s="241">
        <v>3431078.6799999997</v>
      </c>
      <c r="G30" s="241">
        <v>1920357.1600000001</v>
      </c>
      <c r="H30" s="241">
        <v>1086722.9500000002</v>
      </c>
      <c r="I30" s="241">
        <v>980599.04</v>
      </c>
      <c r="J30" s="241">
        <v>1904811.94</v>
      </c>
      <c r="K30" s="241">
        <v>984965.32000000007</v>
      </c>
      <c r="L30" s="241">
        <v>1719670.2800000003</v>
      </c>
      <c r="M30" s="241">
        <v>2272974.6399999997</v>
      </c>
      <c r="N30" s="241">
        <v>1160141.81</v>
      </c>
      <c r="O30" s="241">
        <v>1953344.44</v>
      </c>
      <c r="P30" s="241">
        <v>9577458.9700000007</v>
      </c>
      <c r="Q30" s="241">
        <f t="shared" si="1"/>
        <v>28010093.850000001</v>
      </c>
      <c r="R30" s="40">
        <v>0</v>
      </c>
      <c r="S30" s="40">
        <v>0</v>
      </c>
      <c r="T30" s="40">
        <v>0</v>
      </c>
      <c r="U30" s="40">
        <v>0</v>
      </c>
      <c r="V30" s="40">
        <v>0</v>
      </c>
      <c r="W30" s="40">
        <v>0</v>
      </c>
      <c r="X30" s="40">
        <v>0</v>
      </c>
      <c r="Y30" s="40">
        <v>0</v>
      </c>
      <c r="Z30" s="128">
        <v>12731071.380000001</v>
      </c>
      <c r="AA30" s="40">
        <v>0</v>
      </c>
      <c r="AB30" s="128">
        <v>1917415.67</v>
      </c>
      <c r="AC30" s="128">
        <v>2236764.58</v>
      </c>
      <c r="AD30" s="128">
        <v>16885251.630000003</v>
      </c>
      <c r="AE30" s="128">
        <f t="shared" si="2"/>
        <v>1017968.62</v>
      </c>
      <c r="AF30" s="128">
        <f t="shared" si="3"/>
        <v>3431078.6799999997</v>
      </c>
      <c r="AG30" s="128">
        <f t="shared" si="4"/>
        <v>1920357.1600000001</v>
      </c>
      <c r="AH30" s="128">
        <f t="shared" si="5"/>
        <v>1086722.9500000002</v>
      </c>
      <c r="AI30" s="128">
        <f t="shared" si="6"/>
        <v>980599.04</v>
      </c>
      <c r="AJ30" s="128">
        <f t="shared" si="7"/>
        <v>1904811.94</v>
      </c>
      <c r="AK30" s="128">
        <f t="shared" si="8"/>
        <v>984965.32000000007</v>
      </c>
      <c r="AL30" s="128">
        <f t="shared" si="9"/>
        <v>1719670.2800000003</v>
      </c>
      <c r="AM30" s="128">
        <f t="shared" si="10"/>
        <v>15004046.02</v>
      </c>
      <c r="AN30" s="128">
        <f t="shared" si="11"/>
        <v>1160141.81</v>
      </c>
      <c r="AO30" s="128">
        <f t="shared" si="12"/>
        <v>3870760.11</v>
      </c>
      <c r="AP30" s="128">
        <f t="shared" si="13"/>
        <v>11814223.550000001</v>
      </c>
      <c r="AQ30" s="128">
        <f t="shared" si="14"/>
        <v>44895345.480000004</v>
      </c>
    </row>
    <row r="31" spans="2:43" x14ac:dyDescent="0.25">
      <c r="B31" s="15" t="s">
        <v>45</v>
      </c>
      <c r="C31" s="241">
        <v>997123932</v>
      </c>
      <c r="D31" s="241">
        <v>1213590876.7799997</v>
      </c>
      <c r="E31" s="241">
        <v>8620671.5199999996</v>
      </c>
      <c r="F31" s="241">
        <v>43225431.410000004</v>
      </c>
      <c r="G31" s="241">
        <v>85911963.029999986</v>
      </c>
      <c r="H31" s="241">
        <v>58100057.519999996</v>
      </c>
      <c r="I31" s="241">
        <v>71503059.460000008</v>
      </c>
      <c r="J31" s="241">
        <v>81011668.639999971</v>
      </c>
      <c r="K31" s="241">
        <v>59991527.679999992</v>
      </c>
      <c r="L31" s="241">
        <v>66777770.770000018</v>
      </c>
      <c r="M31" s="241">
        <v>82505472.090000018</v>
      </c>
      <c r="N31" s="241">
        <v>75461960.969999999</v>
      </c>
      <c r="O31" s="241">
        <v>81130263.719999999</v>
      </c>
      <c r="P31" s="241">
        <v>165602364.00999999</v>
      </c>
      <c r="Q31" s="241">
        <f t="shared" si="1"/>
        <v>879842210.82000005</v>
      </c>
      <c r="R31" s="40">
        <v>0</v>
      </c>
      <c r="S31" s="40">
        <v>0</v>
      </c>
      <c r="T31" s="40">
        <v>0</v>
      </c>
      <c r="U31" s="40">
        <v>0</v>
      </c>
      <c r="V31" s="40">
        <v>0</v>
      </c>
      <c r="W31" s="40">
        <v>0</v>
      </c>
      <c r="X31" s="40">
        <v>0</v>
      </c>
      <c r="Y31" s="40">
        <v>0</v>
      </c>
      <c r="Z31" s="128">
        <v>311360</v>
      </c>
      <c r="AA31" s="128">
        <v>330360</v>
      </c>
      <c r="AB31" s="128">
        <v>322360</v>
      </c>
      <c r="AC31" s="128">
        <v>514540</v>
      </c>
      <c r="AD31" s="128">
        <v>1478620</v>
      </c>
      <c r="AE31" s="128">
        <f t="shared" si="2"/>
        <v>8620671.5199999996</v>
      </c>
      <c r="AF31" s="128">
        <f t="shared" si="3"/>
        <v>43225431.410000004</v>
      </c>
      <c r="AG31" s="128">
        <f t="shared" si="4"/>
        <v>85911963.029999986</v>
      </c>
      <c r="AH31" s="128">
        <f t="shared" si="5"/>
        <v>58100057.519999996</v>
      </c>
      <c r="AI31" s="128">
        <f t="shared" si="6"/>
        <v>71503059.460000008</v>
      </c>
      <c r="AJ31" s="128">
        <f t="shared" si="7"/>
        <v>81011668.639999971</v>
      </c>
      <c r="AK31" s="128">
        <f t="shared" si="8"/>
        <v>59991527.679999992</v>
      </c>
      <c r="AL31" s="128">
        <f t="shared" si="9"/>
        <v>66777770.770000018</v>
      </c>
      <c r="AM31" s="128">
        <f t="shared" si="10"/>
        <v>82816832.090000018</v>
      </c>
      <c r="AN31" s="128">
        <f t="shared" si="11"/>
        <v>75792320.969999999</v>
      </c>
      <c r="AO31" s="128">
        <f t="shared" si="12"/>
        <v>81452623.719999999</v>
      </c>
      <c r="AP31" s="128">
        <f t="shared" si="13"/>
        <v>166116904.00999999</v>
      </c>
      <c r="AQ31" s="128">
        <f t="shared" si="14"/>
        <v>881320830.82000005</v>
      </c>
    </row>
    <row r="32" spans="2:43" x14ac:dyDescent="0.25">
      <c r="B32" s="15" t="s">
        <v>46</v>
      </c>
      <c r="C32" s="241">
        <v>3445322272</v>
      </c>
      <c r="D32" s="241">
        <v>3528868658.4500012</v>
      </c>
      <c r="E32" s="241">
        <v>2331765.1199999996</v>
      </c>
      <c r="F32" s="241">
        <v>117672183.34999998</v>
      </c>
      <c r="G32" s="241">
        <v>190356360.32999995</v>
      </c>
      <c r="H32" s="241">
        <v>125372256.03999998</v>
      </c>
      <c r="I32" s="241">
        <v>47744987.159999996</v>
      </c>
      <c r="J32" s="241">
        <v>226012409.69</v>
      </c>
      <c r="K32" s="241">
        <v>122142836.84999998</v>
      </c>
      <c r="L32" s="241">
        <v>51927968.239999987</v>
      </c>
      <c r="M32" s="241">
        <v>205372412.39999998</v>
      </c>
      <c r="N32" s="241">
        <v>224211510.76999998</v>
      </c>
      <c r="O32" s="241">
        <v>159148575.28000003</v>
      </c>
      <c r="P32" s="241">
        <v>283034524.60000002</v>
      </c>
      <c r="Q32" s="241">
        <f t="shared" si="1"/>
        <v>1755327789.8299999</v>
      </c>
      <c r="R32" s="40">
        <v>0</v>
      </c>
      <c r="S32" s="40">
        <v>0</v>
      </c>
      <c r="T32" s="40">
        <v>0</v>
      </c>
      <c r="U32" s="40">
        <v>0</v>
      </c>
      <c r="V32" s="40">
        <v>0</v>
      </c>
      <c r="W32" s="40">
        <v>0</v>
      </c>
      <c r="X32" s="40">
        <v>0</v>
      </c>
      <c r="Y32" s="40">
        <v>0</v>
      </c>
      <c r="Z32" s="40">
        <v>0</v>
      </c>
      <c r="AA32" s="40">
        <v>0</v>
      </c>
      <c r="AB32" s="40">
        <v>0</v>
      </c>
      <c r="AC32" s="40">
        <v>0</v>
      </c>
      <c r="AD32" s="40">
        <v>0</v>
      </c>
      <c r="AE32" s="128">
        <f t="shared" si="2"/>
        <v>2331765.1199999996</v>
      </c>
      <c r="AF32" s="128">
        <f t="shared" si="3"/>
        <v>117672183.34999998</v>
      </c>
      <c r="AG32" s="128">
        <f t="shared" si="4"/>
        <v>190356360.32999995</v>
      </c>
      <c r="AH32" s="128">
        <f t="shared" si="5"/>
        <v>125372256.03999998</v>
      </c>
      <c r="AI32" s="128">
        <f>I32+V32</f>
        <v>47744987.159999996</v>
      </c>
      <c r="AJ32" s="128">
        <f t="shared" si="7"/>
        <v>226012409.69</v>
      </c>
      <c r="AK32" s="128">
        <f t="shared" si="8"/>
        <v>122142836.84999998</v>
      </c>
      <c r="AL32" s="128">
        <f t="shared" si="9"/>
        <v>51927968.239999987</v>
      </c>
      <c r="AM32" s="128">
        <f t="shared" si="10"/>
        <v>205372412.39999998</v>
      </c>
      <c r="AN32" s="128">
        <f t="shared" si="11"/>
        <v>224211510.76999998</v>
      </c>
      <c r="AO32" s="128">
        <f t="shared" si="12"/>
        <v>159148575.28000003</v>
      </c>
      <c r="AP32" s="128">
        <f t="shared" si="13"/>
        <v>283034524.60000002</v>
      </c>
      <c r="AQ32" s="128">
        <f t="shared" si="14"/>
        <v>1755327789.8299999</v>
      </c>
    </row>
    <row r="33" spans="2:43" x14ac:dyDescent="0.25">
      <c r="B33" s="14" t="s">
        <v>47</v>
      </c>
      <c r="C33" s="240">
        <v>2430110916</v>
      </c>
      <c r="D33" s="240">
        <v>2428725208.3099999</v>
      </c>
      <c r="E33" s="240">
        <v>982589.8</v>
      </c>
      <c r="F33" s="240">
        <v>10609555.300000001</v>
      </c>
      <c r="G33" s="240">
        <v>17175855.789999999</v>
      </c>
      <c r="H33" s="240">
        <v>6052818.75</v>
      </c>
      <c r="I33" s="240">
        <v>15823441.59</v>
      </c>
      <c r="J33" s="240">
        <v>14091081.75</v>
      </c>
      <c r="K33" s="240">
        <v>2169569.75</v>
      </c>
      <c r="L33" s="240">
        <v>12564647.210000001</v>
      </c>
      <c r="M33" s="240">
        <v>7750843.75</v>
      </c>
      <c r="N33" s="240">
        <v>10931623.43</v>
      </c>
      <c r="O33" s="240">
        <v>17262207.489999998</v>
      </c>
      <c r="P33" s="240">
        <v>40435558.509999998</v>
      </c>
      <c r="Q33" s="240">
        <f t="shared" si="1"/>
        <v>155849793.12</v>
      </c>
      <c r="R33" s="12">
        <v>0</v>
      </c>
      <c r="S33" s="12">
        <v>0</v>
      </c>
      <c r="T33" s="12">
        <v>0</v>
      </c>
      <c r="U33" s="12">
        <v>0</v>
      </c>
      <c r="V33" s="12">
        <v>0</v>
      </c>
      <c r="W33" s="12">
        <v>0</v>
      </c>
      <c r="X33" s="12">
        <v>0</v>
      </c>
      <c r="Y33" s="12">
        <v>0</v>
      </c>
      <c r="Z33" s="12">
        <v>0</v>
      </c>
      <c r="AA33" s="12">
        <v>0</v>
      </c>
      <c r="AB33" s="12">
        <v>0</v>
      </c>
      <c r="AC33" s="12">
        <v>0</v>
      </c>
      <c r="AD33" s="12">
        <v>0</v>
      </c>
      <c r="AE33" s="240">
        <f t="shared" si="2"/>
        <v>982589.8</v>
      </c>
      <c r="AF33" s="240">
        <f t="shared" si="3"/>
        <v>10609555.300000001</v>
      </c>
      <c r="AG33" s="240">
        <f t="shared" si="4"/>
        <v>17175855.789999999</v>
      </c>
      <c r="AH33" s="240">
        <f t="shared" si="5"/>
        <v>6052818.75</v>
      </c>
      <c r="AI33" s="240">
        <f>I33+V33</f>
        <v>15823441.59</v>
      </c>
      <c r="AJ33" s="240">
        <f t="shared" si="7"/>
        <v>14091081.75</v>
      </c>
      <c r="AK33" s="240">
        <f t="shared" si="8"/>
        <v>2169569.75</v>
      </c>
      <c r="AL33" s="240">
        <f t="shared" si="9"/>
        <v>12564647.210000001</v>
      </c>
      <c r="AM33" s="240">
        <f t="shared" si="10"/>
        <v>7750843.75</v>
      </c>
      <c r="AN33" s="240">
        <f t="shared" si="11"/>
        <v>10931623.43</v>
      </c>
      <c r="AO33" s="240">
        <f t="shared" si="12"/>
        <v>17262207.489999998</v>
      </c>
      <c r="AP33" s="240">
        <f t="shared" si="13"/>
        <v>40435558.509999998</v>
      </c>
      <c r="AQ33" s="240">
        <f t="shared" si="14"/>
        <v>155849793.12</v>
      </c>
    </row>
    <row r="34" spans="2:43" x14ac:dyDescent="0.25">
      <c r="B34" s="15" t="s">
        <v>48</v>
      </c>
      <c r="C34" s="241">
        <v>1896176456</v>
      </c>
      <c r="D34" s="241">
        <v>1919609062.9099998</v>
      </c>
      <c r="E34" s="241">
        <v>889279.8</v>
      </c>
      <c r="F34" s="241">
        <v>3798555.71</v>
      </c>
      <c r="G34" s="241">
        <v>7349677.9199999999</v>
      </c>
      <c r="H34" s="241">
        <v>3787177.2</v>
      </c>
      <c r="I34" s="241">
        <v>6455778.1400000006</v>
      </c>
      <c r="J34" s="241">
        <v>7028280.9900000002</v>
      </c>
      <c r="K34" s="241">
        <v>2129159.2999999998</v>
      </c>
      <c r="L34" s="241">
        <v>8625749.1699999999</v>
      </c>
      <c r="M34" s="241">
        <v>5341398.01</v>
      </c>
      <c r="N34" s="241">
        <v>9375315.3000000007</v>
      </c>
      <c r="O34" s="241">
        <v>14322834.43</v>
      </c>
      <c r="P34" s="241">
        <v>35815111.649999999</v>
      </c>
      <c r="Q34" s="241">
        <f t="shared" si="1"/>
        <v>104918317.62</v>
      </c>
      <c r="R34" s="40">
        <v>0</v>
      </c>
      <c r="S34" s="40">
        <v>0</v>
      </c>
      <c r="T34" s="40">
        <v>0</v>
      </c>
      <c r="U34" s="40">
        <v>0</v>
      </c>
      <c r="V34" s="40">
        <v>0</v>
      </c>
      <c r="W34" s="40">
        <v>0</v>
      </c>
      <c r="X34" s="40">
        <v>0</v>
      </c>
      <c r="Y34" s="40">
        <v>0</v>
      </c>
      <c r="Z34" s="40">
        <v>0</v>
      </c>
      <c r="AA34" s="40">
        <v>0</v>
      </c>
      <c r="AB34" s="40">
        <v>0</v>
      </c>
      <c r="AC34" s="40">
        <v>0</v>
      </c>
      <c r="AD34" s="40">
        <v>0</v>
      </c>
      <c r="AE34" s="128">
        <f t="shared" si="2"/>
        <v>889279.8</v>
      </c>
      <c r="AF34" s="128">
        <f t="shared" si="3"/>
        <v>3798555.71</v>
      </c>
      <c r="AG34" s="128">
        <f t="shared" si="4"/>
        <v>7349677.9199999999</v>
      </c>
      <c r="AH34" s="128">
        <f t="shared" si="5"/>
        <v>3787177.2</v>
      </c>
      <c r="AI34" s="128">
        <f t="shared" si="6"/>
        <v>6455778.1400000006</v>
      </c>
      <c r="AJ34" s="128">
        <f t="shared" si="7"/>
        <v>7028280.9900000002</v>
      </c>
      <c r="AK34" s="128">
        <f t="shared" si="8"/>
        <v>2129159.2999999998</v>
      </c>
      <c r="AL34" s="128">
        <f t="shared" si="9"/>
        <v>8625749.1699999999</v>
      </c>
      <c r="AM34" s="128">
        <f t="shared" si="10"/>
        <v>5341398.01</v>
      </c>
      <c r="AN34" s="128">
        <f t="shared" si="11"/>
        <v>9375315.3000000007</v>
      </c>
      <c r="AO34" s="128">
        <f t="shared" si="12"/>
        <v>14322834.43</v>
      </c>
      <c r="AP34" s="128">
        <f t="shared" si="13"/>
        <v>35815111.649999999</v>
      </c>
      <c r="AQ34" s="128">
        <f t="shared" si="14"/>
        <v>104918317.62</v>
      </c>
    </row>
    <row r="35" spans="2:43" x14ac:dyDescent="0.25">
      <c r="B35" s="15" t="s">
        <v>49</v>
      </c>
      <c r="C35" s="241">
        <v>272396610</v>
      </c>
      <c r="D35" s="241">
        <v>270708610</v>
      </c>
      <c r="E35" s="19">
        <v>0</v>
      </c>
      <c r="F35" s="241">
        <v>225000</v>
      </c>
      <c r="G35" s="241">
        <v>56000</v>
      </c>
      <c r="H35" s="19">
        <v>0</v>
      </c>
      <c r="I35" s="19">
        <v>0</v>
      </c>
      <c r="J35" s="19">
        <v>0</v>
      </c>
      <c r="K35" s="19">
        <v>0</v>
      </c>
      <c r="L35" s="241">
        <v>56000</v>
      </c>
      <c r="M35" s="19">
        <v>0</v>
      </c>
      <c r="N35" s="19">
        <v>0</v>
      </c>
      <c r="O35" s="19">
        <v>0</v>
      </c>
      <c r="P35" s="19">
        <v>0</v>
      </c>
      <c r="Q35" s="241">
        <f t="shared" si="1"/>
        <v>337000</v>
      </c>
      <c r="R35" s="40">
        <v>0</v>
      </c>
      <c r="S35" s="40">
        <v>0</v>
      </c>
      <c r="T35" s="40">
        <v>0</v>
      </c>
      <c r="U35" s="40">
        <v>0</v>
      </c>
      <c r="V35" s="40">
        <v>0</v>
      </c>
      <c r="W35" s="40">
        <v>0</v>
      </c>
      <c r="X35" s="40">
        <v>0</v>
      </c>
      <c r="Y35" s="40">
        <v>0</v>
      </c>
      <c r="Z35" s="40">
        <v>0</v>
      </c>
      <c r="AA35" s="40">
        <v>0</v>
      </c>
      <c r="AB35" s="40">
        <v>0</v>
      </c>
      <c r="AC35" s="40">
        <v>0</v>
      </c>
      <c r="AD35" s="40">
        <v>0</v>
      </c>
      <c r="AE35" s="40">
        <f t="shared" si="2"/>
        <v>0</v>
      </c>
      <c r="AF35" s="128">
        <f t="shared" si="3"/>
        <v>225000</v>
      </c>
      <c r="AG35" s="128">
        <f t="shared" si="4"/>
        <v>56000</v>
      </c>
      <c r="AH35" s="40">
        <f t="shared" si="5"/>
        <v>0</v>
      </c>
      <c r="AI35" s="40">
        <f t="shared" si="6"/>
        <v>0</v>
      </c>
      <c r="AJ35" s="40">
        <f t="shared" si="7"/>
        <v>0</v>
      </c>
      <c r="AK35" s="40">
        <f t="shared" si="8"/>
        <v>0</v>
      </c>
      <c r="AL35" s="128">
        <f t="shared" si="9"/>
        <v>56000</v>
      </c>
      <c r="AM35" s="40">
        <f t="shared" si="10"/>
        <v>0</v>
      </c>
      <c r="AN35" s="40">
        <f t="shared" si="11"/>
        <v>0</v>
      </c>
      <c r="AO35" s="40">
        <f t="shared" si="12"/>
        <v>0</v>
      </c>
      <c r="AP35" s="40">
        <f t="shared" si="13"/>
        <v>0</v>
      </c>
      <c r="AQ35" s="128">
        <f t="shared" si="14"/>
        <v>337000</v>
      </c>
    </row>
    <row r="36" spans="2:43" x14ac:dyDescent="0.25">
      <c r="B36" s="15" t="s">
        <v>50</v>
      </c>
      <c r="C36" s="241">
        <v>44860000</v>
      </c>
      <c r="D36" s="241">
        <v>44860000</v>
      </c>
      <c r="E36" s="19">
        <v>0</v>
      </c>
      <c r="F36" s="19">
        <v>0</v>
      </c>
      <c r="G36" s="19">
        <v>0</v>
      </c>
      <c r="H36" s="19">
        <v>0</v>
      </c>
      <c r="I36" s="19">
        <v>0</v>
      </c>
      <c r="J36" s="19">
        <v>0</v>
      </c>
      <c r="K36" s="19">
        <v>0</v>
      </c>
      <c r="L36" s="19">
        <v>0</v>
      </c>
      <c r="M36" s="19">
        <v>0</v>
      </c>
      <c r="N36" s="19">
        <v>0</v>
      </c>
      <c r="O36" s="19">
        <v>0</v>
      </c>
      <c r="P36" s="19">
        <v>0</v>
      </c>
      <c r="Q36" s="19">
        <f t="shared" si="1"/>
        <v>0</v>
      </c>
      <c r="R36" s="40">
        <v>0</v>
      </c>
      <c r="S36" s="40">
        <v>0</v>
      </c>
      <c r="T36" s="40">
        <v>0</v>
      </c>
      <c r="U36" s="40">
        <v>0</v>
      </c>
      <c r="V36" s="40">
        <v>0</v>
      </c>
      <c r="W36" s="40">
        <v>0</v>
      </c>
      <c r="X36" s="40">
        <v>0</v>
      </c>
      <c r="Y36" s="40">
        <v>0</v>
      </c>
      <c r="Z36" s="40">
        <v>0</v>
      </c>
      <c r="AA36" s="40">
        <v>0</v>
      </c>
      <c r="AB36" s="40">
        <v>0</v>
      </c>
      <c r="AC36" s="40">
        <v>0</v>
      </c>
      <c r="AD36" s="40">
        <v>0</v>
      </c>
      <c r="AE36" s="40">
        <f t="shared" si="2"/>
        <v>0</v>
      </c>
      <c r="AF36" s="40">
        <f t="shared" si="3"/>
        <v>0</v>
      </c>
      <c r="AG36" s="40">
        <f t="shared" si="4"/>
        <v>0</v>
      </c>
      <c r="AH36" s="40">
        <f t="shared" si="5"/>
        <v>0</v>
      </c>
      <c r="AI36" s="40">
        <f t="shared" si="6"/>
        <v>0</v>
      </c>
      <c r="AJ36" s="40">
        <f t="shared" si="7"/>
        <v>0</v>
      </c>
      <c r="AK36" s="40">
        <f t="shared" si="8"/>
        <v>0</v>
      </c>
      <c r="AL36" s="40">
        <f t="shared" si="9"/>
        <v>0</v>
      </c>
      <c r="AM36" s="40">
        <f t="shared" si="10"/>
        <v>0</v>
      </c>
      <c r="AN36" s="40">
        <f t="shared" si="11"/>
        <v>0</v>
      </c>
      <c r="AO36" s="40">
        <f t="shared" si="12"/>
        <v>0</v>
      </c>
      <c r="AP36" s="40">
        <f t="shared" si="13"/>
        <v>0</v>
      </c>
      <c r="AQ36" s="40">
        <f t="shared" si="14"/>
        <v>0</v>
      </c>
    </row>
    <row r="37" spans="2:43" x14ac:dyDescent="0.25">
      <c r="B37" s="15" t="s">
        <v>51</v>
      </c>
      <c r="C37" s="241">
        <v>20000000</v>
      </c>
      <c r="D37" s="241">
        <v>20000000</v>
      </c>
      <c r="E37" s="19">
        <v>0</v>
      </c>
      <c r="F37" s="19">
        <v>0</v>
      </c>
      <c r="G37" s="19">
        <v>0</v>
      </c>
      <c r="H37" s="19">
        <v>0</v>
      </c>
      <c r="I37" s="19">
        <v>0</v>
      </c>
      <c r="J37" s="19">
        <v>0</v>
      </c>
      <c r="K37" s="19">
        <v>0</v>
      </c>
      <c r="L37" s="19">
        <v>0</v>
      </c>
      <c r="M37" s="19">
        <v>0</v>
      </c>
      <c r="N37" s="19">
        <v>0</v>
      </c>
      <c r="O37" s="19">
        <v>0</v>
      </c>
      <c r="P37" s="19">
        <v>0</v>
      </c>
      <c r="Q37" s="19">
        <f t="shared" si="1"/>
        <v>0</v>
      </c>
      <c r="R37" s="40">
        <v>0</v>
      </c>
      <c r="S37" s="40">
        <v>0</v>
      </c>
      <c r="T37" s="40">
        <v>0</v>
      </c>
      <c r="U37" s="40">
        <v>0</v>
      </c>
      <c r="V37" s="40">
        <v>0</v>
      </c>
      <c r="W37" s="40">
        <v>0</v>
      </c>
      <c r="X37" s="40">
        <v>0</v>
      </c>
      <c r="Y37" s="40">
        <v>0</v>
      </c>
      <c r="Z37" s="40">
        <v>0</v>
      </c>
      <c r="AA37" s="40">
        <v>0</v>
      </c>
      <c r="AB37" s="40">
        <v>0</v>
      </c>
      <c r="AC37" s="40">
        <v>0</v>
      </c>
      <c r="AD37" s="40">
        <v>0</v>
      </c>
      <c r="AE37" s="40">
        <f t="shared" si="2"/>
        <v>0</v>
      </c>
      <c r="AF37" s="40">
        <f t="shared" si="3"/>
        <v>0</v>
      </c>
      <c r="AG37" s="40">
        <f t="shared" si="4"/>
        <v>0</v>
      </c>
      <c r="AH37" s="40">
        <f t="shared" si="5"/>
        <v>0</v>
      </c>
      <c r="AI37" s="40">
        <f t="shared" si="6"/>
        <v>0</v>
      </c>
      <c r="AJ37" s="40">
        <f t="shared" si="7"/>
        <v>0</v>
      </c>
      <c r="AK37" s="40">
        <f t="shared" si="8"/>
        <v>0</v>
      </c>
      <c r="AL37" s="40">
        <f t="shared" si="9"/>
        <v>0</v>
      </c>
      <c r="AM37" s="40">
        <f t="shared" si="10"/>
        <v>0</v>
      </c>
      <c r="AN37" s="40">
        <f t="shared" si="11"/>
        <v>0</v>
      </c>
      <c r="AO37" s="40">
        <f t="shared" si="12"/>
        <v>0</v>
      </c>
      <c r="AP37" s="40">
        <f t="shared" si="13"/>
        <v>0</v>
      </c>
      <c r="AQ37" s="40">
        <f t="shared" si="14"/>
        <v>0</v>
      </c>
    </row>
    <row r="38" spans="2:43" x14ac:dyDescent="0.25">
      <c r="B38" s="15" t="s">
        <v>52</v>
      </c>
      <c r="C38" s="241">
        <v>21793538</v>
      </c>
      <c r="D38" s="241">
        <v>21793538</v>
      </c>
      <c r="E38" s="19">
        <v>0</v>
      </c>
      <c r="F38" s="19">
        <v>0</v>
      </c>
      <c r="G38" s="19">
        <v>0</v>
      </c>
      <c r="H38" s="19">
        <v>0</v>
      </c>
      <c r="I38" s="19">
        <v>0</v>
      </c>
      <c r="J38" s="19">
        <v>0</v>
      </c>
      <c r="K38" s="19">
        <v>0</v>
      </c>
      <c r="L38" s="19">
        <v>0</v>
      </c>
      <c r="M38" s="19">
        <v>0</v>
      </c>
      <c r="N38" s="19">
        <v>0</v>
      </c>
      <c r="O38" s="19">
        <v>0</v>
      </c>
      <c r="P38" s="19">
        <v>0</v>
      </c>
      <c r="Q38" s="19">
        <f t="shared" si="1"/>
        <v>0</v>
      </c>
      <c r="R38" s="40">
        <v>0</v>
      </c>
      <c r="S38" s="40">
        <v>0</v>
      </c>
      <c r="T38" s="40">
        <v>0</v>
      </c>
      <c r="U38" s="40">
        <v>0</v>
      </c>
      <c r="V38" s="40">
        <v>0</v>
      </c>
      <c r="W38" s="40">
        <v>0</v>
      </c>
      <c r="X38" s="40">
        <v>0</v>
      </c>
      <c r="Y38" s="40">
        <v>0</v>
      </c>
      <c r="Z38" s="40">
        <v>0</v>
      </c>
      <c r="AA38" s="40">
        <v>0</v>
      </c>
      <c r="AB38" s="40">
        <v>0</v>
      </c>
      <c r="AC38" s="40">
        <v>0</v>
      </c>
      <c r="AD38" s="40">
        <v>0</v>
      </c>
      <c r="AE38" s="40">
        <f t="shared" si="2"/>
        <v>0</v>
      </c>
      <c r="AF38" s="40">
        <f t="shared" si="3"/>
        <v>0</v>
      </c>
      <c r="AG38" s="40">
        <f t="shared" si="4"/>
        <v>0</v>
      </c>
      <c r="AH38" s="40">
        <f t="shared" si="5"/>
        <v>0</v>
      </c>
      <c r="AI38" s="40">
        <f t="shared" si="6"/>
        <v>0</v>
      </c>
      <c r="AJ38" s="40">
        <f t="shared" si="7"/>
        <v>0</v>
      </c>
      <c r="AK38" s="40">
        <f t="shared" si="8"/>
        <v>0</v>
      </c>
      <c r="AL38" s="40">
        <f t="shared" si="9"/>
        <v>0</v>
      </c>
      <c r="AM38" s="40">
        <f t="shared" si="10"/>
        <v>0</v>
      </c>
      <c r="AN38" s="40">
        <f t="shared" si="11"/>
        <v>0</v>
      </c>
      <c r="AO38" s="40">
        <f t="shared" si="12"/>
        <v>0</v>
      </c>
      <c r="AP38" s="40">
        <f t="shared" si="13"/>
        <v>0</v>
      </c>
      <c r="AQ38" s="40">
        <f t="shared" si="14"/>
        <v>0</v>
      </c>
    </row>
    <row r="39" spans="2:43" x14ac:dyDescent="0.25">
      <c r="B39" s="15" t="s">
        <v>119</v>
      </c>
      <c r="C39" s="19">
        <v>0</v>
      </c>
      <c r="D39" s="19">
        <v>0</v>
      </c>
      <c r="E39" s="19">
        <v>0</v>
      </c>
      <c r="F39" s="19">
        <v>0</v>
      </c>
      <c r="G39" s="19">
        <v>0</v>
      </c>
      <c r="H39" s="19">
        <v>0</v>
      </c>
      <c r="I39" s="19">
        <v>0</v>
      </c>
      <c r="J39" s="19">
        <v>0</v>
      </c>
      <c r="K39" s="19">
        <v>0</v>
      </c>
      <c r="L39" s="19">
        <v>0</v>
      </c>
      <c r="M39" s="19">
        <v>0</v>
      </c>
      <c r="N39" s="19">
        <v>0</v>
      </c>
      <c r="O39" s="19">
        <v>0</v>
      </c>
      <c r="P39" s="19">
        <v>0</v>
      </c>
      <c r="Q39" s="19">
        <f t="shared" si="1"/>
        <v>0</v>
      </c>
      <c r="R39" s="40">
        <v>0</v>
      </c>
      <c r="S39" s="40">
        <v>0</v>
      </c>
      <c r="T39" s="40">
        <v>0</v>
      </c>
      <c r="U39" s="40">
        <v>0</v>
      </c>
      <c r="V39" s="40">
        <v>0</v>
      </c>
      <c r="W39" s="40">
        <v>0</v>
      </c>
      <c r="X39" s="40">
        <v>0</v>
      </c>
      <c r="Y39" s="40">
        <v>0</v>
      </c>
      <c r="Z39" s="40">
        <v>0</v>
      </c>
      <c r="AA39" s="40">
        <v>0</v>
      </c>
      <c r="AB39" s="40">
        <v>0</v>
      </c>
      <c r="AC39" s="40">
        <v>0</v>
      </c>
      <c r="AD39" s="40">
        <v>0</v>
      </c>
      <c r="AE39" s="40">
        <f t="shared" si="2"/>
        <v>0</v>
      </c>
      <c r="AF39" s="40">
        <f>F39+S39</f>
        <v>0</v>
      </c>
      <c r="AG39" s="40">
        <f t="shared" si="4"/>
        <v>0</v>
      </c>
      <c r="AH39" s="40">
        <f t="shared" si="5"/>
        <v>0</v>
      </c>
      <c r="AI39" s="40">
        <f t="shared" si="6"/>
        <v>0</v>
      </c>
      <c r="AJ39" s="40">
        <f t="shared" si="7"/>
        <v>0</v>
      </c>
      <c r="AK39" s="40">
        <f t="shared" si="8"/>
        <v>0</v>
      </c>
      <c r="AL39" s="40">
        <f t="shared" si="9"/>
        <v>0</v>
      </c>
      <c r="AM39" s="40">
        <f t="shared" si="10"/>
        <v>0</v>
      </c>
      <c r="AN39" s="40">
        <f t="shared" si="11"/>
        <v>0</v>
      </c>
      <c r="AO39" s="40">
        <f t="shared" si="12"/>
        <v>0</v>
      </c>
      <c r="AP39" s="40">
        <f t="shared" si="13"/>
        <v>0</v>
      </c>
      <c r="AQ39" s="40">
        <f t="shared" si="14"/>
        <v>0</v>
      </c>
    </row>
    <row r="40" spans="2:43" x14ac:dyDescent="0.25">
      <c r="B40" s="15" t="s">
        <v>53</v>
      </c>
      <c r="C40" s="241">
        <v>38651881</v>
      </c>
      <c r="D40" s="241">
        <v>40890658.399999999</v>
      </c>
      <c r="E40" s="241">
        <v>93310</v>
      </c>
      <c r="F40" s="241">
        <v>2961844.59</v>
      </c>
      <c r="G40" s="241">
        <v>6146022.209999999</v>
      </c>
      <c r="H40" s="241">
        <v>2265641.5499999998</v>
      </c>
      <c r="I40" s="241">
        <v>2119352.4500000002</v>
      </c>
      <c r="J40" s="241">
        <v>3438645.1</v>
      </c>
      <c r="K40" s="241">
        <v>40410.449999999997</v>
      </c>
      <c r="L40" s="241">
        <v>3882898.04</v>
      </c>
      <c r="M40" s="241">
        <v>2409445.7400000002</v>
      </c>
      <c r="N40" s="241">
        <v>1556308.13</v>
      </c>
      <c r="O40" s="241">
        <v>2939373.06</v>
      </c>
      <c r="P40" s="241">
        <v>4620445.88</v>
      </c>
      <c r="Q40" s="241">
        <f t="shared" si="1"/>
        <v>32473697.199999992</v>
      </c>
      <c r="R40" s="40">
        <v>0</v>
      </c>
      <c r="S40" s="40">
        <v>0</v>
      </c>
      <c r="T40" s="40">
        <v>0</v>
      </c>
      <c r="U40" s="40">
        <v>0</v>
      </c>
      <c r="V40" s="40">
        <v>0</v>
      </c>
      <c r="W40" s="40">
        <v>0</v>
      </c>
      <c r="X40" s="40">
        <v>0</v>
      </c>
      <c r="Y40" s="40">
        <v>0</v>
      </c>
      <c r="Z40" s="40">
        <v>0</v>
      </c>
      <c r="AA40" s="40">
        <v>0</v>
      </c>
      <c r="AB40" s="40">
        <v>0</v>
      </c>
      <c r="AC40" s="40">
        <v>0</v>
      </c>
      <c r="AD40" s="40">
        <v>0</v>
      </c>
      <c r="AE40" s="128">
        <f t="shared" si="2"/>
        <v>93310</v>
      </c>
      <c r="AF40" s="128">
        <f t="shared" si="3"/>
        <v>2961844.59</v>
      </c>
      <c r="AG40" s="128">
        <f t="shared" si="4"/>
        <v>6146022.209999999</v>
      </c>
      <c r="AH40" s="128">
        <f t="shared" si="5"/>
        <v>2265641.5499999998</v>
      </c>
      <c r="AI40" s="128">
        <f t="shared" si="6"/>
        <v>2119352.4500000002</v>
      </c>
      <c r="AJ40" s="128">
        <f t="shared" si="7"/>
        <v>3438645.1</v>
      </c>
      <c r="AK40" s="128">
        <f t="shared" si="8"/>
        <v>40410.449999999997</v>
      </c>
      <c r="AL40" s="128">
        <f t="shared" si="9"/>
        <v>3882898.04</v>
      </c>
      <c r="AM40" s="128">
        <f t="shared" si="10"/>
        <v>2409445.7400000002</v>
      </c>
      <c r="AN40" s="128">
        <f t="shared" si="11"/>
        <v>1556308.13</v>
      </c>
      <c r="AO40" s="128">
        <f t="shared" si="12"/>
        <v>2939373.06</v>
      </c>
      <c r="AP40" s="128">
        <f t="shared" si="13"/>
        <v>4620445.88</v>
      </c>
      <c r="AQ40" s="128">
        <f t="shared" si="14"/>
        <v>32473697.199999992</v>
      </c>
    </row>
    <row r="41" spans="2:43" x14ac:dyDescent="0.25">
      <c r="B41" s="15" t="s">
        <v>54</v>
      </c>
      <c r="C41" s="241">
        <v>136232431</v>
      </c>
      <c r="D41" s="241">
        <v>110863339</v>
      </c>
      <c r="E41" s="19">
        <v>0</v>
      </c>
      <c r="F41" s="241">
        <v>3624155</v>
      </c>
      <c r="G41" s="241">
        <v>3624155.66</v>
      </c>
      <c r="H41" s="19">
        <v>0</v>
      </c>
      <c r="I41" s="241">
        <v>7248311</v>
      </c>
      <c r="J41" s="241">
        <v>3624155.66</v>
      </c>
      <c r="K41" s="19">
        <v>0</v>
      </c>
      <c r="L41" s="19">
        <v>0</v>
      </c>
      <c r="M41" s="19">
        <v>0</v>
      </c>
      <c r="N41" s="19">
        <v>0</v>
      </c>
      <c r="O41" s="19">
        <v>0</v>
      </c>
      <c r="P41" s="241">
        <v>0.98</v>
      </c>
      <c r="Q41" s="241">
        <f t="shared" si="1"/>
        <v>18120778.300000001</v>
      </c>
      <c r="R41" s="40">
        <v>0</v>
      </c>
      <c r="S41" s="40">
        <v>0</v>
      </c>
      <c r="T41" s="40">
        <v>0</v>
      </c>
      <c r="U41" s="40">
        <v>0</v>
      </c>
      <c r="V41" s="40">
        <v>0</v>
      </c>
      <c r="W41" s="40">
        <v>0</v>
      </c>
      <c r="X41" s="40">
        <v>0</v>
      </c>
      <c r="Y41" s="40">
        <v>0</v>
      </c>
      <c r="Z41" s="40">
        <v>0</v>
      </c>
      <c r="AA41" s="40">
        <v>0</v>
      </c>
      <c r="AB41" s="40">
        <v>0</v>
      </c>
      <c r="AC41" s="40">
        <v>0</v>
      </c>
      <c r="AD41" s="40">
        <v>0</v>
      </c>
      <c r="AE41" s="40">
        <f t="shared" si="2"/>
        <v>0</v>
      </c>
      <c r="AF41" s="128">
        <f t="shared" si="3"/>
        <v>3624155</v>
      </c>
      <c r="AG41" s="128">
        <f t="shared" si="4"/>
        <v>3624155.66</v>
      </c>
      <c r="AH41" s="40">
        <f t="shared" si="5"/>
        <v>0</v>
      </c>
      <c r="AI41" s="128">
        <f t="shared" si="6"/>
        <v>7248311</v>
      </c>
      <c r="AJ41" s="128">
        <f t="shared" si="7"/>
        <v>3624155.66</v>
      </c>
      <c r="AK41" s="40">
        <f t="shared" si="8"/>
        <v>0</v>
      </c>
      <c r="AL41" s="40">
        <f t="shared" si="9"/>
        <v>0</v>
      </c>
      <c r="AM41" s="40">
        <f t="shared" si="10"/>
        <v>0</v>
      </c>
      <c r="AN41" s="40">
        <f t="shared" si="11"/>
        <v>0</v>
      </c>
      <c r="AO41" s="40">
        <f t="shared" si="12"/>
        <v>0</v>
      </c>
      <c r="AP41" s="128">
        <f t="shared" si="13"/>
        <v>0.98</v>
      </c>
      <c r="AQ41" s="128">
        <f t="shared" si="14"/>
        <v>18120778.300000001</v>
      </c>
    </row>
    <row r="42" spans="2:43" x14ac:dyDescent="0.25">
      <c r="B42" s="14" t="s">
        <v>55</v>
      </c>
      <c r="C42" s="240">
        <v>244557206</v>
      </c>
      <c r="D42" s="240">
        <v>244557206</v>
      </c>
      <c r="E42" s="12">
        <v>0</v>
      </c>
      <c r="F42" s="12">
        <v>0</v>
      </c>
      <c r="G42" s="12">
        <v>0</v>
      </c>
      <c r="H42" s="12">
        <v>0</v>
      </c>
      <c r="I42" s="12">
        <v>0</v>
      </c>
      <c r="J42" s="12">
        <v>0</v>
      </c>
      <c r="K42" s="12">
        <v>0</v>
      </c>
      <c r="L42" s="12">
        <v>0</v>
      </c>
      <c r="M42" s="12">
        <v>0</v>
      </c>
      <c r="N42" s="12">
        <v>0</v>
      </c>
      <c r="O42" s="12">
        <v>0</v>
      </c>
      <c r="P42" s="12">
        <v>0</v>
      </c>
      <c r="Q42" s="12">
        <f t="shared" si="1"/>
        <v>0</v>
      </c>
      <c r="R42" s="12">
        <v>0</v>
      </c>
      <c r="S42" s="12">
        <v>0</v>
      </c>
      <c r="T42" s="12">
        <v>0</v>
      </c>
      <c r="U42" s="12">
        <v>0</v>
      </c>
      <c r="V42" s="12">
        <v>0</v>
      </c>
      <c r="W42" s="12">
        <v>0</v>
      </c>
      <c r="X42" s="12">
        <v>0</v>
      </c>
      <c r="Y42" s="12">
        <v>0</v>
      </c>
      <c r="Z42" s="12">
        <v>0</v>
      </c>
      <c r="AA42" s="12">
        <v>0</v>
      </c>
      <c r="AB42" s="12">
        <v>0</v>
      </c>
      <c r="AC42" s="12">
        <v>0</v>
      </c>
      <c r="AD42" s="12">
        <v>0</v>
      </c>
      <c r="AE42" s="12">
        <f t="shared" si="2"/>
        <v>0</v>
      </c>
      <c r="AF42" s="12">
        <f t="shared" si="3"/>
        <v>0</v>
      </c>
      <c r="AG42" s="12">
        <f t="shared" si="4"/>
        <v>0</v>
      </c>
      <c r="AH42" s="12">
        <f t="shared" ref="AH42:AH48" si="16">H42+U42</f>
        <v>0</v>
      </c>
      <c r="AI42" s="12">
        <f t="shared" si="6"/>
        <v>0</v>
      </c>
      <c r="AJ42" s="12">
        <f>J42+W42</f>
        <v>0</v>
      </c>
      <c r="AK42" s="12">
        <f>K42+X42</f>
        <v>0</v>
      </c>
      <c r="AL42" s="12">
        <f t="shared" si="9"/>
        <v>0</v>
      </c>
      <c r="AM42" s="12">
        <f t="shared" si="10"/>
        <v>0</v>
      </c>
      <c r="AN42" s="12">
        <f t="shared" si="11"/>
        <v>0</v>
      </c>
      <c r="AO42" s="12">
        <f t="shared" si="12"/>
        <v>0</v>
      </c>
      <c r="AP42" s="12">
        <f t="shared" si="13"/>
        <v>0</v>
      </c>
      <c r="AQ42" s="12">
        <f t="shared" si="14"/>
        <v>0</v>
      </c>
    </row>
    <row r="43" spans="2:43" x14ac:dyDescent="0.25">
      <c r="B43" s="15" t="s">
        <v>120</v>
      </c>
      <c r="C43" s="241">
        <v>58000000</v>
      </c>
      <c r="D43" s="241">
        <v>58000000</v>
      </c>
      <c r="E43" s="19">
        <v>0</v>
      </c>
      <c r="F43" s="19">
        <v>0</v>
      </c>
      <c r="G43" s="19">
        <v>0</v>
      </c>
      <c r="H43" s="19">
        <v>0</v>
      </c>
      <c r="I43" s="19">
        <v>0</v>
      </c>
      <c r="J43" s="19">
        <v>0</v>
      </c>
      <c r="K43" s="19">
        <v>0</v>
      </c>
      <c r="L43" s="19">
        <v>0</v>
      </c>
      <c r="M43" s="19">
        <v>0</v>
      </c>
      <c r="N43" s="19">
        <v>0</v>
      </c>
      <c r="O43" s="19">
        <v>0</v>
      </c>
      <c r="P43" s="19">
        <v>0</v>
      </c>
      <c r="Q43" s="19">
        <f t="shared" si="1"/>
        <v>0</v>
      </c>
      <c r="R43" s="40">
        <v>0</v>
      </c>
      <c r="S43" s="40">
        <v>0</v>
      </c>
      <c r="T43" s="40">
        <v>0</v>
      </c>
      <c r="U43" s="40">
        <v>0</v>
      </c>
      <c r="V43" s="40">
        <v>0</v>
      </c>
      <c r="W43" s="40">
        <v>0</v>
      </c>
      <c r="X43" s="40">
        <v>0</v>
      </c>
      <c r="Y43" s="40">
        <v>0</v>
      </c>
      <c r="Z43" s="40">
        <v>0</v>
      </c>
      <c r="AA43" s="40">
        <v>0</v>
      </c>
      <c r="AB43" s="40">
        <v>0</v>
      </c>
      <c r="AC43" s="40">
        <v>0</v>
      </c>
      <c r="AD43" s="40">
        <v>0</v>
      </c>
      <c r="AE43" s="40">
        <f t="shared" si="2"/>
        <v>0</v>
      </c>
      <c r="AF43" s="40">
        <f t="shared" si="3"/>
        <v>0</v>
      </c>
      <c r="AG43" s="40">
        <f t="shared" si="4"/>
        <v>0</v>
      </c>
      <c r="AH43" s="40">
        <f t="shared" si="16"/>
        <v>0</v>
      </c>
      <c r="AI43" s="40">
        <f t="shared" si="6"/>
        <v>0</v>
      </c>
      <c r="AJ43" s="40">
        <f t="shared" si="7"/>
        <v>0</v>
      </c>
      <c r="AK43" s="40">
        <f t="shared" si="8"/>
        <v>0</v>
      </c>
      <c r="AL43" s="40">
        <f t="shared" si="9"/>
        <v>0</v>
      </c>
      <c r="AM43" s="40">
        <f t="shared" si="10"/>
        <v>0</v>
      </c>
      <c r="AN43" s="40">
        <f t="shared" si="11"/>
        <v>0</v>
      </c>
      <c r="AO43" s="40">
        <f t="shared" si="12"/>
        <v>0</v>
      </c>
      <c r="AP43" s="40">
        <f t="shared" si="13"/>
        <v>0</v>
      </c>
      <c r="AQ43" s="40">
        <f t="shared" si="14"/>
        <v>0</v>
      </c>
    </row>
    <row r="44" spans="2:43" x14ac:dyDescent="0.25">
      <c r="B44" s="15" t="s">
        <v>98</v>
      </c>
      <c r="C44" s="241">
        <v>178057206</v>
      </c>
      <c r="D44" s="241">
        <v>178057206</v>
      </c>
      <c r="E44" s="19">
        <v>0</v>
      </c>
      <c r="F44" s="19">
        <v>0</v>
      </c>
      <c r="G44" s="19">
        <v>0</v>
      </c>
      <c r="H44" s="19">
        <v>0</v>
      </c>
      <c r="I44" s="19">
        <v>0</v>
      </c>
      <c r="J44" s="19">
        <v>0</v>
      </c>
      <c r="K44" s="19">
        <v>0</v>
      </c>
      <c r="L44" s="19">
        <v>0</v>
      </c>
      <c r="M44" s="19">
        <v>0</v>
      </c>
      <c r="N44" s="19">
        <v>0</v>
      </c>
      <c r="O44" s="19">
        <v>0</v>
      </c>
      <c r="P44" s="19">
        <v>0</v>
      </c>
      <c r="Q44" s="19">
        <f t="shared" si="1"/>
        <v>0</v>
      </c>
      <c r="R44" s="40">
        <v>0</v>
      </c>
      <c r="S44" s="40">
        <v>0</v>
      </c>
      <c r="T44" s="40">
        <v>0</v>
      </c>
      <c r="U44" s="40">
        <v>0</v>
      </c>
      <c r="V44" s="40">
        <v>0</v>
      </c>
      <c r="W44" s="40">
        <v>0</v>
      </c>
      <c r="X44" s="40">
        <v>0</v>
      </c>
      <c r="Y44" s="40">
        <v>0</v>
      </c>
      <c r="Z44" s="40">
        <v>0</v>
      </c>
      <c r="AA44" s="40">
        <v>0</v>
      </c>
      <c r="AB44" s="40">
        <v>0</v>
      </c>
      <c r="AC44" s="40">
        <v>0</v>
      </c>
      <c r="AD44" s="40">
        <v>0</v>
      </c>
      <c r="AE44" s="40">
        <f t="shared" si="2"/>
        <v>0</v>
      </c>
      <c r="AF44" s="40">
        <f t="shared" si="3"/>
        <v>0</v>
      </c>
      <c r="AG44" s="40">
        <f t="shared" si="4"/>
        <v>0</v>
      </c>
      <c r="AH44" s="40">
        <f t="shared" si="16"/>
        <v>0</v>
      </c>
      <c r="AI44" s="40">
        <f t="shared" si="6"/>
        <v>0</v>
      </c>
      <c r="AJ44" s="40">
        <f t="shared" si="7"/>
        <v>0</v>
      </c>
      <c r="AK44" s="40">
        <f t="shared" si="8"/>
        <v>0</v>
      </c>
      <c r="AL44" s="40">
        <f t="shared" si="9"/>
        <v>0</v>
      </c>
      <c r="AM44" s="40">
        <f t="shared" si="10"/>
        <v>0</v>
      </c>
      <c r="AN44" s="40">
        <f t="shared" si="11"/>
        <v>0</v>
      </c>
      <c r="AO44" s="40">
        <f t="shared" si="12"/>
        <v>0</v>
      </c>
      <c r="AP44" s="40">
        <f t="shared" si="13"/>
        <v>0</v>
      </c>
      <c r="AQ44" s="40">
        <f t="shared" si="14"/>
        <v>0</v>
      </c>
    </row>
    <row r="45" spans="2:43" x14ac:dyDescent="0.25">
      <c r="B45" s="15" t="s">
        <v>99</v>
      </c>
      <c r="C45" s="241">
        <v>3500000</v>
      </c>
      <c r="D45" s="241">
        <v>3500000</v>
      </c>
      <c r="E45" s="19">
        <v>0</v>
      </c>
      <c r="F45" s="19">
        <v>0</v>
      </c>
      <c r="G45" s="19">
        <v>0</v>
      </c>
      <c r="H45" s="19">
        <v>0</v>
      </c>
      <c r="I45" s="19">
        <v>0</v>
      </c>
      <c r="J45" s="19">
        <v>0</v>
      </c>
      <c r="K45" s="19">
        <v>0</v>
      </c>
      <c r="L45" s="19">
        <v>0</v>
      </c>
      <c r="M45" s="19">
        <v>0</v>
      </c>
      <c r="N45" s="19">
        <v>0</v>
      </c>
      <c r="O45" s="19">
        <v>0</v>
      </c>
      <c r="P45" s="19">
        <v>0</v>
      </c>
      <c r="Q45" s="19">
        <f t="shared" si="1"/>
        <v>0</v>
      </c>
      <c r="R45" s="40">
        <v>0</v>
      </c>
      <c r="S45" s="40">
        <v>0</v>
      </c>
      <c r="T45" s="40">
        <v>0</v>
      </c>
      <c r="U45" s="40">
        <v>0</v>
      </c>
      <c r="V45" s="40">
        <v>0</v>
      </c>
      <c r="W45" s="40">
        <v>0</v>
      </c>
      <c r="X45" s="40">
        <v>0</v>
      </c>
      <c r="Y45" s="40">
        <v>0</v>
      </c>
      <c r="Z45" s="40">
        <v>0</v>
      </c>
      <c r="AA45" s="40">
        <v>0</v>
      </c>
      <c r="AB45" s="40">
        <v>0</v>
      </c>
      <c r="AC45" s="40">
        <v>0</v>
      </c>
      <c r="AD45" s="40">
        <v>0</v>
      </c>
      <c r="AE45" s="40">
        <f t="shared" si="2"/>
        <v>0</v>
      </c>
      <c r="AF45" s="40">
        <f t="shared" si="3"/>
        <v>0</v>
      </c>
      <c r="AG45" s="40">
        <f t="shared" si="4"/>
        <v>0</v>
      </c>
      <c r="AH45" s="40">
        <f t="shared" si="16"/>
        <v>0</v>
      </c>
      <c r="AI45" s="40">
        <f t="shared" si="6"/>
        <v>0</v>
      </c>
      <c r="AJ45" s="40">
        <f t="shared" si="7"/>
        <v>0</v>
      </c>
      <c r="AK45" s="40">
        <f t="shared" si="8"/>
        <v>0</v>
      </c>
      <c r="AL45" s="40">
        <f t="shared" si="9"/>
        <v>0</v>
      </c>
      <c r="AM45" s="40">
        <f t="shared" si="10"/>
        <v>0</v>
      </c>
      <c r="AN45" s="40">
        <f t="shared" si="11"/>
        <v>0</v>
      </c>
      <c r="AO45" s="40">
        <f t="shared" si="12"/>
        <v>0</v>
      </c>
      <c r="AP45" s="40">
        <f t="shared" si="13"/>
        <v>0</v>
      </c>
      <c r="AQ45" s="40">
        <f t="shared" si="14"/>
        <v>0</v>
      </c>
    </row>
    <row r="46" spans="2:43" x14ac:dyDescent="0.25">
      <c r="B46" s="15" t="s">
        <v>121</v>
      </c>
      <c r="C46" s="241">
        <v>5000000</v>
      </c>
      <c r="D46" s="241">
        <v>5000000</v>
      </c>
      <c r="E46" s="19">
        <v>0</v>
      </c>
      <c r="F46" s="19">
        <v>0</v>
      </c>
      <c r="G46" s="19">
        <v>0</v>
      </c>
      <c r="H46" s="19">
        <v>0</v>
      </c>
      <c r="I46" s="19">
        <v>0</v>
      </c>
      <c r="J46" s="19">
        <v>0</v>
      </c>
      <c r="K46" s="19">
        <v>0</v>
      </c>
      <c r="L46" s="19">
        <v>0</v>
      </c>
      <c r="M46" s="19">
        <v>0</v>
      </c>
      <c r="N46" s="19">
        <v>0</v>
      </c>
      <c r="O46" s="19">
        <v>0</v>
      </c>
      <c r="P46" s="19">
        <v>0</v>
      </c>
      <c r="Q46" s="19">
        <f t="shared" si="1"/>
        <v>0</v>
      </c>
      <c r="R46" s="40">
        <v>0</v>
      </c>
      <c r="S46" s="40">
        <v>0</v>
      </c>
      <c r="T46" s="40">
        <v>0</v>
      </c>
      <c r="U46" s="40">
        <v>0</v>
      </c>
      <c r="V46" s="40">
        <v>0</v>
      </c>
      <c r="W46" s="40">
        <v>0</v>
      </c>
      <c r="X46" s="40">
        <v>0</v>
      </c>
      <c r="Y46" s="40">
        <v>0</v>
      </c>
      <c r="Z46" s="40">
        <v>0</v>
      </c>
      <c r="AA46" s="40">
        <v>0</v>
      </c>
      <c r="AB46" s="40">
        <v>0</v>
      </c>
      <c r="AC46" s="40">
        <v>0</v>
      </c>
      <c r="AD46" s="40">
        <v>0</v>
      </c>
      <c r="AE46" s="40">
        <f t="shared" si="2"/>
        <v>0</v>
      </c>
      <c r="AF46" s="40">
        <f t="shared" si="3"/>
        <v>0</v>
      </c>
      <c r="AG46" s="40">
        <f t="shared" si="4"/>
        <v>0</v>
      </c>
      <c r="AH46" s="40">
        <f t="shared" si="16"/>
        <v>0</v>
      </c>
      <c r="AI46" s="40">
        <f t="shared" si="6"/>
        <v>0</v>
      </c>
      <c r="AJ46" s="40">
        <f t="shared" si="7"/>
        <v>0</v>
      </c>
      <c r="AK46" s="40">
        <f t="shared" si="8"/>
        <v>0</v>
      </c>
      <c r="AL46" s="40">
        <f t="shared" si="9"/>
        <v>0</v>
      </c>
      <c r="AM46" s="40">
        <f t="shared" si="10"/>
        <v>0</v>
      </c>
      <c r="AN46" s="40">
        <f t="shared" si="11"/>
        <v>0</v>
      </c>
      <c r="AO46" s="40">
        <f t="shared" si="12"/>
        <v>0</v>
      </c>
      <c r="AP46" s="40">
        <f t="shared" si="13"/>
        <v>0</v>
      </c>
      <c r="AQ46" s="40">
        <f t="shared" si="14"/>
        <v>0</v>
      </c>
    </row>
    <row r="47" spans="2:43" x14ac:dyDescent="0.25">
      <c r="B47" s="14" t="s">
        <v>57</v>
      </c>
      <c r="C47" s="240">
        <v>4916654292</v>
      </c>
      <c r="D47" s="240">
        <v>3143574423.0200005</v>
      </c>
      <c r="E47" s="240">
        <v>951008.57000000007</v>
      </c>
      <c r="F47" s="240">
        <v>22967983.039999999</v>
      </c>
      <c r="G47" s="240">
        <v>23782731.619999994</v>
      </c>
      <c r="H47" s="240">
        <v>54001144.890000001</v>
      </c>
      <c r="I47" s="240">
        <v>38269816.000000007</v>
      </c>
      <c r="J47" s="240">
        <v>35761163.170000002</v>
      </c>
      <c r="K47" s="240">
        <v>7941392.0699999994</v>
      </c>
      <c r="L47" s="240">
        <v>63246618.610000014</v>
      </c>
      <c r="M47" s="240">
        <v>56751639.149999984</v>
      </c>
      <c r="N47" s="240">
        <v>89931830.909999996</v>
      </c>
      <c r="O47" s="240">
        <v>80667842.540000007</v>
      </c>
      <c r="P47" s="240">
        <v>382247110.82999998</v>
      </c>
      <c r="Q47" s="240">
        <f t="shared" si="1"/>
        <v>856520281.39999998</v>
      </c>
      <c r="R47" s="12">
        <v>0</v>
      </c>
      <c r="S47" s="12">
        <v>0</v>
      </c>
      <c r="T47" s="12">
        <v>0</v>
      </c>
      <c r="U47" s="12">
        <v>0</v>
      </c>
      <c r="V47" s="12">
        <v>0</v>
      </c>
      <c r="W47" s="12">
        <v>0</v>
      </c>
      <c r="X47" s="12">
        <v>0</v>
      </c>
      <c r="Y47" s="12">
        <v>0</v>
      </c>
      <c r="Z47" s="12">
        <v>0</v>
      </c>
      <c r="AA47" s="12">
        <v>0</v>
      </c>
      <c r="AB47" s="12">
        <v>0</v>
      </c>
      <c r="AC47" s="12">
        <v>0</v>
      </c>
      <c r="AD47" s="12">
        <v>0</v>
      </c>
      <c r="AE47" s="240">
        <f t="shared" si="2"/>
        <v>951008.57000000007</v>
      </c>
      <c r="AF47" s="240">
        <f t="shared" si="3"/>
        <v>22967983.039999999</v>
      </c>
      <c r="AG47" s="240">
        <f t="shared" si="4"/>
        <v>23782731.619999994</v>
      </c>
      <c r="AH47" s="240">
        <f t="shared" si="16"/>
        <v>54001144.890000001</v>
      </c>
      <c r="AI47" s="240">
        <f t="shared" si="6"/>
        <v>38269816.000000007</v>
      </c>
      <c r="AJ47" s="240">
        <f t="shared" si="7"/>
        <v>35761163.170000002</v>
      </c>
      <c r="AK47" s="240">
        <f t="shared" si="8"/>
        <v>7941392.0699999994</v>
      </c>
      <c r="AL47" s="240">
        <f t="shared" si="9"/>
        <v>63246618.610000014</v>
      </c>
      <c r="AM47" s="240">
        <f t="shared" si="10"/>
        <v>56751639.149999984</v>
      </c>
      <c r="AN47" s="240">
        <f t="shared" si="11"/>
        <v>89931830.909999996</v>
      </c>
      <c r="AO47" s="240">
        <f t="shared" si="12"/>
        <v>80667842.540000007</v>
      </c>
      <c r="AP47" s="240">
        <f t="shared" si="13"/>
        <v>382247110.82999998</v>
      </c>
      <c r="AQ47" s="240">
        <f t="shared" si="14"/>
        <v>856520281.39999998</v>
      </c>
    </row>
    <row r="48" spans="2:43" x14ac:dyDescent="0.25">
      <c r="B48" s="15" t="s">
        <v>58</v>
      </c>
      <c r="C48" s="241">
        <v>1711278294</v>
      </c>
      <c r="D48" s="241">
        <v>852851755.62000024</v>
      </c>
      <c r="E48" s="241">
        <v>233153.08</v>
      </c>
      <c r="F48" s="241">
        <v>3097677.4600000004</v>
      </c>
      <c r="G48" s="241">
        <v>11616144.419999998</v>
      </c>
      <c r="H48" s="241">
        <v>9545531.2400000002</v>
      </c>
      <c r="I48" s="241">
        <v>8169580.5599999996</v>
      </c>
      <c r="J48" s="241">
        <v>12662221.960000001</v>
      </c>
      <c r="K48" s="241">
        <v>1679453.61</v>
      </c>
      <c r="L48" s="241">
        <v>20281226.770000003</v>
      </c>
      <c r="M48" s="241">
        <v>12016544.609999998</v>
      </c>
      <c r="N48" s="241">
        <v>8581498.9800000004</v>
      </c>
      <c r="O48" s="241">
        <v>9294376.8800000008</v>
      </c>
      <c r="P48" s="241">
        <v>46675530.81000001</v>
      </c>
      <c r="Q48" s="241">
        <f t="shared" si="1"/>
        <v>143852940.38</v>
      </c>
      <c r="R48" s="40">
        <v>0</v>
      </c>
      <c r="S48" s="40">
        <v>0</v>
      </c>
      <c r="T48" s="40">
        <v>0</v>
      </c>
      <c r="U48" s="40">
        <v>0</v>
      </c>
      <c r="V48" s="40">
        <v>0</v>
      </c>
      <c r="W48" s="40">
        <v>0</v>
      </c>
      <c r="X48" s="40">
        <v>0</v>
      </c>
      <c r="Y48" s="40">
        <v>0</v>
      </c>
      <c r="Z48" s="40">
        <v>0</v>
      </c>
      <c r="AA48" s="40">
        <v>0</v>
      </c>
      <c r="AB48" s="40">
        <v>0</v>
      </c>
      <c r="AC48" s="40">
        <v>0</v>
      </c>
      <c r="AD48" s="40">
        <v>0</v>
      </c>
      <c r="AE48" s="128">
        <f t="shared" si="2"/>
        <v>233153.08</v>
      </c>
      <c r="AF48" s="128">
        <f t="shared" si="3"/>
        <v>3097677.4600000004</v>
      </c>
      <c r="AG48" s="128">
        <f t="shared" si="4"/>
        <v>11616144.419999998</v>
      </c>
      <c r="AH48" s="128">
        <f t="shared" si="16"/>
        <v>9545531.2400000002</v>
      </c>
      <c r="AI48" s="128">
        <f t="shared" si="6"/>
        <v>8169580.5599999996</v>
      </c>
      <c r="AJ48" s="128">
        <f t="shared" si="7"/>
        <v>12662221.960000001</v>
      </c>
      <c r="AK48" s="128">
        <f t="shared" si="8"/>
        <v>1679453.61</v>
      </c>
      <c r="AL48" s="128">
        <f t="shared" si="9"/>
        <v>20281226.770000003</v>
      </c>
      <c r="AM48" s="128">
        <f t="shared" si="10"/>
        <v>12016544.609999998</v>
      </c>
      <c r="AN48" s="128">
        <f t="shared" si="11"/>
        <v>8581498.9800000004</v>
      </c>
      <c r="AO48" s="128">
        <f t="shared" si="12"/>
        <v>9294376.8800000008</v>
      </c>
      <c r="AP48" s="128">
        <f t="shared" si="13"/>
        <v>46675530.81000001</v>
      </c>
      <c r="AQ48" s="128">
        <f t="shared" si="14"/>
        <v>143852940.38</v>
      </c>
    </row>
    <row r="49" spans="2:43" x14ac:dyDescent="0.25">
      <c r="B49" s="15" t="s">
        <v>59</v>
      </c>
      <c r="C49" s="241">
        <v>197195150</v>
      </c>
      <c r="D49" s="241">
        <v>200273527.46000001</v>
      </c>
      <c r="E49" s="19">
        <v>0</v>
      </c>
      <c r="F49" s="241">
        <v>1173836.68</v>
      </c>
      <c r="G49" s="241">
        <v>156599.57</v>
      </c>
      <c r="H49" s="19">
        <v>0</v>
      </c>
      <c r="I49" s="241">
        <v>68806.600000000006</v>
      </c>
      <c r="J49" s="241">
        <v>8260</v>
      </c>
      <c r="K49" s="19">
        <v>0</v>
      </c>
      <c r="L49" s="241">
        <v>302990.49</v>
      </c>
      <c r="M49" s="241">
        <v>282798</v>
      </c>
      <c r="N49" s="241">
        <v>104774.03</v>
      </c>
      <c r="O49" s="241">
        <v>141111.11000000002</v>
      </c>
      <c r="P49" s="241">
        <v>1615431.14</v>
      </c>
      <c r="Q49" s="241">
        <f t="shared" si="1"/>
        <v>3854607.62</v>
      </c>
      <c r="R49" s="40">
        <v>0</v>
      </c>
      <c r="S49" s="40">
        <v>0</v>
      </c>
      <c r="T49" s="40">
        <v>0</v>
      </c>
      <c r="U49" s="40">
        <v>0</v>
      </c>
      <c r="V49" s="40">
        <v>0</v>
      </c>
      <c r="W49" s="40">
        <v>0</v>
      </c>
      <c r="X49" s="40">
        <v>0</v>
      </c>
      <c r="Y49" s="40">
        <v>0</v>
      </c>
      <c r="Z49" s="40">
        <v>0</v>
      </c>
      <c r="AA49" s="40">
        <v>0</v>
      </c>
      <c r="AB49" s="40">
        <v>0</v>
      </c>
      <c r="AC49" s="40">
        <v>0</v>
      </c>
      <c r="AD49" s="40">
        <v>0</v>
      </c>
      <c r="AE49" s="40">
        <f t="shared" si="2"/>
        <v>0</v>
      </c>
      <c r="AF49" s="128">
        <f t="shared" si="3"/>
        <v>1173836.68</v>
      </c>
      <c r="AG49" s="128">
        <f t="shared" si="4"/>
        <v>156599.57</v>
      </c>
      <c r="AH49" s="40">
        <f t="shared" si="5"/>
        <v>0</v>
      </c>
      <c r="AI49" s="128">
        <f t="shared" si="6"/>
        <v>68806.600000000006</v>
      </c>
      <c r="AJ49" s="128">
        <f t="shared" si="7"/>
        <v>8260</v>
      </c>
      <c r="AK49" s="40">
        <f t="shared" si="8"/>
        <v>0</v>
      </c>
      <c r="AL49" s="128">
        <f t="shared" si="9"/>
        <v>302990.49</v>
      </c>
      <c r="AM49" s="128">
        <f t="shared" si="10"/>
        <v>282798</v>
      </c>
      <c r="AN49" s="128">
        <f t="shared" si="11"/>
        <v>104774.03</v>
      </c>
      <c r="AO49" s="128">
        <f t="shared" si="12"/>
        <v>141111.11000000002</v>
      </c>
      <c r="AP49" s="128">
        <f t="shared" si="13"/>
        <v>1615431.14</v>
      </c>
      <c r="AQ49" s="128">
        <f t="shared" si="14"/>
        <v>3854607.62</v>
      </c>
    </row>
    <row r="50" spans="2:43" x14ac:dyDescent="0.25">
      <c r="B50" s="15" t="s">
        <v>60</v>
      </c>
      <c r="C50" s="241">
        <v>1523692852</v>
      </c>
      <c r="D50" s="241">
        <v>651031975.00999999</v>
      </c>
      <c r="E50" s="241">
        <v>9155.76</v>
      </c>
      <c r="F50" s="241">
        <v>134976.71</v>
      </c>
      <c r="G50" s="241">
        <v>2784954.31</v>
      </c>
      <c r="H50" s="241">
        <v>31556558.990000006</v>
      </c>
      <c r="I50" s="241">
        <v>19755396.740000002</v>
      </c>
      <c r="J50" s="241">
        <v>17508470.370000001</v>
      </c>
      <c r="K50" s="19">
        <v>0</v>
      </c>
      <c r="L50" s="241">
        <v>5866883.9900000002</v>
      </c>
      <c r="M50" s="241">
        <v>36573089.349999987</v>
      </c>
      <c r="N50" s="241">
        <v>61084390.899999999</v>
      </c>
      <c r="O50" s="241">
        <v>50893917.93</v>
      </c>
      <c r="P50" s="241">
        <v>183876227.30000001</v>
      </c>
      <c r="Q50" s="241">
        <f t="shared" si="1"/>
        <v>410044022.35000002</v>
      </c>
      <c r="R50" s="40">
        <v>0</v>
      </c>
      <c r="S50" s="40">
        <v>0</v>
      </c>
      <c r="T50" s="40">
        <v>0</v>
      </c>
      <c r="U50" s="40">
        <v>0</v>
      </c>
      <c r="V50" s="40">
        <v>0</v>
      </c>
      <c r="W50" s="40">
        <v>0</v>
      </c>
      <c r="X50" s="40">
        <v>0</v>
      </c>
      <c r="Y50" s="40">
        <v>0</v>
      </c>
      <c r="Z50" s="40">
        <v>0</v>
      </c>
      <c r="AA50" s="40">
        <v>0</v>
      </c>
      <c r="AB50" s="40">
        <v>0</v>
      </c>
      <c r="AC50" s="40">
        <v>0</v>
      </c>
      <c r="AD50" s="40">
        <v>0</v>
      </c>
      <c r="AE50" s="128">
        <f t="shared" si="2"/>
        <v>9155.76</v>
      </c>
      <c r="AF50" s="128">
        <f t="shared" si="3"/>
        <v>134976.71</v>
      </c>
      <c r="AG50" s="128">
        <f t="shared" si="4"/>
        <v>2784954.31</v>
      </c>
      <c r="AH50" s="128">
        <f t="shared" si="5"/>
        <v>31556558.990000006</v>
      </c>
      <c r="AI50" s="128">
        <f t="shared" si="6"/>
        <v>19755396.740000002</v>
      </c>
      <c r="AJ50" s="128">
        <f t="shared" si="7"/>
        <v>17508470.370000001</v>
      </c>
      <c r="AK50" s="40">
        <f t="shared" si="8"/>
        <v>0</v>
      </c>
      <c r="AL50" s="128">
        <f t="shared" si="9"/>
        <v>5866883.9900000002</v>
      </c>
      <c r="AM50" s="128">
        <f t="shared" si="10"/>
        <v>36573089.349999987</v>
      </c>
      <c r="AN50" s="128">
        <f t="shared" si="11"/>
        <v>61084390.899999999</v>
      </c>
      <c r="AO50" s="128">
        <f t="shared" si="12"/>
        <v>50893917.93</v>
      </c>
      <c r="AP50" s="128">
        <f t="shared" si="13"/>
        <v>183876227.30000001</v>
      </c>
      <c r="AQ50" s="128">
        <f t="shared" si="14"/>
        <v>410044022.35000002</v>
      </c>
    </row>
    <row r="51" spans="2:43" x14ac:dyDescent="0.25">
      <c r="B51" s="15" t="s">
        <v>61</v>
      </c>
      <c r="C51" s="241">
        <v>111636312</v>
      </c>
      <c r="D51" s="241">
        <v>213920170.57999998</v>
      </c>
      <c r="E51" s="19">
        <v>0</v>
      </c>
      <c r="F51" s="241">
        <v>11205655.560000001</v>
      </c>
      <c r="G51" s="241">
        <v>679770.51</v>
      </c>
      <c r="H51" s="241">
        <v>2916666</v>
      </c>
      <c r="I51" s="241">
        <v>801294.51</v>
      </c>
      <c r="J51" s="241">
        <v>398473.43000000005</v>
      </c>
      <c r="K51" s="241">
        <v>5247990.0199999996</v>
      </c>
      <c r="L51" s="241">
        <v>16427936.43</v>
      </c>
      <c r="M51" s="241">
        <v>4637341.13</v>
      </c>
      <c r="N51" s="241">
        <v>12476502.889999999</v>
      </c>
      <c r="O51" s="241">
        <v>8363337.9000000013</v>
      </c>
      <c r="P51" s="241">
        <v>58048955.219999991</v>
      </c>
      <c r="Q51" s="241">
        <f t="shared" si="1"/>
        <v>121203923.59999999</v>
      </c>
      <c r="R51" s="40">
        <v>0</v>
      </c>
      <c r="S51" s="40">
        <v>0</v>
      </c>
      <c r="T51" s="40">
        <v>0</v>
      </c>
      <c r="U51" s="40">
        <v>0</v>
      </c>
      <c r="V51" s="40">
        <v>0</v>
      </c>
      <c r="W51" s="40">
        <v>0</v>
      </c>
      <c r="X51" s="40">
        <v>0</v>
      </c>
      <c r="Y51" s="40">
        <v>0</v>
      </c>
      <c r="Z51" s="40">
        <v>0</v>
      </c>
      <c r="AA51" s="40">
        <v>0</v>
      </c>
      <c r="AB51" s="40">
        <v>0</v>
      </c>
      <c r="AC51" s="40">
        <v>0</v>
      </c>
      <c r="AD51" s="40">
        <v>0</v>
      </c>
      <c r="AE51" s="40">
        <f t="shared" si="2"/>
        <v>0</v>
      </c>
      <c r="AF51" s="128">
        <f t="shared" si="3"/>
        <v>11205655.560000001</v>
      </c>
      <c r="AG51" s="128">
        <f t="shared" si="4"/>
        <v>679770.51</v>
      </c>
      <c r="AH51" s="128">
        <f t="shared" si="5"/>
        <v>2916666</v>
      </c>
      <c r="AI51" s="128">
        <f t="shared" si="6"/>
        <v>801294.51</v>
      </c>
      <c r="AJ51" s="128">
        <f t="shared" si="7"/>
        <v>398473.43000000005</v>
      </c>
      <c r="AK51" s="128">
        <f t="shared" si="8"/>
        <v>5247990.0199999996</v>
      </c>
      <c r="AL51" s="128">
        <f t="shared" si="9"/>
        <v>16427936.43</v>
      </c>
      <c r="AM51" s="128">
        <f t="shared" si="10"/>
        <v>4637341.13</v>
      </c>
      <c r="AN51" s="128">
        <f t="shared" si="11"/>
        <v>12476502.889999999</v>
      </c>
      <c r="AO51" s="128">
        <f t="shared" si="12"/>
        <v>8363337.9000000013</v>
      </c>
      <c r="AP51" s="128">
        <f t="shared" si="13"/>
        <v>58048955.219999991</v>
      </c>
      <c r="AQ51" s="128">
        <f t="shared" si="14"/>
        <v>121203923.59999999</v>
      </c>
    </row>
    <row r="52" spans="2:43" x14ac:dyDescent="0.25">
      <c r="B52" s="15" t="s">
        <v>62</v>
      </c>
      <c r="C52" s="241">
        <v>398681666</v>
      </c>
      <c r="D52" s="241">
        <v>203258171.80000013</v>
      </c>
      <c r="E52" s="241">
        <v>32006.31</v>
      </c>
      <c r="F52" s="241">
        <v>3016048.6</v>
      </c>
      <c r="G52" s="241">
        <v>6413701.419999999</v>
      </c>
      <c r="H52" s="241">
        <v>7948996.0800000001</v>
      </c>
      <c r="I52" s="241">
        <v>8318144.450000002</v>
      </c>
      <c r="J52" s="241">
        <v>3170654.21</v>
      </c>
      <c r="K52" s="241">
        <v>566027.52000000002</v>
      </c>
      <c r="L52" s="241">
        <v>17880283.940000001</v>
      </c>
      <c r="M52" s="241">
        <v>3018950.88</v>
      </c>
      <c r="N52" s="241">
        <v>1927971.6299999994</v>
      </c>
      <c r="O52" s="241">
        <v>10694996.559999999</v>
      </c>
      <c r="P52" s="241">
        <v>24616517.219999995</v>
      </c>
      <c r="Q52" s="241">
        <f t="shared" si="1"/>
        <v>87604298.820000008</v>
      </c>
      <c r="R52" s="40">
        <v>0</v>
      </c>
      <c r="S52" s="40">
        <v>0</v>
      </c>
      <c r="T52" s="40">
        <v>0</v>
      </c>
      <c r="U52" s="40">
        <v>0</v>
      </c>
      <c r="V52" s="40">
        <v>0</v>
      </c>
      <c r="W52" s="40">
        <v>0</v>
      </c>
      <c r="X52" s="40">
        <v>0</v>
      </c>
      <c r="Y52" s="40">
        <v>0</v>
      </c>
      <c r="Z52" s="40">
        <v>0</v>
      </c>
      <c r="AA52" s="40">
        <v>0</v>
      </c>
      <c r="AB52" s="40">
        <v>0</v>
      </c>
      <c r="AC52" s="40">
        <v>0</v>
      </c>
      <c r="AD52" s="40">
        <v>0</v>
      </c>
      <c r="AE52" s="128">
        <f t="shared" si="2"/>
        <v>32006.31</v>
      </c>
      <c r="AF52" s="128">
        <f t="shared" si="3"/>
        <v>3016048.6</v>
      </c>
      <c r="AG52" s="128">
        <f t="shared" si="4"/>
        <v>6413701.419999999</v>
      </c>
      <c r="AH52" s="128">
        <f t="shared" si="5"/>
        <v>7948996.0800000001</v>
      </c>
      <c r="AI52" s="128">
        <f t="shared" si="6"/>
        <v>8318144.450000002</v>
      </c>
      <c r="AJ52" s="128">
        <f t="shared" si="7"/>
        <v>3170654.21</v>
      </c>
      <c r="AK52" s="128">
        <f t="shared" si="8"/>
        <v>566027.52000000002</v>
      </c>
      <c r="AL52" s="128">
        <f t="shared" si="9"/>
        <v>17880283.940000001</v>
      </c>
      <c r="AM52" s="128">
        <f t="shared" si="10"/>
        <v>3018950.88</v>
      </c>
      <c r="AN52" s="128">
        <f t="shared" si="11"/>
        <v>1927971.6299999994</v>
      </c>
      <c r="AO52" s="128">
        <f t="shared" si="12"/>
        <v>10694996.559999999</v>
      </c>
      <c r="AP52" s="128">
        <f t="shared" si="13"/>
        <v>24616517.219999995</v>
      </c>
      <c r="AQ52" s="128">
        <f t="shared" si="14"/>
        <v>87604298.820000008</v>
      </c>
    </row>
    <row r="53" spans="2:43" x14ac:dyDescent="0.25">
      <c r="B53" s="15" t="s">
        <v>63</v>
      </c>
      <c r="C53" s="241">
        <v>22103481</v>
      </c>
      <c r="D53" s="241">
        <v>26370016.5</v>
      </c>
      <c r="E53" s="19">
        <v>0</v>
      </c>
      <c r="F53" s="19">
        <v>0</v>
      </c>
      <c r="G53" s="241">
        <v>235861.77</v>
      </c>
      <c r="H53" s="241">
        <v>132396</v>
      </c>
      <c r="I53" s="19">
        <v>0</v>
      </c>
      <c r="J53" s="19">
        <v>0</v>
      </c>
      <c r="K53" s="19">
        <v>0</v>
      </c>
      <c r="L53" s="241">
        <v>220876.32</v>
      </c>
      <c r="M53" s="19">
        <v>0</v>
      </c>
      <c r="N53" s="19">
        <v>0</v>
      </c>
      <c r="O53" s="241">
        <v>215736</v>
      </c>
      <c r="P53" s="241">
        <v>134177.21000000002</v>
      </c>
      <c r="Q53" s="241">
        <f t="shared" si="1"/>
        <v>939047.3</v>
      </c>
      <c r="R53" s="40">
        <v>0</v>
      </c>
      <c r="S53" s="40">
        <v>0</v>
      </c>
      <c r="T53" s="40">
        <v>0</v>
      </c>
      <c r="U53" s="40">
        <v>0</v>
      </c>
      <c r="V53" s="40">
        <v>0</v>
      </c>
      <c r="W53" s="40">
        <v>0</v>
      </c>
      <c r="X53" s="40">
        <v>0</v>
      </c>
      <c r="Y53" s="40">
        <v>0</v>
      </c>
      <c r="Z53" s="40">
        <v>0</v>
      </c>
      <c r="AA53" s="40">
        <v>0</v>
      </c>
      <c r="AB53" s="40">
        <v>0</v>
      </c>
      <c r="AC53" s="40">
        <v>0</v>
      </c>
      <c r="AD53" s="40">
        <v>0</v>
      </c>
      <c r="AE53" s="40">
        <f t="shared" si="2"/>
        <v>0</v>
      </c>
      <c r="AF53" s="40">
        <f t="shared" si="3"/>
        <v>0</v>
      </c>
      <c r="AG53" s="128">
        <f t="shared" si="4"/>
        <v>235861.77</v>
      </c>
      <c r="AH53" s="128">
        <f t="shared" si="5"/>
        <v>132396</v>
      </c>
      <c r="AI53" s="40">
        <f t="shared" si="6"/>
        <v>0</v>
      </c>
      <c r="AJ53" s="40">
        <f t="shared" si="7"/>
        <v>0</v>
      </c>
      <c r="AK53" s="40">
        <f t="shared" si="8"/>
        <v>0</v>
      </c>
      <c r="AL53" s="128">
        <f t="shared" si="9"/>
        <v>220876.32</v>
      </c>
      <c r="AM53" s="40">
        <f t="shared" si="10"/>
        <v>0</v>
      </c>
      <c r="AN53" s="40">
        <f t="shared" si="11"/>
        <v>0</v>
      </c>
      <c r="AO53" s="128">
        <f t="shared" si="12"/>
        <v>215736</v>
      </c>
      <c r="AP53" s="128">
        <f t="shared" si="13"/>
        <v>134177.21000000002</v>
      </c>
      <c r="AQ53" s="128">
        <f t="shared" si="14"/>
        <v>939047.3</v>
      </c>
    </row>
    <row r="54" spans="2:43" x14ac:dyDescent="0.25">
      <c r="B54" s="15" t="s">
        <v>64</v>
      </c>
      <c r="C54" s="19">
        <v>0</v>
      </c>
      <c r="D54" s="241">
        <v>4499811.8</v>
      </c>
      <c r="E54" s="19">
        <v>0</v>
      </c>
      <c r="F54" s="19">
        <v>0</v>
      </c>
      <c r="G54" s="241">
        <v>939811</v>
      </c>
      <c r="H54" s="19">
        <v>0</v>
      </c>
      <c r="I54" s="241">
        <v>730000</v>
      </c>
      <c r="J54" s="241">
        <v>956429.8</v>
      </c>
      <c r="K54" s="19">
        <v>0</v>
      </c>
      <c r="L54" s="241">
        <v>373570.2</v>
      </c>
      <c r="M54" s="19">
        <v>0</v>
      </c>
      <c r="N54" s="19">
        <v>0</v>
      </c>
      <c r="O54" s="19">
        <v>0</v>
      </c>
      <c r="P54" s="19">
        <v>0</v>
      </c>
      <c r="Q54" s="241">
        <f t="shared" si="1"/>
        <v>2999811</v>
      </c>
      <c r="R54" s="40">
        <v>0</v>
      </c>
      <c r="S54" s="40">
        <v>0</v>
      </c>
      <c r="T54" s="40">
        <v>0</v>
      </c>
      <c r="U54" s="40">
        <v>0</v>
      </c>
      <c r="V54" s="40">
        <v>0</v>
      </c>
      <c r="W54" s="40">
        <v>0</v>
      </c>
      <c r="X54" s="40">
        <v>0</v>
      </c>
      <c r="Y54" s="40">
        <v>0</v>
      </c>
      <c r="Z54" s="40">
        <v>0</v>
      </c>
      <c r="AA54" s="40">
        <v>0</v>
      </c>
      <c r="AB54" s="40">
        <v>0</v>
      </c>
      <c r="AC54" s="40">
        <v>0</v>
      </c>
      <c r="AD54" s="40">
        <v>0</v>
      </c>
      <c r="AE54" s="40">
        <f t="shared" si="2"/>
        <v>0</v>
      </c>
      <c r="AF54" s="40">
        <f t="shared" si="3"/>
        <v>0</v>
      </c>
      <c r="AG54" s="128">
        <f t="shared" si="4"/>
        <v>939811</v>
      </c>
      <c r="AH54" s="40">
        <f t="shared" si="5"/>
        <v>0</v>
      </c>
      <c r="AI54" s="128">
        <f t="shared" si="6"/>
        <v>730000</v>
      </c>
      <c r="AJ54" s="128">
        <f t="shared" si="7"/>
        <v>956429.8</v>
      </c>
      <c r="AK54" s="40">
        <f t="shared" si="8"/>
        <v>0</v>
      </c>
      <c r="AL54" s="128">
        <f t="shared" si="9"/>
        <v>373570.2</v>
      </c>
      <c r="AM54" s="40">
        <f t="shared" si="10"/>
        <v>0</v>
      </c>
      <c r="AN54" s="40">
        <f t="shared" si="11"/>
        <v>0</v>
      </c>
      <c r="AO54" s="40">
        <f t="shared" si="12"/>
        <v>0</v>
      </c>
      <c r="AP54" s="40">
        <f t="shared" si="13"/>
        <v>0</v>
      </c>
      <c r="AQ54" s="128">
        <f t="shared" si="14"/>
        <v>2999811</v>
      </c>
    </row>
    <row r="55" spans="2:43" x14ac:dyDescent="0.25">
      <c r="B55" s="15" t="s">
        <v>65</v>
      </c>
      <c r="C55" s="241">
        <v>602693354</v>
      </c>
      <c r="D55" s="241">
        <v>629396679.25</v>
      </c>
      <c r="E55" s="241">
        <v>676693.42</v>
      </c>
      <c r="F55" s="241">
        <v>951456.03</v>
      </c>
      <c r="G55" s="241">
        <v>790888.62</v>
      </c>
      <c r="H55" s="241">
        <v>234330.58000000002</v>
      </c>
      <c r="I55" s="241">
        <v>426593.14</v>
      </c>
      <c r="J55" s="241">
        <v>1056653.3999999999</v>
      </c>
      <c r="K55" s="241">
        <v>447920.92</v>
      </c>
      <c r="L55" s="241">
        <v>1892850.4700000002</v>
      </c>
      <c r="M55" s="241">
        <v>222915.18</v>
      </c>
      <c r="N55" s="241">
        <v>756692.47999999998</v>
      </c>
      <c r="O55" s="241">
        <v>1064366.1599999999</v>
      </c>
      <c r="P55" s="241">
        <v>20313386.200000003</v>
      </c>
      <c r="Q55" s="241">
        <f t="shared" si="1"/>
        <v>28834746.600000001</v>
      </c>
      <c r="R55" s="40">
        <v>0</v>
      </c>
      <c r="S55" s="40">
        <v>0</v>
      </c>
      <c r="T55" s="40">
        <v>0</v>
      </c>
      <c r="U55" s="40">
        <v>0</v>
      </c>
      <c r="V55" s="40">
        <v>0</v>
      </c>
      <c r="W55" s="40">
        <v>0</v>
      </c>
      <c r="X55" s="40">
        <v>0</v>
      </c>
      <c r="Y55" s="40">
        <v>0</v>
      </c>
      <c r="Z55" s="40">
        <v>0</v>
      </c>
      <c r="AA55" s="40">
        <v>0</v>
      </c>
      <c r="AB55" s="40">
        <v>0</v>
      </c>
      <c r="AC55" s="40">
        <v>0</v>
      </c>
      <c r="AD55" s="40">
        <v>0</v>
      </c>
      <c r="AE55" s="128">
        <f t="shared" si="2"/>
        <v>676693.42</v>
      </c>
      <c r="AF55" s="128">
        <f t="shared" si="3"/>
        <v>951456.03</v>
      </c>
      <c r="AG55" s="128">
        <f t="shared" si="4"/>
        <v>790888.62</v>
      </c>
      <c r="AH55" s="128">
        <f t="shared" si="5"/>
        <v>234330.58000000002</v>
      </c>
      <c r="AI55" s="128">
        <f t="shared" si="6"/>
        <v>426593.14</v>
      </c>
      <c r="AJ55" s="128">
        <f t="shared" si="7"/>
        <v>1056653.3999999999</v>
      </c>
      <c r="AK55" s="128">
        <f t="shared" si="8"/>
        <v>447920.92</v>
      </c>
      <c r="AL55" s="128">
        <f t="shared" si="9"/>
        <v>1892850.4700000002</v>
      </c>
      <c r="AM55" s="128">
        <f t="shared" si="10"/>
        <v>222915.18</v>
      </c>
      <c r="AN55" s="128">
        <f t="shared" si="11"/>
        <v>756692.47999999998</v>
      </c>
      <c r="AO55" s="128">
        <f t="shared" si="12"/>
        <v>1064366.1599999999</v>
      </c>
      <c r="AP55" s="128">
        <f t="shared" si="13"/>
        <v>20313386.200000003</v>
      </c>
      <c r="AQ55" s="128">
        <f t="shared" si="14"/>
        <v>28834746.600000001</v>
      </c>
    </row>
    <row r="56" spans="2:43" x14ac:dyDescent="0.25">
      <c r="B56" s="15" t="s">
        <v>66</v>
      </c>
      <c r="C56" s="241">
        <v>349373183</v>
      </c>
      <c r="D56" s="241">
        <v>361972315</v>
      </c>
      <c r="E56" s="19">
        <v>0</v>
      </c>
      <c r="F56" s="241">
        <v>3388332</v>
      </c>
      <c r="G56" s="241">
        <v>165000</v>
      </c>
      <c r="H56" s="241">
        <v>1666666</v>
      </c>
      <c r="I56" s="19">
        <v>0</v>
      </c>
      <c r="J56" s="19">
        <v>0</v>
      </c>
      <c r="K56" s="19">
        <v>0</v>
      </c>
      <c r="L56" s="19">
        <v>0</v>
      </c>
      <c r="M56" s="19">
        <v>0</v>
      </c>
      <c r="N56" s="241">
        <v>5000000</v>
      </c>
      <c r="O56" s="19">
        <v>0</v>
      </c>
      <c r="P56" s="241">
        <v>46966885.729999997</v>
      </c>
      <c r="Q56" s="241">
        <f t="shared" si="1"/>
        <v>57186883.729999997</v>
      </c>
      <c r="R56" s="40">
        <v>0</v>
      </c>
      <c r="S56" s="40">
        <v>0</v>
      </c>
      <c r="T56" s="40">
        <v>0</v>
      </c>
      <c r="U56" s="40">
        <v>0</v>
      </c>
      <c r="V56" s="40">
        <v>0</v>
      </c>
      <c r="W56" s="40">
        <v>0</v>
      </c>
      <c r="X56" s="40">
        <v>0</v>
      </c>
      <c r="Y56" s="40">
        <v>0</v>
      </c>
      <c r="Z56" s="40">
        <v>0</v>
      </c>
      <c r="AA56" s="40">
        <v>0</v>
      </c>
      <c r="AB56" s="40">
        <v>0</v>
      </c>
      <c r="AC56" s="40">
        <v>0</v>
      </c>
      <c r="AD56" s="40">
        <v>0</v>
      </c>
      <c r="AE56" s="40">
        <f t="shared" si="2"/>
        <v>0</v>
      </c>
      <c r="AF56" s="128">
        <f t="shared" si="3"/>
        <v>3388332</v>
      </c>
      <c r="AG56" s="128">
        <f t="shared" si="4"/>
        <v>165000</v>
      </c>
      <c r="AH56" s="128">
        <f t="shared" si="5"/>
        <v>1666666</v>
      </c>
      <c r="AI56" s="40">
        <f t="shared" si="6"/>
        <v>0</v>
      </c>
      <c r="AJ56" s="40">
        <f t="shared" si="7"/>
        <v>0</v>
      </c>
      <c r="AK56" s="40">
        <f t="shared" si="8"/>
        <v>0</v>
      </c>
      <c r="AL56" s="40">
        <f t="shared" si="9"/>
        <v>0</v>
      </c>
      <c r="AM56" s="40">
        <f t="shared" si="10"/>
        <v>0</v>
      </c>
      <c r="AN56" s="128">
        <f t="shared" si="11"/>
        <v>5000000</v>
      </c>
      <c r="AO56" s="40">
        <f t="shared" si="12"/>
        <v>0</v>
      </c>
      <c r="AP56" s="128">
        <f t="shared" si="13"/>
        <v>46966885.729999997</v>
      </c>
      <c r="AQ56" s="128">
        <f t="shared" si="14"/>
        <v>57186883.729999997</v>
      </c>
    </row>
    <row r="57" spans="2:43" x14ac:dyDescent="0.25">
      <c r="B57" s="14" t="s">
        <v>67</v>
      </c>
      <c r="C57" s="240">
        <v>4263309465.0000005</v>
      </c>
      <c r="D57" s="240">
        <v>6297893270.04</v>
      </c>
      <c r="E57" s="12">
        <v>0</v>
      </c>
      <c r="F57" s="240">
        <v>3651397.64</v>
      </c>
      <c r="G57" s="240">
        <v>14131361.1</v>
      </c>
      <c r="H57" s="240">
        <v>864151.28</v>
      </c>
      <c r="I57" s="240">
        <v>44031526.129999995</v>
      </c>
      <c r="J57" s="240">
        <v>65768193.839999996</v>
      </c>
      <c r="K57" s="240">
        <v>49772131.649999999</v>
      </c>
      <c r="L57" s="240">
        <v>79008967.030000001</v>
      </c>
      <c r="M57" s="240">
        <v>229335081.81999999</v>
      </c>
      <c r="N57" s="240">
        <v>30942570.710000001</v>
      </c>
      <c r="O57" s="240">
        <v>52838927.650000006</v>
      </c>
      <c r="P57" s="240">
        <v>301791396.39000005</v>
      </c>
      <c r="Q57" s="240">
        <f t="shared" si="1"/>
        <v>872135705.24000001</v>
      </c>
      <c r="R57" s="12">
        <v>0</v>
      </c>
      <c r="S57" s="12">
        <v>0</v>
      </c>
      <c r="T57" s="240">
        <v>140057445.46000001</v>
      </c>
      <c r="U57" s="12">
        <v>0</v>
      </c>
      <c r="V57" s="240">
        <v>9839000</v>
      </c>
      <c r="W57" s="240">
        <v>84418308</v>
      </c>
      <c r="X57" s="12">
        <v>0</v>
      </c>
      <c r="Y57" s="240">
        <v>15685246</v>
      </c>
      <c r="Z57" s="240">
        <v>450888628.85000002</v>
      </c>
      <c r="AA57" s="240">
        <v>7458869</v>
      </c>
      <c r="AB57" s="240">
        <v>110139499.66999999</v>
      </c>
      <c r="AC57" s="240">
        <v>88009551.969999999</v>
      </c>
      <c r="AD57" s="240">
        <v>906496548.95000005</v>
      </c>
      <c r="AE57" s="12">
        <f t="shared" si="2"/>
        <v>0</v>
      </c>
      <c r="AF57" s="240">
        <f t="shared" si="3"/>
        <v>3651397.64</v>
      </c>
      <c r="AG57" s="240">
        <f t="shared" si="4"/>
        <v>154188806.56</v>
      </c>
      <c r="AH57" s="240">
        <f t="shared" si="5"/>
        <v>864151.28</v>
      </c>
      <c r="AI57" s="240">
        <f t="shared" si="6"/>
        <v>53870526.129999995</v>
      </c>
      <c r="AJ57" s="240">
        <f t="shared" si="7"/>
        <v>150186501.84</v>
      </c>
      <c r="AK57" s="240">
        <f t="shared" si="8"/>
        <v>49772131.649999999</v>
      </c>
      <c r="AL57" s="240">
        <f t="shared" si="9"/>
        <v>94694213.030000001</v>
      </c>
      <c r="AM57" s="240">
        <f t="shared" si="10"/>
        <v>680223710.67000008</v>
      </c>
      <c r="AN57" s="240">
        <f t="shared" si="11"/>
        <v>38401439.710000001</v>
      </c>
      <c r="AO57" s="240">
        <f t="shared" si="12"/>
        <v>162978427.31999999</v>
      </c>
      <c r="AP57" s="240">
        <f t="shared" si="13"/>
        <v>389800948.36000001</v>
      </c>
      <c r="AQ57" s="240">
        <f t="shared" si="14"/>
        <v>1778632254.1900001</v>
      </c>
    </row>
    <row r="58" spans="2:43" x14ac:dyDescent="0.25">
      <c r="B58" s="15" t="s">
        <v>68</v>
      </c>
      <c r="C58" s="249">
        <v>1400433076</v>
      </c>
      <c r="D58" s="249">
        <v>1688481881.8499997</v>
      </c>
      <c r="E58" s="250">
        <v>0</v>
      </c>
      <c r="F58" s="249">
        <v>3651397.64</v>
      </c>
      <c r="G58" s="249">
        <v>616961.1</v>
      </c>
      <c r="H58" s="249">
        <v>64151.280000000006</v>
      </c>
      <c r="I58" s="249">
        <v>1560000.47</v>
      </c>
      <c r="J58" s="249">
        <v>7394847.8699999992</v>
      </c>
      <c r="K58" s="249">
        <v>11099013.719999999</v>
      </c>
      <c r="L58" s="249">
        <v>14415703.58</v>
      </c>
      <c r="M58" s="249">
        <v>38260483.180000007</v>
      </c>
      <c r="N58" s="249">
        <v>3647879.46</v>
      </c>
      <c r="O58" s="249">
        <v>5631029.04</v>
      </c>
      <c r="P58" s="249">
        <v>17489320.210000001</v>
      </c>
      <c r="Q58" s="249">
        <f t="shared" si="1"/>
        <v>103830787.55000001</v>
      </c>
      <c r="R58" s="218">
        <v>0</v>
      </c>
      <c r="S58" s="218">
        <v>0</v>
      </c>
      <c r="T58" s="218">
        <v>0</v>
      </c>
      <c r="U58" s="218">
        <v>0</v>
      </c>
      <c r="V58" s="218">
        <v>0</v>
      </c>
      <c r="W58" s="218">
        <v>0</v>
      </c>
      <c r="X58" s="218">
        <v>0</v>
      </c>
      <c r="Y58" s="218">
        <v>0</v>
      </c>
      <c r="Z58" s="218">
        <v>0</v>
      </c>
      <c r="AA58" s="218">
        <v>0</v>
      </c>
      <c r="AB58" s="218">
        <v>0</v>
      </c>
      <c r="AC58" s="218">
        <v>0</v>
      </c>
      <c r="AD58" s="218">
        <v>0</v>
      </c>
      <c r="AE58" s="218">
        <f t="shared" si="2"/>
        <v>0</v>
      </c>
      <c r="AF58" s="217">
        <f t="shared" si="3"/>
        <v>3651397.64</v>
      </c>
      <c r="AG58" s="217">
        <f t="shared" si="4"/>
        <v>616961.1</v>
      </c>
      <c r="AH58" s="217">
        <f t="shared" si="5"/>
        <v>64151.280000000006</v>
      </c>
      <c r="AI58" s="217">
        <f t="shared" si="6"/>
        <v>1560000.47</v>
      </c>
      <c r="AJ58" s="217">
        <f t="shared" si="7"/>
        <v>7394847.8699999992</v>
      </c>
      <c r="AK58" s="217">
        <f t="shared" si="8"/>
        <v>11099013.719999999</v>
      </c>
      <c r="AL58" s="217">
        <f t="shared" si="9"/>
        <v>14415703.58</v>
      </c>
      <c r="AM58" s="217">
        <f t="shared" si="10"/>
        <v>38260483.180000007</v>
      </c>
      <c r="AN58" s="217">
        <f t="shared" si="11"/>
        <v>3647879.46</v>
      </c>
      <c r="AO58" s="217">
        <f t="shared" si="12"/>
        <v>5631029.04</v>
      </c>
      <c r="AP58" s="217">
        <f t="shared" si="13"/>
        <v>17489320.210000001</v>
      </c>
      <c r="AQ58" s="217">
        <f t="shared" si="14"/>
        <v>103830787.55000001</v>
      </c>
    </row>
    <row r="59" spans="2:43" x14ac:dyDescent="0.25">
      <c r="B59" s="15" t="s">
        <v>69</v>
      </c>
      <c r="C59" s="249">
        <v>2851940568</v>
      </c>
      <c r="D59" s="249">
        <v>4598475567.1900005</v>
      </c>
      <c r="E59" s="250">
        <v>0</v>
      </c>
      <c r="F59" s="250">
        <v>0</v>
      </c>
      <c r="G59" s="249">
        <v>13514400</v>
      </c>
      <c r="H59" s="249">
        <v>800000</v>
      </c>
      <c r="I59" s="249">
        <v>42471525.659999996</v>
      </c>
      <c r="J59" s="249">
        <v>58373345.969999999</v>
      </c>
      <c r="K59" s="249">
        <v>38673117.93</v>
      </c>
      <c r="L59" s="249">
        <v>64593263.449999996</v>
      </c>
      <c r="M59" s="249">
        <v>191074598.63999999</v>
      </c>
      <c r="N59" s="249">
        <v>27294691.25</v>
      </c>
      <c r="O59" s="249">
        <v>47207898.610000007</v>
      </c>
      <c r="P59" s="249">
        <v>284302076.18000007</v>
      </c>
      <c r="Q59" s="249">
        <f t="shared" si="1"/>
        <v>768304917.69000006</v>
      </c>
      <c r="R59" s="218">
        <v>0</v>
      </c>
      <c r="S59" s="218">
        <v>0</v>
      </c>
      <c r="T59" s="217">
        <v>140057445.46000001</v>
      </c>
      <c r="U59" s="218">
        <v>0</v>
      </c>
      <c r="V59" s="217">
        <v>9839000</v>
      </c>
      <c r="W59" s="217">
        <v>84418308</v>
      </c>
      <c r="X59" s="218">
        <v>0</v>
      </c>
      <c r="Y59" s="217">
        <v>15685246</v>
      </c>
      <c r="Z59" s="217">
        <v>450888628.85000002</v>
      </c>
      <c r="AA59" s="217">
        <v>7458869</v>
      </c>
      <c r="AB59" s="217">
        <v>110139499.66999999</v>
      </c>
      <c r="AC59" s="217">
        <v>88009551.969999999</v>
      </c>
      <c r="AD59" s="217">
        <v>906496548.95000005</v>
      </c>
      <c r="AE59" s="218">
        <f t="shared" si="2"/>
        <v>0</v>
      </c>
      <c r="AF59" s="218">
        <f t="shared" si="3"/>
        <v>0</v>
      </c>
      <c r="AG59" s="217">
        <f t="shared" si="4"/>
        <v>153571845.46000001</v>
      </c>
      <c r="AH59" s="217">
        <f t="shared" si="5"/>
        <v>800000</v>
      </c>
      <c r="AI59" s="217">
        <f t="shared" si="6"/>
        <v>52310525.659999996</v>
      </c>
      <c r="AJ59" s="217">
        <f t="shared" si="7"/>
        <v>142791653.97</v>
      </c>
      <c r="AK59" s="217">
        <f t="shared" si="8"/>
        <v>38673117.93</v>
      </c>
      <c r="AL59" s="217">
        <f t="shared" si="9"/>
        <v>80278509.449999988</v>
      </c>
      <c r="AM59" s="217">
        <f t="shared" si="10"/>
        <v>641963227.49000001</v>
      </c>
      <c r="AN59" s="217">
        <f t="shared" si="11"/>
        <v>34753560.25</v>
      </c>
      <c r="AO59" s="217">
        <f t="shared" si="12"/>
        <v>157347398.28</v>
      </c>
      <c r="AP59" s="217">
        <f t="shared" si="13"/>
        <v>372311628.1500001</v>
      </c>
      <c r="AQ59" s="217">
        <f t="shared" si="14"/>
        <v>1674801466.6400001</v>
      </c>
    </row>
    <row r="60" spans="2:43" x14ac:dyDescent="0.25">
      <c r="B60" s="15" t="s">
        <v>100</v>
      </c>
      <c r="C60" s="249">
        <v>10000000</v>
      </c>
      <c r="D60" s="249">
        <v>10000000</v>
      </c>
      <c r="E60" s="250">
        <v>0</v>
      </c>
      <c r="F60" s="250">
        <v>0</v>
      </c>
      <c r="G60" s="250">
        <v>0</v>
      </c>
      <c r="H60" s="250">
        <v>0</v>
      </c>
      <c r="I60" s="250">
        <v>0</v>
      </c>
      <c r="J60" s="250">
        <v>0</v>
      </c>
      <c r="K60" s="250">
        <v>0</v>
      </c>
      <c r="L60" s="250">
        <v>0</v>
      </c>
      <c r="M60" s="250">
        <v>0</v>
      </c>
      <c r="N60" s="250">
        <v>0</v>
      </c>
      <c r="O60" s="250">
        <v>0</v>
      </c>
      <c r="P60" s="250">
        <v>0</v>
      </c>
      <c r="Q60" s="250">
        <f t="shared" si="1"/>
        <v>0</v>
      </c>
      <c r="R60" s="218">
        <v>0</v>
      </c>
      <c r="S60" s="218">
        <v>0</v>
      </c>
      <c r="T60" s="218">
        <v>0</v>
      </c>
      <c r="U60" s="218">
        <v>0</v>
      </c>
      <c r="V60" s="218">
        <v>0</v>
      </c>
      <c r="W60" s="218">
        <v>0</v>
      </c>
      <c r="X60" s="218">
        <v>0</v>
      </c>
      <c r="Y60" s="218">
        <v>0</v>
      </c>
      <c r="Z60" s="218">
        <v>0</v>
      </c>
      <c r="AA60" s="218">
        <v>0</v>
      </c>
      <c r="AB60" s="218">
        <v>0</v>
      </c>
      <c r="AC60" s="218">
        <v>0</v>
      </c>
      <c r="AD60" s="218">
        <v>0</v>
      </c>
      <c r="AE60" s="218">
        <f t="shared" si="2"/>
        <v>0</v>
      </c>
      <c r="AF60" s="218">
        <f t="shared" si="3"/>
        <v>0</v>
      </c>
      <c r="AG60" s="218">
        <f t="shared" si="4"/>
        <v>0</v>
      </c>
      <c r="AH60" s="218">
        <f t="shared" si="5"/>
        <v>0</v>
      </c>
      <c r="AI60" s="218">
        <f t="shared" si="6"/>
        <v>0</v>
      </c>
      <c r="AJ60" s="218">
        <f t="shared" si="7"/>
        <v>0</v>
      </c>
      <c r="AK60" s="218">
        <f t="shared" si="8"/>
        <v>0</v>
      </c>
      <c r="AL60" s="218">
        <f t="shared" si="9"/>
        <v>0</v>
      </c>
      <c r="AM60" s="218">
        <f t="shared" si="10"/>
        <v>0</v>
      </c>
      <c r="AN60" s="218">
        <f t="shared" si="11"/>
        <v>0</v>
      </c>
      <c r="AO60" s="218">
        <f t="shared" si="12"/>
        <v>0</v>
      </c>
      <c r="AP60" s="218">
        <f t="shared" si="13"/>
        <v>0</v>
      </c>
      <c r="AQ60" s="218">
        <f t="shared" si="14"/>
        <v>0</v>
      </c>
    </row>
    <row r="61" spans="2:43" x14ac:dyDescent="0.25">
      <c r="B61" s="15" t="s">
        <v>70</v>
      </c>
      <c r="C61" s="249">
        <v>935821</v>
      </c>
      <c r="D61" s="249">
        <v>935821</v>
      </c>
      <c r="E61" s="250">
        <v>0</v>
      </c>
      <c r="F61" s="250">
        <v>0</v>
      </c>
      <c r="G61" s="250">
        <v>0</v>
      </c>
      <c r="H61" s="250">
        <v>0</v>
      </c>
      <c r="I61" s="250">
        <v>0</v>
      </c>
      <c r="J61" s="250">
        <v>0</v>
      </c>
      <c r="K61" s="250">
        <v>0</v>
      </c>
      <c r="L61" s="250">
        <v>0</v>
      </c>
      <c r="M61" s="250">
        <v>0</v>
      </c>
      <c r="N61" s="250">
        <v>0</v>
      </c>
      <c r="O61" s="250">
        <v>0</v>
      </c>
      <c r="P61" s="250">
        <v>0</v>
      </c>
      <c r="Q61" s="250">
        <f t="shared" si="1"/>
        <v>0</v>
      </c>
      <c r="R61" s="218">
        <v>0</v>
      </c>
      <c r="S61" s="218">
        <v>0</v>
      </c>
      <c r="T61" s="218">
        <v>0</v>
      </c>
      <c r="U61" s="218">
        <v>0</v>
      </c>
      <c r="V61" s="218">
        <v>0</v>
      </c>
      <c r="W61" s="218">
        <v>0</v>
      </c>
      <c r="X61" s="218">
        <v>0</v>
      </c>
      <c r="Y61" s="218">
        <v>0</v>
      </c>
      <c r="Z61" s="218">
        <v>0</v>
      </c>
      <c r="AA61" s="218">
        <v>0</v>
      </c>
      <c r="AB61" s="218">
        <v>0</v>
      </c>
      <c r="AC61" s="218">
        <v>0</v>
      </c>
      <c r="AD61" s="218">
        <v>0</v>
      </c>
      <c r="AE61" s="218">
        <f t="shared" si="2"/>
        <v>0</v>
      </c>
      <c r="AF61" s="218">
        <f t="shared" si="3"/>
        <v>0</v>
      </c>
      <c r="AG61" s="218">
        <f t="shared" si="4"/>
        <v>0</v>
      </c>
      <c r="AH61" s="218">
        <f t="shared" si="5"/>
        <v>0</v>
      </c>
      <c r="AI61" s="218">
        <f t="shared" si="6"/>
        <v>0</v>
      </c>
      <c r="AJ61" s="218">
        <f t="shared" si="7"/>
        <v>0</v>
      </c>
      <c r="AK61" s="218">
        <f t="shared" si="8"/>
        <v>0</v>
      </c>
      <c r="AL61" s="218">
        <f t="shared" si="9"/>
        <v>0</v>
      </c>
      <c r="AM61" s="218">
        <f t="shared" si="10"/>
        <v>0</v>
      </c>
      <c r="AN61" s="218">
        <f t="shared" si="11"/>
        <v>0</v>
      </c>
      <c r="AO61" s="218">
        <f t="shared" si="12"/>
        <v>0</v>
      </c>
      <c r="AP61" s="218">
        <f t="shared" si="13"/>
        <v>0</v>
      </c>
      <c r="AQ61" s="218">
        <f t="shared" si="13"/>
        <v>0</v>
      </c>
    </row>
    <row r="62" spans="2:43" x14ac:dyDescent="0.25">
      <c r="B62" s="14" t="s">
        <v>71</v>
      </c>
      <c r="C62" s="216">
        <v>112660318</v>
      </c>
      <c r="D62" s="216">
        <v>112660318</v>
      </c>
      <c r="E62" s="219">
        <v>0</v>
      </c>
      <c r="F62" s="219">
        <v>0</v>
      </c>
      <c r="G62" s="219">
        <v>0</v>
      </c>
      <c r="H62" s="219">
        <v>0</v>
      </c>
      <c r="I62" s="219">
        <v>0</v>
      </c>
      <c r="J62" s="219">
        <v>0</v>
      </c>
      <c r="K62" s="219">
        <v>0</v>
      </c>
      <c r="L62" s="219">
        <v>0</v>
      </c>
      <c r="M62" s="219">
        <v>0</v>
      </c>
      <c r="N62" s="219">
        <v>0</v>
      </c>
      <c r="O62" s="219">
        <v>0</v>
      </c>
      <c r="P62" s="219">
        <v>0</v>
      </c>
      <c r="Q62" s="219">
        <f t="shared" si="1"/>
        <v>0</v>
      </c>
      <c r="R62" s="219">
        <v>0</v>
      </c>
      <c r="S62" s="219">
        <v>0</v>
      </c>
      <c r="T62" s="219">
        <v>0</v>
      </c>
      <c r="U62" s="219">
        <v>0</v>
      </c>
      <c r="V62" s="219">
        <v>0</v>
      </c>
      <c r="W62" s="219">
        <v>0</v>
      </c>
      <c r="X62" s="219">
        <v>0</v>
      </c>
      <c r="Y62" s="219">
        <v>0</v>
      </c>
      <c r="Z62" s="219">
        <v>0</v>
      </c>
      <c r="AA62" s="219">
        <v>0</v>
      </c>
      <c r="AB62" s="219">
        <v>0</v>
      </c>
      <c r="AC62" s="219">
        <v>0</v>
      </c>
      <c r="AD62" s="219">
        <v>0</v>
      </c>
      <c r="AE62" s="219">
        <f t="shared" si="2"/>
        <v>0</v>
      </c>
      <c r="AF62" s="219">
        <f t="shared" si="3"/>
        <v>0</v>
      </c>
      <c r="AG62" s="219">
        <f t="shared" si="4"/>
        <v>0</v>
      </c>
      <c r="AH62" s="219">
        <f t="shared" si="5"/>
        <v>0</v>
      </c>
      <c r="AI62" s="219">
        <f t="shared" si="6"/>
        <v>0</v>
      </c>
      <c r="AJ62" s="219">
        <f t="shared" si="7"/>
        <v>0</v>
      </c>
      <c r="AK62" s="219">
        <f t="shared" si="8"/>
        <v>0</v>
      </c>
      <c r="AL62" s="219">
        <f t="shared" si="9"/>
        <v>0</v>
      </c>
      <c r="AM62" s="219">
        <f t="shared" si="10"/>
        <v>0</v>
      </c>
      <c r="AN62" s="219">
        <f t="shared" si="11"/>
        <v>0</v>
      </c>
      <c r="AO62" s="219">
        <f t="shared" si="12"/>
        <v>0</v>
      </c>
      <c r="AP62" s="219">
        <f t="shared" si="13"/>
        <v>0</v>
      </c>
      <c r="AQ62" s="219">
        <f t="shared" si="13"/>
        <v>0</v>
      </c>
    </row>
    <row r="63" spans="2:43" x14ac:dyDescent="0.25">
      <c r="B63" s="15" t="s">
        <v>72</v>
      </c>
      <c r="C63" s="249">
        <v>112660318</v>
      </c>
      <c r="D63" s="249">
        <v>112660318</v>
      </c>
      <c r="E63" s="250">
        <v>0</v>
      </c>
      <c r="F63" s="250">
        <v>0</v>
      </c>
      <c r="G63" s="250">
        <v>0</v>
      </c>
      <c r="H63" s="250">
        <v>0</v>
      </c>
      <c r="I63" s="250">
        <v>0</v>
      </c>
      <c r="J63" s="250">
        <v>0</v>
      </c>
      <c r="K63" s="250">
        <v>0</v>
      </c>
      <c r="L63" s="250">
        <v>0</v>
      </c>
      <c r="M63" s="250">
        <v>0</v>
      </c>
      <c r="N63" s="250">
        <v>0</v>
      </c>
      <c r="O63" s="250">
        <v>0</v>
      </c>
      <c r="P63" s="250">
        <v>0</v>
      </c>
      <c r="Q63" s="250">
        <f t="shared" si="1"/>
        <v>0</v>
      </c>
      <c r="R63" s="218">
        <v>0</v>
      </c>
      <c r="S63" s="218">
        <v>0</v>
      </c>
      <c r="T63" s="218">
        <v>0</v>
      </c>
      <c r="U63" s="218">
        <v>0</v>
      </c>
      <c r="V63" s="218">
        <v>0</v>
      </c>
      <c r="W63" s="218">
        <v>0</v>
      </c>
      <c r="X63" s="218">
        <v>0</v>
      </c>
      <c r="Y63" s="218">
        <v>0</v>
      </c>
      <c r="Z63" s="218">
        <v>0</v>
      </c>
      <c r="AA63" s="218">
        <v>0</v>
      </c>
      <c r="AB63" s="218">
        <v>0</v>
      </c>
      <c r="AC63" s="218">
        <v>0</v>
      </c>
      <c r="AD63" s="218">
        <v>0</v>
      </c>
      <c r="AE63" s="218">
        <v>0</v>
      </c>
      <c r="AF63" s="218">
        <f t="shared" si="3"/>
        <v>0</v>
      </c>
      <c r="AG63" s="218">
        <f t="shared" si="4"/>
        <v>0</v>
      </c>
      <c r="AH63" s="218">
        <f t="shared" si="5"/>
        <v>0</v>
      </c>
      <c r="AI63" s="218">
        <f t="shared" si="6"/>
        <v>0</v>
      </c>
      <c r="AJ63" s="218">
        <f t="shared" si="7"/>
        <v>0</v>
      </c>
      <c r="AK63" s="218">
        <f t="shared" si="8"/>
        <v>0</v>
      </c>
      <c r="AL63" s="218">
        <f t="shared" si="9"/>
        <v>0</v>
      </c>
      <c r="AM63" s="218">
        <f t="shared" si="10"/>
        <v>0</v>
      </c>
      <c r="AN63" s="218">
        <f t="shared" si="11"/>
        <v>0</v>
      </c>
      <c r="AO63" s="218">
        <f t="shared" si="12"/>
        <v>0</v>
      </c>
      <c r="AP63" s="218">
        <f>P63+AC63</f>
        <v>0</v>
      </c>
      <c r="AQ63" s="218">
        <f>Q63+AD63</f>
        <v>0</v>
      </c>
    </row>
    <row r="64" spans="2:43" x14ac:dyDescent="0.25">
      <c r="B64" s="15" t="s">
        <v>122</v>
      </c>
      <c r="C64" s="250">
        <v>0</v>
      </c>
      <c r="D64" s="249">
        <v>2.3283064365386963E-10</v>
      </c>
      <c r="E64" s="250">
        <v>0</v>
      </c>
      <c r="F64" s="250">
        <v>0</v>
      </c>
      <c r="G64" s="250">
        <v>0</v>
      </c>
      <c r="H64" s="250">
        <v>0</v>
      </c>
      <c r="I64" s="250">
        <v>0</v>
      </c>
      <c r="J64" s="250">
        <v>0</v>
      </c>
      <c r="K64" s="250">
        <v>0</v>
      </c>
      <c r="L64" s="250">
        <v>0</v>
      </c>
      <c r="M64" s="250">
        <v>0</v>
      </c>
      <c r="N64" s="250">
        <v>0</v>
      </c>
      <c r="O64" s="250">
        <v>0</v>
      </c>
      <c r="P64" s="250">
        <v>0</v>
      </c>
      <c r="Q64" s="250">
        <f t="shared" si="1"/>
        <v>0</v>
      </c>
      <c r="R64" s="218">
        <v>0</v>
      </c>
      <c r="S64" s="218">
        <v>0</v>
      </c>
      <c r="T64" s="218">
        <v>0</v>
      </c>
      <c r="U64" s="218">
        <v>0</v>
      </c>
      <c r="V64" s="218">
        <v>0</v>
      </c>
      <c r="W64" s="218">
        <v>0</v>
      </c>
      <c r="X64" s="218">
        <v>0</v>
      </c>
      <c r="Y64" s="218">
        <v>0</v>
      </c>
      <c r="Z64" s="218">
        <v>0</v>
      </c>
      <c r="AA64" s="218">
        <v>0</v>
      </c>
      <c r="AB64" s="218">
        <v>0</v>
      </c>
      <c r="AC64" s="218">
        <v>0</v>
      </c>
      <c r="AD64" s="218">
        <v>0</v>
      </c>
      <c r="AE64" s="218">
        <v>0</v>
      </c>
      <c r="AF64" s="218">
        <f t="shared" si="3"/>
        <v>0</v>
      </c>
      <c r="AG64" s="218">
        <f t="shared" si="4"/>
        <v>0</v>
      </c>
      <c r="AH64" s="218">
        <f t="shared" si="5"/>
        <v>0</v>
      </c>
      <c r="AI64" s="218">
        <f t="shared" si="6"/>
        <v>0</v>
      </c>
      <c r="AJ64" s="218">
        <f t="shared" si="7"/>
        <v>0</v>
      </c>
      <c r="AK64" s="218">
        <f t="shared" si="8"/>
        <v>0</v>
      </c>
      <c r="AL64" s="218">
        <f t="shared" si="9"/>
        <v>0</v>
      </c>
      <c r="AM64" s="218">
        <f t="shared" si="10"/>
        <v>0</v>
      </c>
      <c r="AN64" s="218">
        <f t="shared" si="11"/>
        <v>0</v>
      </c>
      <c r="AO64" s="218">
        <f t="shared" si="12"/>
        <v>0</v>
      </c>
      <c r="AP64" s="218">
        <f t="shared" si="13"/>
        <v>0</v>
      </c>
      <c r="AQ64" s="218">
        <f t="shared" si="13"/>
        <v>0</v>
      </c>
    </row>
    <row r="65" spans="2:58" x14ac:dyDescent="0.25">
      <c r="B65" s="14" t="s">
        <v>74</v>
      </c>
      <c r="C65" s="216">
        <v>20628362</v>
      </c>
      <c r="D65" s="216">
        <v>21058172.560000002</v>
      </c>
      <c r="E65" s="219">
        <v>0</v>
      </c>
      <c r="F65" s="216">
        <v>142992.44</v>
      </c>
      <c r="G65" s="216">
        <v>60879.77</v>
      </c>
      <c r="H65" s="216">
        <v>53660.41</v>
      </c>
      <c r="I65" s="216">
        <v>46332.75</v>
      </c>
      <c r="J65" s="216">
        <v>38895.19</v>
      </c>
      <c r="K65" s="219">
        <v>0</v>
      </c>
      <c r="L65" s="216">
        <v>31346.06</v>
      </c>
      <c r="M65" s="216">
        <v>23683.69</v>
      </c>
      <c r="N65" s="216">
        <v>15906</v>
      </c>
      <c r="O65" s="219">
        <v>0</v>
      </c>
      <c r="P65" s="219">
        <v>0</v>
      </c>
      <c r="Q65" s="216">
        <f t="shared" si="1"/>
        <v>413696.31</v>
      </c>
      <c r="R65" s="219">
        <v>0</v>
      </c>
      <c r="S65" s="219">
        <v>0</v>
      </c>
      <c r="T65" s="219">
        <v>0</v>
      </c>
      <c r="U65" s="219">
        <v>0</v>
      </c>
      <c r="V65" s="219">
        <v>0</v>
      </c>
      <c r="W65" s="219">
        <v>0</v>
      </c>
      <c r="X65" s="219">
        <v>0</v>
      </c>
      <c r="Y65" s="219">
        <v>0</v>
      </c>
      <c r="Z65" s="219">
        <v>0</v>
      </c>
      <c r="AA65" s="219">
        <v>0</v>
      </c>
      <c r="AB65" s="219">
        <v>0</v>
      </c>
      <c r="AC65" s="219">
        <v>0</v>
      </c>
      <c r="AD65" s="219">
        <v>0</v>
      </c>
      <c r="AE65" s="219">
        <f t="shared" si="2"/>
        <v>0</v>
      </c>
      <c r="AF65" s="216">
        <f t="shared" si="3"/>
        <v>142992.44</v>
      </c>
      <c r="AG65" s="216">
        <f t="shared" si="4"/>
        <v>60879.77</v>
      </c>
      <c r="AH65" s="216">
        <f t="shared" si="5"/>
        <v>53660.41</v>
      </c>
      <c r="AI65" s="216">
        <f t="shared" si="6"/>
        <v>46332.75</v>
      </c>
      <c r="AJ65" s="216">
        <f t="shared" si="7"/>
        <v>38895.19</v>
      </c>
      <c r="AK65" s="219">
        <f t="shared" si="8"/>
        <v>0</v>
      </c>
      <c r="AL65" s="216">
        <f t="shared" si="9"/>
        <v>31346.06</v>
      </c>
      <c r="AM65" s="216">
        <f t="shared" si="10"/>
        <v>23683.69</v>
      </c>
      <c r="AN65" s="216">
        <f t="shared" si="11"/>
        <v>15906</v>
      </c>
      <c r="AO65" s="219">
        <f t="shared" si="12"/>
        <v>0</v>
      </c>
      <c r="AP65" s="219">
        <f t="shared" si="13"/>
        <v>0</v>
      </c>
      <c r="AQ65" s="216">
        <f t="shared" si="14"/>
        <v>413696.31</v>
      </c>
    </row>
    <row r="66" spans="2:58" x14ac:dyDescent="0.25">
      <c r="B66" s="15" t="s">
        <v>75</v>
      </c>
      <c r="C66" s="249">
        <v>4118090.9999999995</v>
      </c>
      <c r="D66" s="249">
        <v>4547901.5600000005</v>
      </c>
      <c r="E66" s="250">
        <v>0</v>
      </c>
      <c r="F66" s="249">
        <v>142992.44</v>
      </c>
      <c r="G66" s="249">
        <v>60879.77</v>
      </c>
      <c r="H66" s="249">
        <v>53660.41</v>
      </c>
      <c r="I66" s="249">
        <v>46332.75</v>
      </c>
      <c r="J66" s="249">
        <v>38895.19</v>
      </c>
      <c r="K66" s="250">
        <v>0</v>
      </c>
      <c r="L66" s="249">
        <v>31346.06</v>
      </c>
      <c r="M66" s="249">
        <v>23683.69</v>
      </c>
      <c r="N66" s="249">
        <v>15906</v>
      </c>
      <c r="O66" s="250">
        <v>0</v>
      </c>
      <c r="P66" s="250">
        <v>0</v>
      </c>
      <c r="Q66" s="249">
        <f t="shared" si="1"/>
        <v>413696.31</v>
      </c>
      <c r="R66" s="218">
        <v>0</v>
      </c>
      <c r="S66" s="218">
        <v>0</v>
      </c>
      <c r="T66" s="218">
        <v>0</v>
      </c>
      <c r="U66" s="218">
        <v>0</v>
      </c>
      <c r="V66" s="218">
        <v>0</v>
      </c>
      <c r="W66" s="218">
        <v>0</v>
      </c>
      <c r="X66" s="218">
        <v>0</v>
      </c>
      <c r="Y66" s="218">
        <v>0</v>
      </c>
      <c r="Z66" s="218">
        <v>0</v>
      </c>
      <c r="AA66" s="218">
        <v>0</v>
      </c>
      <c r="AB66" s="218">
        <v>0</v>
      </c>
      <c r="AC66" s="218">
        <v>0</v>
      </c>
      <c r="AD66" s="218">
        <v>0</v>
      </c>
      <c r="AE66" s="218">
        <f t="shared" si="2"/>
        <v>0</v>
      </c>
      <c r="AF66" s="217">
        <f t="shared" si="3"/>
        <v>142992.44</v>
      </c>
      <c r="AG66" s="217">
        <f t="shared" si="4"/>
        <v>60879.77</v>
      </c>
      <c r="AH66" s="217">
        <f t="shared" si="5"/>
        <v>53660.41</v>
      </c>
      <c r="AI66" s="217">
        <f t="shared" si="6"/>
        <v>46332.75</v>
      </c>
      <c r="AJ66" s="217">
        <f t="shared" si="7"/>
        <v>38895.19</v>
      </c>
      <c r="AK66" s="218">
        <f t="shared" si="8"/>
        <v>0</v>
      </c>
      <c r="AL66" s="217">
        <f t="shared" si="9"/>
        <v>31346.06</v>
      </c>
      <c r="AM66" s="217">
        <f t="shared" si="10"/>
        <v>23683.69</v>
      </c>
      <c r="AN66" s="217">
        <f t="shared" si="11"/>
        <v>15906</v>
      </c>
      <c r="AO66" s="218">
        <f t="shared" si="12"/>
        <v>0</v>
      </c>
      <c r="AP66" s="218">
        <f t="shared" si="13"/>
        <v>0</v>
      </c>
      <c r="AQ66" s="217">
        <f t="shared" si="14"/>
        <v>413696.31</v>
      </c>
    </row>
    <row r="67" spans="2:58" x14ac:dyDescent="0.25">
      <c r="B67" s="15" t="s">
        <v>76</v>
      </c>
      <c r="C67" s="249">
        <v>15000000</v>
      </c>
      <c r="D67" s="249">
        <v>15000000</v>
      </c>
      <c r="E67" s="250">
        <v>0</v>
      </c>
      <c r="F67" s="250">
        <v>0</v>
      </c>
      <c r="G67" s="250">
        <v>0</v>
      </c>
      <c r="H67" s="250">
        <v>0</v>
      </c>
      <c r="I67" s="250">
        <v>0</v>
      </c>
      <c r="J67" s="250">
        <v>0</v>
      </c>
      <c r="K67" s="250">
        <v>0</v>
      </c>
      <c r="L67" s="250">
        <v>0</v>
      </c>
      <c r="M67" s="250">
        <v>0</v>
      </c>
      <c r="N67" s="250">
        <v>0</v>
      </c>
      <c r="O67" s="250">
        <v>0</v>
      </c>
      <c r="P67" s="250">
        <v>0</v>
      </c>
      <c r="Q67" s="250">
        <f t="shared" si="1"/>
        <v>0</v>
      </c>
      <c r="R67" s="218">
        <v>0</v>
      </c>
      <c r="S67" s="218">
        <v>0</v>
      </c>
      <c r="T67" s="218">
        <v>0</v>
      </c>
      <c r="U67" s="218">
        <v>0</v>
      </c>
      <c r="V67" s="218">
        <v>0</v>
      </c>
      <c r="W67" s="218">
        <v>0</v>
      </c>
      <c r="X67" s="218">
        <v>0</v>
      </c>
      <c r="Y67" s="218">
        <v>0</v>
      </c>
      <c r="Z67" s="218">
        <v>0</v>
      </c>
      <c r="AA67" s="218">
        <v>0</v>
      </c>
      <c r="AB67" s="218">
        <v>0</v>
      </c>
      <c r="AC67" s="218">
        <v>0</v>
      </c>
      <c r="AD67" s="218">
        <v>0</v>
      </c>
      <c r="AE67" s="218">
        <f t="shared" si="2"/>
        <v>0</v>
      </c>
      <c r="AF67" s="218">
        <f t="shared" si="3"/>
        <v>0</v>
      </c>
      <c r="AG67" s="218">
        <f t="shared" si="4"/>
        <v>0</v>
      </c>
      <c r="AH67" s="218">
        <f t="shared" si="5"/>
        <v>0</v>
      </c>
      <c r="AI67" s="218">
        <f t="shared" si="6"/>
        <v>0</v>
      </c>
      <c r="AJ67" s="218">
        <f t="shared" si="7"/>
        <v>0</v>
      </c>
      <c r="AK67" s="218">
        <f t="shared" si="8"/>
        <v>0</v>
      </c>
      <c r="AL67" s="218">
        <f t="shared" si="9"/>
        <v>0</v>
      </c>
      <c r="AM67" s="218">
        <f t="shared" si="10"/>
        <v>0</v>
      </c>
      <c r="AN67" s="218">
        <f t="shared" si="11"/>
        <v>0</v>
      </c>
      <c r="AO67" s="218">
        <f t="shared" si="12"/>
        <v>0</v>
      </c>
      <c r="AP67" s="218">
        <f t="shared" si="13"/>
        <v>0</v>
      </c>
      <c r="AQ67" s="218">
        <f t="shared" si="14"/>
        <v>0</v>
      </c>
    </row>
    <row r="68" spans="2:58" x14ac:dyDescent="0.25">
      <c r="B68" s="15" t="s">
        <v>77</v>
      </c>
      <c r="C68" s="249">
        <v>1510271</v>
      </c>
      <c r="D68" s="249">
        <v>1510271</v>
      </c>
      <c r="E68" s="250">
        <v>0</v>
      </c>
      <c r="F68" s="250">
        <v>0</v>
      </c>
      <c r="G68" s="250">
        <v>0</v>
      </c>
      <c r="H68" s="250">
        <v>0</v>
      </c>
      <c r="I68" s="250">
        <v>0</v>
      </c>
      <c r="J68" s="250">
        <v>0</v>
      </c>
      <c r="K68" s="250">
        <v>0</v>
      </c>
      <c r="L68" s="250">
        <v>0</v>
      </c>
      <c r="M68" s="250">
        <v>0</v>
      </c>
      <c r="N68" s="250">
        <v>0</v>
      </c>
      <c r="O68" s="250">
        <v>0</v>
      </c>
      <c r="P68" s="250">
        <v>0</v>
      </c>
      <c r="Q68" s="250">
        <f t="shared" si="1"/>
        <v>0</v>
      </c>
      <c r="R68" s="218">
        <v>0</v>
      </c>
      <c r="S68" s="218">
        <v>0</v>
      </c>
      <c r="T68" s="218">
        <v>0</v>
      </c>
      <c r="U68" s="218">
        <v>0</v>
      </c>
      <c r="V68" s="218">
        <v>0</v>
      </c>
      <c r="W68" s="218">
        <v>0</v>
      </c>
      <c r="X68" s="218">
        <v>0</v>
      </c>
      <c r="Y68" s="218">
        <v>0</v>
      </c>
      <c r="Z68" s="218">
        <v>0</v>
      </c>
      <c r="AA68" s="218">
        <v>0</v>
      </c>
      <c r="AB68" s="218">
        <v>0</v>
      </c>
      <c r="AC68" s="218">
        <v>0</v>
      </c>
      <c r="AD68" s="218">
        <v>0</v>
      </c>
      <c r="AE68" s="218">
        <f t="shared" si="2"/>
        <v>0</v>
      </c>
      <c r="AF68" s="218">
        <f t="shared" si="3"/>
        <v>0</v>
      </c>
      <c r="AG68" s="218">
        <f t="shared" si="4"/>
        <v>0</v>
      </c>
      <c r="AH68" s="218">
        <f t="shared" si="5"/>
        <v>0</v>
      </c>
      <c r="AI68" s="218">
        <f t="shared" si="6"/>
        <v>0</v>
      </c>
      <c r="AJ68" s="218">
        <f t="shared" si="7"/>
        <v>0</v>
      </c>
      <c r="AK68" s="218">
        <f t="shared" si="8"/>
        <v>0</v>
      </c>
      <c r="AL68" s="218">
        <f t="shared" si="9"/>
        <v>0</v>
      </c>
      <c r="AM68" s="218">
        <f t="shared" si="10"/>
        <v>0</v>
      </c>
      <c r="AN68" s="218">
        <f t="shared" si="11"/>
        <v>0</v>
      </c>
      <c r="AO68" s="218">
        <f t="shared" si="12"/>
        <v>0</v>
      </c>
      <c r="AP68" s="218">
        <f t="shared" si="13"/>
        <v>0</v>
      </c>
      <c r="AQ68" s="218">
        <f t="shared" si="14"/>
        <v>0</v>
      </c>
      <c r="AR68" s="45"/>
      <c r="AS68" s="45"/>
      <c r="AT68" s="45"/>
      <c r="AU68" s="45"/>
      <c r="AV68" s="45"/>
      <c r="AW68" s="45"/>
      <c r="AX68" s="45"/>
      <c r="AY68" s="45"/>
      <c r="AZ68" s="45"/>
      <c r="BA68" s="45"/>
      <c r="BB68" s="45"/>
      <c r="BC68" s="45"/>
      <c r="BD68" s="45"/>
      <c r="BE68" s="45"/>
      <c r="BF68" s="45"/>
    </row>
    <row r="69" spans="2:58" x14ac:dyDescent="0.25">
      <c r="B69" s="77" t="s">
        <v>78</v>
      </c>
      <c r="C69" s="251">
        <f>C9+C15+C24+C33+C42+C47+C57+C62+C65</f>
        <v>78909677095</v>
      </c>
      <c r="D69" s="251">
        <f t="shared" ref="D69:AC69" si="17">D9+D15+D24+D33+D42+D47+D57+D62+D65</f>
        <v>84386303491.809998</v>
      </c>
      <c r="E69" s="252">
        <f>E9+E15+E24+E33+E42+E47+E57+E62+E65</f>
        <v>2275035698.73</v>
      </c>
      <c r="F69" s="252">
        <f t="shared" si="17"/>
        <v>2866429628.5900002</v>
      </c>
      <c r="G69" s="252">
        <f t="shared" si="17"/>
        <v>3525931938.4399991</v>
      </c>
      <c r="H69" s="252">
        <f t="shared" si="17"/>
        <v>3178639490.1999993</v>
      </c>
      <c r="I69" s="252">
        <f t="shared" si="17"/>
        <v>3234918826.3200002</v>
      </c>
      <c r="J69" s="252">
        <f t="shared" si="17"/>
        <v>3393584649.9099994</v>
      </c>
      <c r="K69" s="252">
        <f t="shared" si="17"/>
        <v>2960451984.5500002</v>
      </c>
      <c r="L69" s="252">
        <f t="shared" si="17"/>
        <v>3550339563.1400003</v>
      </c>
      <c r="M69" s="252">
        <f t="shared" si="17"/>
        <v>3734620206.4699998</v>
      </c>
      <c r="N69" s="252">
        <f t="shared" si="17"/>
        <v>3841085399.0099988</v>
      </c>
      <c r="O69" s="252">
        <f t="shared" si="17"/>
        <v>3971043728.3600001</v>
      </c>
      <c r="P69" s="252">
        <f t="shared" si="17"/>
        <v>7728033075.4299994</v>
      </c>
      <c r="Q69" s="252">
        <f t="shared" si="17"/>
        <v>44260114189.149994</v>
      </c>
      <c r="R69" s="253">
        <f t="shared" si="17"/>
        <v>0</v>
      </c>
      <c r="S69" s="253">
        <f t="shared" si="17"/>
        <v>0</v>
      </c>
      <c r="T69" s="254">
        <f t="shared" si="17"/>
        <v>140057445.46000001</v>
      </c>
      <c r="U69" s="253">
        <f t="shared" si="17"/>
        <v>0</v>
      </c>
      <c r="V69" s="254">
        <f t="shared" si="17"/>
        <v>9839000</v>
      </c>
      <c r="W69" s="254">
        <f t="shared" si="17"/>
        <v>84418308</v>
      </c>
      <c r="X69" s="253">
        <f t="shared" si="17"/>
        <v>0</v>
      </c>
      <c r="Y69" s="254">
        <f t="shared" si="17"/>
        <v>15685246</v>
      </c>
      <c r="Z69" s="254">
        <f t="shared" si="17"/>
        <v>478304130.43000001</v>
      </c>
      <c r="AA69" s="254">
        <f t="shared" si="17"/>
        <v>7789229</v>
      </c>
      <c r="AB69" s="254">
        <f t="shared" si="17"/>
        <v>124268093.33999999</v>
      </c>
      <c r="AC69" s="254">
        <f t="shared" si="17"/>
        <v>96373968.549999997</v>
      </c>
      <c r="AD69" s="254">
        <f>AD9+AD15+AD24+AD33+AD42+AD47+AD57+AD62+AD65</f>
        <v>956735420.78000009</v>
      </c>
      <c r="AE69" s="255">
        <f>E69+R69</f>
        <v>2275035698.73</v>
      </c>
      <c r="AF69" s="255">
        <f t="shared" si="3"/>
        <v>2866429628.5900002</v>
      </c>
      <c r="AG69" s="255">
        <f t="shared" si="4"/>
        <v>3665989383.8999991</v>
      </c>
      <c r="AH69" s="255">
        <f t="shared" si="5"/>
        <v>3178639490.1999993</v>
      </c>
      <c r="AI69" s="255">
        <f t="shared" si="6"/>
        <v>3244757826.3200002</v>
      </c>
      <c r="AJ69" s="255">
        <f t="shared" si="7"/>
        <v>3478002957.9099994</v>
      </c>
      <c r="AK69" s="255">
        <f t="shared" si="8"/>
        <v>2960451984.5500002</v>
      </c>
      <c r="AL69" s="255">
        <f t="shared" si="9"/>
        <v>3566024809.1400003</v>
      </c>
      <c r="AM69" s="255">
        <f t="shared" si="10"/>
        <v>4212924336.8999996</v>
      </c>
      <c r="AN69" s="255">
        <f t="shared" si="11"/>
        <v>3848874628.0099988</v>
      </c>
      <c r="AO69" s="255">
        <f t="shared" si="12"/>
        <v>4095311821.7000003</v>
      </c>
      <c r="AP69" s="255">
        <f t="shared" si="13"/>
        <v>7824407043.9799995</v>
      </c>
      <c r="AQ69" s="255">
        <f t="shared" si="14"/>
        <v>45216849609.929993</v>
      </c>
    </row>
    <row r="70" spans="2:58" x14ac:dyDescent="0.25">
      <c r="B70" s="15"/>
      <c r="C70" s="218"/>
      <c r="D70" s="218"/>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42"/>
      <c r="AF70" s="242"/>
      <c r="AG70" s="242"/>
      <c r="AH70" s="242"/>
      <c r="AI70" s="242"/>
      <c r="AJ70" s="242"/>
      <c r="AK70" s="242"/>
      <c r="AL70" s="242"/>
      <c r="AM70" s="242"/>
      <c r="AN70" s="242"/>
      <c r="AO70" s="242"/>
      <c r="AP70" s="242"/>
      <c r="AQ70" s="242"/>
      <c r="AR70" s="46"/>
      <c r="AS70" s="46"/>
      <c r="AT70" s="46"/>
      <c r="AU70" s="46"/>
      <c r="AV70" s="46"/>
      <c r="AW70" s="46"/>
      <c r="AX70" s="46"/>
      <c r="AY70" s="46"/>
      <c r="AZ70" s="46"/>
      <c r="BA70" s="46"/>
      <c r="BB70" s="46"/>
      <c r="BC70" s="46"/>
      <c r="BD70" s="46"/>
    </row>
    <row r="71" spans="2:58" x14ac:dyDescent="0.25">
      <c r="B71" s="77" t="s">
        <v>79</v>
      </c>
      <c r="C71" s="256"/>
      <c r="D71" s="256"/>
      <c r="E71" s="257"/>
      <c r="F71" s="257"/>
      <c r="G71" s="257"/>
      <c r="H71" s="257"/>
      <c r="I71" s="257"/>
      <c r="J71" s="257"/>
      <c r="K71" s="257"/>
      <c r="L71" s="257"/>
      <c r="M71" s="257"/>
      <c r="N71" s="257"/>
      <c r="O71" s="257"/>
      <c r="P71" s="257"/>
      <c r="Q71" s="257"/>
      <c r="R71" s="258"/>
      <c r="S71" s="258"/>
      <c r="T71" s="258"/>
      <c r="U71" s="258"/>
      <c r="V71" s="258"/>
      <c r="W71" s="258"/>
      <c r="X71" s="258"/>
      <c r="Y71" s="258"/>
      <c r="Z71" s="258"/>
      <c r="AA71" s="258"/>
      <c r="AB71" s="258"/>
      <c r="AC71" s="258"/>
      <c r="AD71" s="258"/>
      <c r="AE71" s="259"/>
      <c r="AF71" s="259"/>
      <c r="AG71" s="259"/>
      <c r="AH71" s="259"/>
      <c r="AI71" s="259"/>
      <c r="AJ71" s="259"/>
      <c r="AK71" s="259"/>
      <c r="AL71" s="259"/>
      <c r="AM71" s="259"/>
      <c r="AN71" s="259"/>
      <c r="AO71" s="259"/>
      <c r="AP71" s="259"/>
      <c r="AQ71" s="259"/>
    </row>
    <row r="72" spans="2:58" x14ac:dyDescent="0.25">
      <c r="B72" s="17" t="s">
        <v>80</v>
      </c>
      <c r="C72" s="216">
        <v>1125403298</v>
      </c>
      <c r="D72" s="216">
        <v>1125403298</v>
      </c>
      <c r="E72" s="219">
        <v>0</v>
      </c>
      <c r="F72" s="219">
        <v>0</v>
      </c>
      <c r="G72" s="219">
        <v>0</v>
      </c>
      <c r="H72" s="219">
        <v>0</v>
      </c>
      <c r="I72" s="219">
        <v>0</v>
      </c>
      <c r="J72" s="219">
        <v>0</v>
      </c>
      <c r="K72" s="219">
        <v>0</v>
      </c>
      <c r="L72" s="219">
        <v>0</v>
      </c>
      <c r="M72" s="219">
        <v>0</v>
      </c>
      <c r="N72" s="219">
        <v>0</v>
      </c>
      <c r="O72" s="219">
        <v>0</v>
      </c>
      <c r="P72" s="219">
        <v>0</v>
      </c>
      <c r="Q72" s="219">
        <f>SUM(E72:P72)</f>
        <v>0</v>
      </c>
      <c r="R72" s="219">
        <v>0</v>
      </c>
      <c r="S72" s="219">
        <v>0</v>
      </c>
      <c r="T72" s="219">
        <v>0</v>
      </c>
      <c r="U72" s="219">
        <v>0</v>
      </c>
      <c r="V72" s="219">
        <v>0</v>
      </c>
      <c r="W72" s="219">
        <v>0</v>
      </c>
      <c r="X72" s="219">
        <v>0</v>
      </c>
      <c r="Y72" s="219">
        <v>0</v>
      </c>
      <c r="Z72" s="219">
        <v>0</v>
      </c>
      <c r="AA72" s="219">
        <v>0</v>
      </c>
      <c r="AB72" s="219">
        <v>0</v>
      </c>
      <c r="AC72" s="219">
        <v>0</v>
      </c>
      <c r="AD72" s="219">
        <v>0</v>
      </c>
      <c r="AE72" s="219">
        <f>E72+R72</f>
        <v>0</v>
      </c>
      <c r="AF72" s="219">
        <f t="shared" ref="AF72:AQ87" si="18">F72+S72</f>
        <v>0</v>
      </c>
      <c r="AG72" s="219">
        <f t="shared" si="18"/>
        <v>0</v>
      </c>
      <c r="AH72" s="219">
        <f t="shared" si="18"/>
        <v>0</v>
      </c>
      <c r="AI72" s="219">
        <f t="shared" si="18"/>
        <v>0</v>
      </c>
      <c r="AJ72" s="219">
        <f t="shared" si="18"/>
        <v>0</v>
      </c>
      <c r="AK72" s="219">
        <f t="shared" si="18"/>
        <v>0</v>
      </c>
      <c r="AL72" s="219">
        <f t="shared" si="18"/>
        <v>0</v>
      </c>
      <c r="AM72" s="219">
        <f t="shared" si="18"/>
        <v>0</v>
      </c>
      <c r="AN72" s="219">
        <f t="shared" si="18"/>
        <v>0</v>
      </c>
      <c r="AO72" s="219">
        <f t="shared" si="18"/>
        <v>0</v>
      </c>
      <c r="AP72" s="219">
        <f t="shared" si="18"/>
        <v>0</v>
      </c>
      <c r="AQ72" s="219">
        <f t="shared" si="18"/>
        <v>0</v>
      </c>
    </row>
    <row r="73" spans="2:58" x14ac:dyDescent="0.25">
      <c r="B73" s="16" t="s">
        <v>81</v>
      </c>
      <c r="C73" s="246">
        <v>125403298</v>
      </c>
      <c r="D73" s="246">
        <v>125403298</v>
      </c>
      <c r="E73" s="243">
        <v>0</v>
      </c>
      <c r="F73" s="243">
        <v>0</v>
      </c>
      <c r="G73" s="243">
        <v>0</v>
      </c>
      <c r="H73" s="243">
        <v>0</v>
      </c>
      <c r="I73" s="243">
        <v>0</v>
      </c>
      <c r="J73" s="243">
        <v>0</v>
      </c>
      <c r="K73" s="243">
        <v>0</v>
      </c>
      <c r="L73" s="243">
        <v>0</v>
      </c>
      <c r="M73" s="243">
        <v>0</v>
      </c>
      <c r="N73" s="243">
        <v>0</v>
      </c>
      <c r="O73" s="243">
        <v>0</v>
      </c>
      <c r="P73" s="243">
        <v>0</v>
      </c>
      <c r="Q73" s="243">
        <f t="shared" ref="Q73:Q93" si="19">SUM(E73:P73)</f>
        <v>0</v>
      </c>
      <c r="R73" s="260">
        <v>0</v>
      </c>
      <c r="S73" s="260">
        <v>0</v>
      </c>
      <c r="T73" s="260">
        <v>0</v>
      </c>
      <c r="U73" s="260">
        <v>0</v>
      </c>
      <c r="V73" s="260">
        <v>0</v>
      </c>
      <c r="W73" s="260">
        <v>0</v>
      </c>
      <c r="X73" s="260">
        <v>0</v>
      </c>
      <c r="Y73" s="260">
        <v>0</v>
      </c>
      <c r="Z73" s="260">
        <v>0</v>
      </c>
      <c r="AA73" s="260">
        <v>0</v>
      </c>
      <c r="AB73" s="260">
        <v>0</v>
      </c>
      <c r="AC73" s="260">
        <v>0</v>
      </c>
      <c r="AD73" s="260">
        <v>0</v>
      </c>
      <c r="AE73" s="243">
        <f t="shared" ref="AE73:AQ92" si="20">E73+R73</f>
        <v>0</v>
      </c>
      <c r="AF73" s="243">
        <f t="shared" si="18"/>
        <v>0</v>
      </c>
      <c r="AG73" s="243">
        <f t="shared" si="18"/>
        <v>0</v>
      </c>
      <c r="AH73" s="243">
        <f t="shared" si="18"/>
        <v>0</v>
      </c>
      <c r="AI73" s="243">
        <f t="shared" si="18"/>
        <v>0</v>
      </c>
      <c r="AJ73" s="243">
        <f t="shared" si="18"/>
        <v>0</v>
      </c>
      <c r="AK73" s="243">
        <f t="shared" si="18"/>
        <v>0</v>
      </c>
      <c r="AL73" s="243">
        <f t="shared" si="18"/>
        <v>0</v>
      </c>
      <c r="AM73" s="243">
        <f t="shared" si="18"/>
        <v>0</v>
      </c>
      <c r="AN73" s="243">
        <f t="shared" si="18"/>
        <v>0</v>
      </c>
      <c r="AO73" s="243">
        <f t="shared" si="18"/>
        <v>0</v>
      </c>
      <c r="AP73" s="243">
        <f t="shared" si="18"/>
        <v>0</v>
      </c>
      <c r="AQ73" s="243">
        <f t="shared" si="18"/>
        <v>0</v>
      </c>
    </row>
    <row r="74" spans="2:58" x14ac:dyDescent="0.25">
      <c r="B74" s="41" t="s">
        <v>101</v>
      </c>
      <c r="C74" s="261">
        <v>125403298</v>
      </c>
      <c r="D74" s="261">
        <v>125403298</v>
      </c>
      <c r="E74" s="244">
        <v>0</v>
      </c>
      <c r="F74" s="244">
        <v>0</v>
      </c>
      <c r="G74" s="244">
        <v>0</v>
      </c>
      <c r="H74" s="244">
        <v>0</v>
      </c>
      <c r="I74" s="244">
        <v>0</v>
      </c>
      <c r="J74" s="244">
        <v>0</v>
      </c>
      <c r="K74" s="244">
        <v>0</v>
      </c>
      <c r="L74" s="244">
        <v>0</v>
      </c>
      <c r="M74" s="244">
        <v>0</v>
      </c>
      <c r="N74" s="244">
        <v>0</v>
      </c>
      <c r="O74" s="244">
        <v>0</v>
      </c>
      <c r="P74" s="244">
        <v>0</v>
      </c>
      <c r="Q74" s="244">
        <f t="shared" si="19"/>
        <v>0</v>
      </c>
      <c r="R74" s="262">
        <v>0</v>
      </c>
      <c r="S74" s="262">
        <v>0</v>
      </c>
      <c r="T74" s="262">
        <v>0</v>
      </c>
      <c r="U74" s="262"/>
      <c r="V74" s="262">
        <v>0</v>
      </c>
      <c r="W74" s="262">
        <v>0</v>
      </c>
      <c r="X74" s="262">
        <v>0</v>
      </c>
      <c r="Y74" s="262">
        <v>0</v>
      </c>
      <c r="Z74" s="262">
        <v>0</v>
      </c>
      <c r="AA74" s="262">
        <v>0</v>
      </c>
      <c r="AB74" s="262">
        <v>0</v>
      </c>
      <c r="AC74" s="262">
        <v>0</v>
      </c>
      <c r="AD74" s="262">
        <v>0</v>
      </c>
      <c r="AE74" s="244">
        <f t="shared" si="20"/>
        <v>0</v>
      </c>
      <c r="AF74" s="244">
        <f t="shared" si="18"/>
        <v>0</v>
      </c>
      <c r="AG74" s="244">
        <f t="shared" si="18"/>
        <v>0</v>
      </c>
      <c r="AH74" s="244">
        <f t="shared" si="18"/>
        <v>0</v>
      </c>
      <c r="AI74" s="244">
        <f t="shared" si="18"/>
        <v>0</v>
      </c>
      <c r="AJ74" s="244">
        <f t="shared" si="18"/>
        <v>0</v>
      </c>
      <c r="AK74" s="244">
        <f t="shared" si="18"/>
        <v>0</v>
      </c>
      <c r="AL74" s="244">
        <f t="shared" si="18"/>
        <v>0</v>
      </c>
      <c r="AM74" s="244">
        <f t="shared" si="18"/>
        <v>0</v>
      </c>
      <c r="AN74" s="244">
        <f t="shared" si="18"/>
        <v>0</v>
      </c>
      <c r="AO74" s="244">
        <f t="shared" si="18"/>
        <v>0</v>
      </c>
      <c r="AP74" s="244">
        <f t="shared" si="18"/>
        <v>0</v>
      </c>
      <c r="AQ74" s="244">
        <f t="shared" si="18"/>
        <v>0</v>
      </c>
    </row>
    <row r="75" spans="2:58" x14ac:dyDescent="0.25">
      <c r="B75" s="42" t="s">
        <v>102</v>
      </c>
      <c r="C75" s="263">
        <v>125403298</v>
      </c>
      <c r="D75" s="263">
        <v>125403298</v>
      </c>
      <c r="E75" s="245">
        <v>0</v>
      </c>
      <c r="F75" s="245">
        <v>0</v>
      </c>
      <c r="G75" s="245">
        <v>0</v>
      </c>
      <c r="H75" s="245">
        <v>0</v>
      </c>
      <c r="I75" s="245">
        <v>0</v>
      </c>
      <c r="J75" s="245">
        <v>0</v>
      </c>
      <c r="K75" s="245">
        <v>0</v>
      </c>
      <c r="L75" s="245">
        <v>0</v>
      </c>
      <c r="M75" s="245">
        <v>0</v>
      </c>
      <c r="N75" s="245">
        <v>0</v>
      </c>
      <c r="O75" s="245">
        <v>0</v>
      </c>
      <c r="P75" s="245">
        <v>0</v>
      </c>
      <c r="Q75" s="245">
        <f t="shared" si="19"/>
        <v>0</v>
      </c>
      <c r="R75" s="262">
        <v>0</v>
      </c>
      <c r="S75" s="262">
        <v>0</v>
      </c>
      <c r="T75" s="262">
        <v>0</v>
      </c>
      <c r="U75" s="262">
        <v>0</v>
      </c>
      <c r="V75" s="262">
        <v>0</v>
      </c>
      <c r="W75" s="262">
        <v>0</v>
      </c>
      <c r="X75" s="262">
        <v>0</v>
      </c>
      <c r="Y75" s="262">
        <v>0</v>
      </c>
      <c r="Z75" s="262">
        <v>0</v>
      </c>
      <c r="AA75" s="262">
        <v>0</v>
      </c>
      <c r="AB75" s="262">
        <v>0</v>
      </c>
      <c r="AC75" s="262">
        <v>0</v>
      </c>
      <c r="AD75" s="262">
        <v>0</v>
      </c>
      <c r="AE75" s="245">
        <f t="shared" si="20"/>
        <v>0</v>
      </c>
      <c r="AF75" s="245">
        <f t="shared" si="18"/>
        <v>0</v>
      </c>
      <c r="AG75" s="245">
        <f t="shared" si="18"/>
        <v>0</v>
      </c>
      <c r="AH75" s="245">
        <f t="shared" si="18"/>
        <v>0</v>
      </c>
      <c r="AI75" s="245">
        <f t="shared" si="18"/>
        <v>0</v>
      </c>
      <c r="AJ75" s="245">
        <f t="shared" si="18"/>
        <v>0</v>
      </c>
      <c r="AK75" s="245">
        <f t="shared" si="18"/>
        <v>0</v>
      </c>
      <c r="AL75" s="245">
        <f t="shared" si="18"/>
        <v>0</v>
      </c>
      <c r="AM75" s="245">
        <f t="shared" si="18"/>
        <v>0</v>
      </c>
      <c r="AN75" s="245">
        <f t="shared" si="18"/>
        <v>0</v>
      </c>
      <c r="AO75" s="245">
        <f t="shared" si="18"/>
        <v>0</v>
      </c>
      <c r="AP75" s="245">
        <f t="shared" si="18"/>
        <v>0</v>
      </c>
      <c r="AQ75" s="245">
        <f t="shared" si="18"/>
        <v>0</v>
      </c>
    </row>
    <row r="76" spans="2:58" x14ac:dyDescent="0.25">
      <c r="B76" s="16" t="s">
        <v>82</v>
      </c>
      <c r="C76" s="217">
        <v>1000000000</v>
      </c>
      <c r="D76" s="217">
        <v>1000000000</v>
      </c>
      <c r="E76" s="218">
        <v>0</v>
      </c>
      <c r="F76" s="218">
        <v>0</v>
      </c>
      <c r="G76" s="218">
        <v>0</v>
      </c>
      <c r="H76" s="218">
        <v>0</v>
      </c>
      <c r="I76" s="218">
        <v>0</v>
      </c>
      <c r="J76" s="218">
        <v>0</v>
      </c>
      <c r="K76" s="218">
        <v>0</v>
      </c>
      <c r="L76" s="218">
        <v>0</v>
      </c>
      <c r="M76" s="218">
        <v>0</v>
      </c>
      <c r="N76" s="218">
        <v>0</v>
      </c>
      <c r="O76" s="218">
        <v>0</v>
      </c>
      <c r="P76" s="218">
        <v>0</v>
      </c>
      <c r="Q76" s="218">
        <f t="shared" si="19"/>
        <v>0</v>
      </c>
      <c r="R76" s="264">
        <v>0</v>
      </c>
      <c r="S76" s="264">
        <v>0</v>
      </c>
      <c r="T76" s="264">
        <v>0</v>
      </c>
      <c r="U76" s="264">
        <v>0</v>
      </c>
      <c r="V76" s="264">
        <v>0</v>
      </c>
      <c r="W76" s="264">
        <v>0</v>
      </c>
      <c r="X76" s="264">
        <v>0</v>
      </c>
      <c r="Y76" s="264">
        <v>0</v>
      </c>
      <c r="Z76" s="264">
        <v>0</v>
      </c>
      <c r="AA76" s="264">
        <v>0</v>
      </c>
      <c r="AB76" s="264">
        <v>0</v>
      </c>
      <c r="AC76" s="264">
        <v>0</v>
      </c>
      <c r="AD76" s="264">
        <v>0</v>
      </c>
      <c r="AE76" s="218">
        <f t="shared" si="20"/>
        <v>0</v>
      </c>
      <c r="AF76" s="218">
        <f t="shared" si="18"/>
        <v>0</v>
      </c>
      <c r="AG76" s="218">
        <f t="shared" si="18"/>
        <v>0</v>
      </c>
      <c r="AH76" s="218">
        <f t="shared" si="18"/>
        <v>0</v>
      </c>
      <c r="AI76" s="218">
        <f t="shared" si="18"/>
        <v>0</v>
      </c>
      <c r="AJ76" s="218">
        <f t="shared" si="18"/>
        <v>0</v>
      </c>
      <c r="AK76" s="218">
        <f t="shared" si="18"/>
        <v>0</v>
      </c>
      <c r="AL76" s="218">
        <f t="shared" si="18"/>
        <v>0</v>
      </c>
      <c r="AM76" s="218">
        <f t="shared" si="18"/>
        <v>0</v>
      </c>
      <c r="AN76" s="218">
        <f t="shared" si="18"/>
        <v>0</v>
      </c>
      <c r="AO76" s="218">
        <f t="shared" si="18"/>
        <v>0</v>
      </c>
      <c r="AP76" s="218">
        <f t="shared" si="18"/>
        <v>0</v>
      </c>
      <c r="AQ76" s="218">
        <f t="shared" si="18"/>
        <v>0</v>
      </c>
    </row>
    <row r="77" spans="2:58" x14ac:dyDescent="0.25">
      <c r="B77" s="18" t="s">
        <v>90</v>
      </c>
      <c r="C77" s="265">
        <v>1000000000</v>
      </c>
      <c r="D77" s="265">
        <v>1000000000</v>
      </c>
      <c r="E77" s="221">
        <v>0</v>
      </c>
      <c r="F77" s="221">
        <v>0</v>
      </c>
      <c r="G77" s="221">
        <v>0</v>
      </c>
      <c r="H77" s="221">
        <v>0</v>
      </c>
      <c r="I77" s="221">
        <v>0</v>
      </c>
      <c r="J77" s="221">
        <v>0</v>
      </c>
      <c r="K77" s="221">
        <v>0</v>
      </c>
      <c r="L77" s="221">
        <v>0</v>
      </c>
      <c r="M77" s="221">
        <v>0</v>
      </c>
      <c r="N77" s="221">
        <v>0</v>
      </c>
      <c r="O77" s="221">
        <v>0</v>
      </c>
      <c r="P77" s="221">
        <v>0</v>
      </c>
      <c r="Q77" s="221">
        <f t="shared" si="19"/>
        <v>0</v>
      </c>
      <c r="R77" s="221"/>
      <c r="S77" s="221"/>
      <c r="T77" s="221">
        <v>0</v>
      </c>
      <c r="U77" s="221">
        <v>0</v>
      </c>
      <c r="V77" s="221">
        <v>0</v>
      </c>
      <c r="W77" s="221">
        <v>0</v>
      </c>
      <c r="X77" s="221">
        <v>0</v>
      </c>
      <c r="Y77" s="221">
        <v>0</v>
      </c>
      <c r="Z77" s="221">
        <v>0</v>
      </c>
      <c r="AA77" s="221">
        <v>0</v>
      </c>
      <c r="AB77" s="221">
        <v>0</v>
      </c>
      <c r="AC77" s="221">
        <v>0</v>
      </c>
      <c r="AD77" s="221">
        <v>0</v>
      </c>
      <c r="AE77" s="221">
        <f>E77+R77</f>
        <v>0</v>
      </c>
      <c r="AF77" s="221">
        <f t="shared" si="18"/>
        <v>0</v>
      </c>
      <c r="AG77" s="221">
        <f t="shared" si="18"/>
        <v>0</v>
      </c>
      <c r="AH77" s="221">
        <f t="shared" si="18"/>
        <v>0</v>
      </c>
      <c r="AI77" s="221">
        <f t="shared" si="18"/>
        <v>0</v>
      </c>
      <c r="AJ77" s="221">
        <f t="shared" si="18"/>
        <v>0</v>
      </c>
      <c r="AK77" s="221">
        <f t="shared" si="18"/>
        <v>0</v>
      </c>
      <c r="AL77" s="221">
        <f t="shared" si="18"/>
        <v>0</v>
      </c>
      <c r="AM77" s="221">
        <f t="shared" si="18"/>
        <v>0</v>
      </c>
      <c r="AN77" s="221">
        <f t="shared" si="18"/>
        <v>0</v>
      </c>
      <c r="AO77" s="221">
        <f t="shared" si="18"/>
        <v>0</v>
      </c>
      <c r="AP77" s="221">
        <f t="shared" si="18"/>
        <v>0</v>
      </c>
      <c r="AQ77" s="221">
        <f t="shared" si="18"/>
        <v>0</v>
      </c>
    </row>
    <row r="78" spans="2:58" x14ac:dyDescent="0.25">
      <c r="B78" s="16" t="s">
        <v>91</v>
      </c>
      <c r="C78" s="246">
        <v>1000000000</v>
      </c>
      <c r="D78" s="246">
        <v>1000000000</v>
      </c>
      <c r="E78" s="243">
        <v>0</v>
      </c>
      <c r="F78" s="243">
        <v>0</v>
      </c>
      <c r="G78" s="243">
        <v>0</v>
      </c>
      <c r="H78" s="243">
        <v>0</v>
      </c>
      <c r="I78" s="243">
        <v>0</v>
      </c>
      <c r="J78" s="243">
        <v>0</v>
      </c>
      <c r="K78" s="243">
        <v>0</v>
      </c>
      <c r="L78" s="243">
        <v>0</v>
      </c>
      <c r="M78" s="243">
        <v>0</v>
      </c>
      <c r="N78" s="243">
        <v>0</v>
      </c>
      <c r="O78" s="243">
        <v>0</v>
      </c>
      <c r="P78" s="243">
        <v>0</v>
      </c>
      <c r="Q78" s="243">
        <f t="shared" si="19"/>
        <v>0</v>
      </c>
      <c r="R78" s="260">
        <v>0</v>
      </c>
      <c r="S78" s="260">
        <v>0</v>
      </c>
      <c r="T78" s="260">
        <v>0</v>
      </c>
      <c r="U78" s="260">
        <v>0</v>
      </c>
      <c r="V78" s="260">
        <v>0</v>
      </c>
      <c r="W78" s="260">
        <v>0</v>
      </c>
      <c r="X78" s="260">
        <v>0</v>
      </c>
      <c r="Y78" s="260">
        <v>0</v>
      </c>
      <c r="Z78" s="260">
        <v>0</v>
      </c>
      <c r="AA78" s="260">
        <v>0</v>
      </c>
      <c r="AB78" s="260">
        <v>0</v>
      </c>
      <c r="AC78" s="260">
        <v>0</v>
      </c>
      <c r="AD78" s="260">
        <v>0</v>
      </c>
      <c r="AE78" s="243">
        <f t="shared" si="20"/>
        <v>0</v>
      </c>
      <c r="AF78" s="243">
        <f t="shared" si="18"/>
        <v>0</v>
      </c>
      <c r="AG78" s="243">
        <f t="shared" si="18"/>
        <v>0</v>
      </c>
      <c r="AH78" s="243">
        <f t="shared" si="18"/>
        <v>0</v>
      </c>
      <c r="AI78" s="243">
        <f t="shared" si="18"/>
        <v>0</v>
      </c>
      <c r="AJ78" s="243">
        <f t="shared" si="18"/>
        <v>0</v>
      </c>
      <c r="AK78" s="243">
        <f t="shared" si="18"/>
        <v>0</v>
      </c>
      <c r="AL78" s="243">
        <f t="shared" si="18"/>
        <v>0</v>
      </c>
      <c r="AM78" s="243">
        <f t="shared" si="18"/>
        <v>0</v>
      </c>
      <c r="AN78" s="243">
        <f t="shared" si="18"/>
        <v>0</v>
      </c>
      <c r="AO78" s="243">
        <f t="shared" si="18"/>
        <v>0</v>
      </c>
      <c r="AP78" s="243">
        <f t="shared" si="18"/>
        <v>0</v>
      </c>
      <c r="AQ78" s="243">
        <f t="shared" si="18"/>
        <v>0</v>
      </c>
    </row>
    <row r="79" spans="2:58" x14ac:dyDescent="0.25">
      <c r="B79" s="17" t="s">
        <v>83</v>
      </c>
      <c r="C79" s="216">
        <v>1616060150</v>
      </c>
      <c r="D79" s="216">
        <v>1982988534.7</v>
      </c>
      <c r="E79" s="219">
        <v>0</v>
      </c>
      <c r="F79" s="216">
        <v>941348.74</v>
      </c>
      <c r="G79" s="216">
        <v>481290.82</v>
      </c>
      <c r="H79" s="216">
        <v>488510.18</v>
      </c>
      <c r="I79" s="216">
        <v>2363640.89</v>
      </c>
      <c r="J79" s="216">
        <v>876836.01</v>
      </c>
      <c r="K79" s="216">
        <v>373560.61</v>
      </c>
      <c r="L79" s="216">
        <v>4468638.99</v>
      </c>
      <c r="M79" s="216">
        <v>3655402.0999999996</v>
      </c>
      <c r="N79" s="216">
        <v>3911037.6999999997</v>
      </c>
      <c r="O79" s="216">
        <v>1351566.31</v>
      </c>
      <c r="P79" s="216">
        <v>341050313.43000007</v>
      </c>
      <c r="Q79" s="216">
        <f t="shared" si="19"/>
        <v>359962145.78000009</v>
      </c>
      <c r="R79" s="219">
        <v>0</v>
      </c>
      <c r="S79" s="219"/>
      <c r="T79" s="219">
        <v>0</v>
      </c>
      <c r="U79" s="219">
        <v>0</v>
      </c>
      <c r="V79" s="219">
        <v>0</v>
      </c>
      <c r="W79" s="219">
        <v>0</v>
      </c>
      <c r="X79" s="219">
        <v>0</v>
      </c>
      <c r="Y79" s="219">
        <v>0</v>
      </c>
      <c r="Z79" s="219">
        <v>0</v>
      </c>
      <c r="AA79" s="219">
        <v>0</v>
      </c>
      <c r="AB79" s="219">
        <v>0</v>
      </c>
      <c r="AC79" s="219">
        <v>0</v>
      </c>
      <c r="AD79" s="219">
        <v>0</v>
      </c>
      <c r="AE79" s="219">
        <f t="shared" si="20"/>
        <v>0</v>
      </c>
      <c r="AF79" s="216">
        <f t="shared" si="18"/>
        <v>941348.74</v>
      </c>
      <c r="AG79" s="216">
        <f t="shared" si="18"/>
        <v>481290.82</v>
      </c>
      <c r="AH79" s="216">
        <f t="shared" si="18"/>
        <v>488510.18</v>
      </c>
      <c r="AI79" s="216">
        <f t="shared" si="18"/>
        <v>2363640.89</v>
      </c>
      <c r="AJ79" s="216">
        <f t="shared" si="18"/>
        <v>876836.01</v>
      </c>
      <c r="AK79" s="216">
        <f t="shared" si="18"/>
        <v>373560.61</v>
      </c>
      <c r="AL79" s="216">
        <f t="shared" si="18"/>
        <v>4468638.99</v>
      </c>
      <c r="AM79" s="216">
        <f t="shared" si="18"/>
        <v>3655402.0999999996</v>
      </c>
      <c r="AN79" s="216">
        <f t="shared" si="18"/>
        <v>3911037.6999999997</v>
      </c>
      <c r="AO79" s="216">
        <f t="shared" si="18"/>
        <v>1351566.31</v>
      </c>
      <c r="AP79" s="216">
        <f t="shared" si="18"/>
        <v>341050313.43000007</v>
      </c>
      <c r="AQ79" s="216">
        <f t="shared" si="18"/>
        <v>359962145.78000009</v>
      </c>
    </row>
    <row r="80" spans="2:58" x14ac:dyDescent="0.25">
      <c r="B80" s="16" t="s">
        <v>84</v>
      </c>
      <c r="C80" s="246">
        <v>1558560150</v>
      </c>
      <c r="D80" s="246">
        <v>1921005806.6900001</v>
      </c>
      <c r="E80" s="243">
        <v>0</v>
      </c>
      <c r="F80" s="246">
        <v>941348.74</v>
      </c>
      <c r="G80" s="246">
        <v>481290.82</v>
      </c>
      <c r="H80" s="246">
        <v>488510.18</v>
      </c>
      <c r="I80" s="246">
        <v>495837.84</v>
      </c>
      <c r="J80" s="246">
        <v>503275.4</v>
      </c>
      <c r="K80" s="243">
        <v>0</v>
      </c>
      <c r="L80" s="246">
        <v>4095078.3799999994</v>
      </c>
      <c r="M80" s="246">
        <v>3281841.4899999998</v>
      </c>
      <c r="N80" s="246">
        <v>3537477.09</v>
      </c>
      <c r="O80" s="246">
        <v>978005.7</v>
      </c>
      <c r="P80" s="246">
        <v>340676752.82000005</v>
      </c>
      <c r="Q80" s="246">
        <f t="shared" si="19"/>
        <v>355479418.46000004</v>
      </c>
      <c r="R80" s="260">
        <v>0</v>
      </c>
      <c r="S80" s="260">
        <v>0</v>
      </c>
      <c r="T80" s="260">
        <v>0</v>
      </c>
      <c r="U80" s="260">
        <v>0</v>
      </c>
      <c r="V80" s="260">
        <v>0</v>
      </c>
      <c r="W80" s="260">
        <v>0</v>
      </c>
      <c r="X80" s="260">
        <v>0</v>
      </c>
      <c r="Y80" s="260">
        <v>0</v>
      </c>
      <c r="Z80" s="260">
        <v>0</v>
      </c>
      <c r="AA80" s="260">
        <v>0</v>
      </c>
      <c r="AB80" s="260">
        <v>0</v>
      </c>
      <c r="AC80" s="260">
        <v>0</v>
      </c>
      <c r="AD80" s="260">
        <v>0</v>
      </c>
      <c r="AE80" s="243">
        <f t="shared" si="20"/>
        <v>0</v>
      </c>
      <c r="AF80" s="246">
        <f t="shared" si="18"/>
        <v>941348.74</v>
      </c>
      <c r="AG80" s="246">
        <f t="shared" si="18"/>
        <v>481290.82</v>
      </c>
      <c r="AH80" s="246">
        <f t="shared" si="18"/>
        <v>488510.18</v>
      </c>
      <c r="AI80" s="246">
        <f t="shared" si="18"/>
        <v>495837.84</v>
      </c>
      <c r="AJ80" s="246">
        <f t="shared" si="18"/>
        <v>503275.4</v>
      </c>
      <c r="AK80" s="243">
        <f t="shared" si="18"/>
        <v>0</v>
      </c>
      <c r="AL80" s="246">
        <f t="shared" si="18"/>
        <v>4095078.3799999994</v>
      </c>
      <c r="AM80" s="246">
        <f t="shared" si="18"/>
        <v>3281841.4899999998</v>
      </c>
      <c r="AN80" s="246">
        <f t="shared" si="18"/>
        <v>3537477.09</v>
      </c>
      <c r="AO80" s="246">
        <f t="shared" si="18"/>
        <v>978005.7</v>
      </c>
      <c r="AP80" s="246">
        <f t="shared" si="18"/>
        <v>340676752.82000005</v>
      </c>
      <c r="AQ80" s="246">
        <f t="shared" si="18"/>
        <v>355479418.46000004</v>
      </c>
    </row>
    <row r="81" spans="2:44" x14ac:dyDescent="0.25">
      <c r="B81" s="16" t="s">
        <v>92</v>
      </c>
      <c r="C81" s="246">
        <v>1513587446</v>
      </c>
      <c r="D81" s="246">
        <v>1870914939.1300001</v>
      </c>
      <c r="E81" s="243">
        <v>0</v>
      </c>
      <c r="F81" s="243">
        <v>0</v>
      </c>
      <c r="G81" s="243">
        <v>0</v>
      </c>
      <c r="H81" s="243">
        <v>0</v>
      </c>
      <c r="I81" s="243">
        <v>0</v>
      </c>
      <c r="J81" s="243">
        <v>0</v>
      </c>
      <c r="K81" s="243">
        <v>0</v>
      </c>
      <c r="L81" s="246">
        <v>3584253.8499999996</v>
      </c>
      <c r="M81" s="246">
        <v>2763354.59</v>
      </c>
      <c r="N81" s="246">
        <v>3011212.5</v>
      </c>
      <c r="O81" s="246">
        <v>978005.7</v>
      </c>
      <c r="P81" s="246">
        <v>340676752.82000005</v>
      </c>
      <c r="Q81" s="246">
        <f t="shared" si="19"/>
        <v>351013579.46000004</v>
      </c>
      <c r="R81" s="260">
        <v>0</v>
      </c>
      <c r="S81" s="260">
        <v>0</v>
      </c>
      <c r="T81" s="260">
        <v>0</v>
      </c>
      <c r="U81" s="260">
        <v>0</v>
      </c>
      <c r="V81" s="260">
        <v>0</v>
      </c>
      <c r="W81" s="260">
        <v>0</v>
      </c>
      <c r="X81" s="260">
        <v>0</v>
      </c>
      <c r="Y81" s="260">
        <v>0</v>
      </c>
      <c r="Z81" s="260">
        <v>0</v>
      </c>
      <c r="AA81" s="260">
        <v>0</v>
      </c>
      <c r="AB81" s="260">
        <v>0</v>
      </c>
      <c r="AC81" s="260">
        <v>0</v>
      </c>
      <c r="AD81" s="260">
        <v>0</v>
      </c>
      <c r="AE81" s="243">
        <f t="shared" si="20"/>
        <v>0</v>
      </c>
      <c r="AF81" s="243">
        <f t="shared" si="18"/>
        <v>0</v>
      </c>
      <c r="AG81" s="243">
        <f t="shared" si="18"/>
        <v>0</v>
      </c>
      <c r="AH81" s="243">
        <f t="shared" si="18"/>
        <v>0</v>
      </c>
      <c r="AI81" s="243">
        <f t="shared" si="18"/>
        <v>0</v>
      </c>
      <c r="AJ81" s="243">
        <f t="shared" si="18"/>
        <v>0</v>
      </c>
      <c r="AK81" s="243">
        <f t="shared" si="18"/>
        <v>0</v>
      </c>
      <c r="AL81" s="246">
        <f t="shared" si="18"/>
        <v>3584253.8499999996</v>
      </c>
      <c r="AM81" s="246">
        <f t="shared" si="18"/>
        <v>2763354.59</v>
      </c>
      <c r="AN81" s="246">
        <f t="shared" si="18"/>
        <v>3011212.5</v>
      </c>
      <c r="AO81" s="246">
        <f t="shared" si="18"/>
        <v>978005.7</v>
      </c>
      <c r="AP81" s="246">
        <f t="shared" si="18"/>
        <v>340676752.82000005</v>
      </c>
      <c r="AQ81" s="246">
        <f t="shared" si="18"/>
        <v>351013579.46000004</v>
      </c>
    </row>
    <row r="82" spans="2:44" x14ac:dyDescent="0.25">
      <c r="B82" s="16" t="s">
        <v>93</v>
      </c>
      <c r="C82" s="217">
        <v>1508308604</v>
      </c>
      <c r="D82" s="217">
        <v>1537690528</v>
      </c>
      <c r="E82" s="243">
        <v>0</v>
      </c>
      <c r="F82" s="243">
        <v>0</v>
      </c>
      <c r="G82" s="243">
        <v>0</v>
      </c>
      <c r="H82" s="243">
        <v>0</v>
      </c>
      <c r="I82" s="243">
        <v>0</v>
      </c>
      <c r="J82" s="243">
        <v>0</v>
      </c>
      <c r="K82" s="243">
        <v>0</v>
      </c>
      <c r="L82" s="243">
        <v>0</v>
      </c>
      <c r="M82" s="246">
        <v>80416</v>
      </c>
      <c r="N82" s="243">
        <v>0</v>
      </c>
      <c r="O82" s="243">
        <v>0</v>
      </c>
      <c r="P82" s="246">
        <v>25508298.5</v>
      </c>
      <c r="Q82" s="246">
        <f t="shared" si="19"/>
        <v>25588714.5</v>
      </c>
      <c r="R82" s="264">
        <v>0</v>
      </c>
      <c r="S82" s="264">
        <v>0</v>
      </c>
      <c r="T82" s="264">
        <v>0</v>
      </c>
      <c r="U82" s="264">
        <v>0</v>
      </c>
      <c r="V82" s="264">
        <v>0</v>
      </c>
      <c r="W82" s="264">
        <v>0</v>
      </c>
      <c r="X82" s="264">
        <v>0</v>
      </c>
      <c r="Y82" s="264">
        <v>0</v>
      </c>
      <c r="Z82" s="264">
        <v>0</v>
      </c>
      <c r="AA82" s="264">
        <v>0</v>
      </c>
      <c r="AB82" s="264">
        <v>0</v>
      </c>
      <c r="AC82" s="264">
        <v>0</v>
      </c>
      <c r="AD82" s="264">
        <v>0</v>
      </c>
      <c r="AE82" s="218">
        <f t="shared" si="20"/>
        <v>0</v>
      </c>
      <c r="AF82" s="218">
        <f t="shared" si="18"/>
        <v>0</v>
      </c>
      <c r="AG82" s="218">
        <f t="shared" si="18"/>
        <v>0</v>
      </c>
      <c r="AH82" s="218">
        <f t="shared" si="18"/>
        <v>0</v>
      </c>
      <c r="AI82" s="218">
        <f t="shared" si="18"/>
        <v>0</v>
      </c>
      <c r="AJ82" s="218">
        <f t="shared" si="18"/>
        <v>0</v>
      </c>
      <c r="AK82" s="218">
        <f t="shared" si="18"/>
        <v>0</v>
      </c>
      <c r="AL82" s="218">
        <f t="shared" si="18"/>
        <v>0</v>
      </c>
      <c r="AM82" s="217">
        <f t="shared" si="18"/>
        <v>80416</v>
      </c>
      <c r="AN82" s="218">
        <f t="shared" si="18"/>
        <v>0</v>
      </c>
      <c r="AO82" s="218">
        <f t="shared" si="18"/>
        <v>0</v>
      </c>
      <c r="AP82" s="217">
        <f t="shared" si="18"/>
        <v>25508298.5</v>
      </c>
      <c r="AQ82" s="217">
        <f t="shared" si="18"/>
        <v>25588714.5</v>
      </c>
    </row>
    <row r="83" spans="2:44" x14ac:dyDescent="0.25">
      <c r="B83" s="18" t="s">
        <v>123</v>
      </c>
      <c r="C83" s="247">
        <v>0</v>
      </c>
      <c r="D83" s="248">
        <v>17750</v>
      </c>
      <c r="E83" s="247">
        <v>0</v>
      </c>
      <c r="F83" s="247">
        <v>0</v>
      </c>
      <c r="G83" s="247">
        <v>0</v>
      </c>
      <c r="H83" s="247">
        <v>0</v>
      </c>
      <c r="I83" s="247">
        <v>0</v>
      </c>
      <c r="J83" s="247">
        <v>0</v>
      </c>
      <c r="K83" s="247">
        <v>0</v>
      </c>
      <c r="L83" s="247">
        <v>0</v>
      </c>
      <c r="M83" s="247">
        <v>0</v>
      </c>
      <c r="N83" s="247">
        <v>0</v>
      </c>
      <c r="O83" s="247">
        <v>0</v>
      </c>
      <c r="P83" s="247">
        <v>0</v>
      </c>
      <c r="Q83" s="247">
        <f t="shared" si="19"/>
        <v>0</v>
      </c>
      <c r="R83" s="264">
        <v>0</v>
      </c>
      <c r="S83" s="264">
        <v>0</v>
      </c>
      <c r="T83" s="264">
        <v>0</v>
      </c>
      <c r="U83" s="264">
        <v>0</v>
      </c>
      <c r="V83" s="264">
        <v>0</v>
      </c>
      <c r="W83" s="264">
        <v>0</v>
      </c>
      <c r="X83" s="264">
        <v>0</v>
      </c>
      <c r="Y83" s="264">
        <v>0</v>
      </c>
      <c r="Z83" s="264">
        <v>0</v>
      </c>
      <c r="AA83" s="264">
        <v>0</v>
      </c>
      <c r="AB83" s="264">
        <v>0</v>
      </c>
      <c r="AC83" s="264">
        <v>0</v>
      </c>
      <c r="AD83" s="264">
        <v>0</v>
      </c>
      <c r="AE83" s="247">
        <f>E83+R83</f>
        <v>0</v>
      </c>
      <c r="AF83" s="247">
        <f t="shared" si="18"/>
        <v>0</v>
      </c>
      <c r="AG83" s="247">
        <f t="shared" si="18"/>
        <v>0</v>
      </c>
      <c r="AH83" s="247">
        <f t="shared" si="18"/>
        <v>0</v>
      </c>
      <c r="AI83" s="247">
        <f t="shared" si="18"/>
        <v>0</v>
      </c>
      <c r="AJ83" s="247">
        <f t="shared" si="18"/>
        <v>0</v>
      </c>
      <c r="AK83" s="247">
        <f t="shared" si="18"/>
        <v>0</v>
      </c>
      <c r="AL83" s="247">
        <f t="shared" si="18"/>
        <v>0</v>
      </c>
      <c r="AM83" s="247">
        <f t="shared" si="18"/>
        <v>0</v>
      </c>
      <c r="AN83" s="247">
        <f t="shared" si="18"/>
        <v>0</v>
      </c>
      <c r="AO83" s="247">
        <f t="shared" si="18"/>
        <v>0</v>
      </c>
      <c r="AP83" s="247">
        <f t="shared" si="18"/>
        <v>0</v>
      </c>
      <c r="AQ83" s="247">
        <f t="shared" si="18"/>
        <v>0</v>
      </c>
    </row>
    <row r="84" spans="2:44" x14ac:dyDescent="0.25">
      <c r="B84" s="16" t="s">
        <v>94</v>
      </c>
      <c r="C84" s="217">
        <v>5278842</v>
      </c>
      <c r="D84" s="217">
        <v>333206661.13</v>
      </c>
      <c r="E84" s="218">
        <v>0</v>
      </c>
      <c r="F84" s="243">
        <v>0</v>
      </c>
      <c r="G84" s="243">
        <v>0</v>
      </c>
      <c r="H84" s="243">
        <v>0</v>
      </c>
      <c r="I84" s="243">
        <v>0</v>
      </c>
      <c r="J84" s="243">
        <v>0</v>
      </c>
      <c r="K84" s="218">
        <v>0</v>
      </c>
      <c r="L84" s="217">
        <v>3584253.8499999996</v>
      </c>
      <c r="M84" s="246">
        <v>2682938.59</v>
      </c>
      <c r="N84" s="217">
        <v>3011212.5</v>
      </c>
      <c r="O84" s="217">
        <v>978005.7</v>
      </c>
      <c r="P84" s="217">
        <v>315168454.32000005</v>
      </c>
      <c r="Q84" s="217">
        <f t="shared" si="19"/>
        <v>325424864.96000004</v>
      </c>
      <c r="R84" s="264">
        <v>0</v>
      </c>
      <c r="S84" s="264">
        <v>0</v>
      </c>
      <c r="T84" s="264">
        <v>0</v>
      </c>
      <c r="U84" s="264">
        <v>0</v>
      </c>
      <c r="V84" s="264">
        <v>0</v>
      </c>
      <c r="W84" s="264">
        <v>0</v>
      </c>
      <c r="X84" s="264">
        <v>0</v>
      </c>
      <c r="Y84" s="264">
        <v>0</v>
      </c>
      <c r="Z84" s="264">
        <v>0</v>
      </c>
      <c r="AA84" s="264">
        <v>0</v>
      </c>
      <c r="AB84" s="264">
        <v>0</v>
      </c>
      <c r="AC84" s="264">
        <v>0</v>
      </c>
      <c r="AD84" s="264">
        <v>0</v>
      </c>
      <c r="AE84" s="218">
        <f t="shared" si="20"/>
        <v>0</v>
      </c>
      <c r="AF84" s="218">
        <f t="shared" si="18"/>
        <v>0</v>
      </c>
      <c r="AG84" s="218">
        <f t="shared" si="18"/>
        <v>0</v>
      </c>
      <c r="AH84" s="218">
        <f t="shared" si="18"/>
        <v>0</v>
      </c>
      <c r="AI84" s="218">
        <f t="shared" si="18"/>
        <v>0</v>
      </c>
      <c r="AJ84" s="218">
        <f t="shared" si="18"/>
        <v>0</v>
      </c>
      <c r="AK84" s="218">
        <f t="shared" si="18"/>
        <v>0</v>
      </c>
      <c r="AL84" s="217">
        <f t="shared" si="18"/>
        <v>3584253.8499999996</v>
      </c>
      <c r="AM84" s="217">
        <f t="shared" si="18"/>
        <v>2682938.59</v>
      </c>
      <c r="AN84" s="217">
        <f t="shared" si="18"/>
        <v>3011212.5</v>
      </c>
      <c r="AO84" s="217">
        <f t="shared" si="18"/>
        <v>978005.7</v>
      </c>
      <c r="AP84" s="217">
        <f t="shared" si="18"/>
        <v>315168454.32000005</v>
      </c>
      <c r="AQ84" s="217">
        <f t="shared" si="18"/>
        <v>325424864.96000004</v>
      </c>
    </row>
    <row r="85" spans="2:44" x14ac:dyDescent="0.25">
      <c r="B85" s="16" t="s">
        <v>103</v>
      </c>
      <c r="C85" s="217">
        <v>44972704</v>
      </c>
      <c r="D85" s="217">
        <v>50090867.560000002</v>
      </c>
      <c r="E85" s="218">
        <v>0</v>
      </c>
      <c r="F85" s="246">
        <v>941348.74</v>
      </c>
      <c r="G85" s="246">
        <v>481290.82</v>
      </c>
      <c r="H85" s="246">
        <v>488510.18</v>
      </c>
      <c r="I85" s="246">
        <v>495837.84</v>
      </c>
      <c r="J85" s="217">
        <v>503275.4</v>
      </c>
      <c r="K85" s="218">
        <v>0</v>
      </c>
      <c r="L85" s="217">
        <v>510824.53</v>
      </c>
      <c r="M85" s="246">
        <v>518486.89999999997</v>
      </c>
      <c r="N85" s="217">
        <v>526264.59</v>
      </c>
      <c r="O85" s="218">
        <v>0</v>
      </c>
      <c r="P85" s="218">
        <v>0</v>
      </c>
      <c r="Q85" s="217">
        <f t="shared" si="19"/>
        <v>4465839</v>
      </c>
      <c r="R85" s="264">
        <v>0</v>
      </c>
      <c r="S85" s="264">
        <v>0</v>
      </c>
      <c r="T85" s="264">
        <v>0</v>
      </c>
      <c r="U85" s="264">
        <v>0</v>
      </c>
      <c r="V85" s="264">
        <v>0</v>
      </c>
      <c r="W85" s="264">
        <v>0</v>
      </c>
      <c r="X85" s="264">
        <v>0</v>
      </c>
      <c r="Y85" s="264">
        <v>0</v>
      </c>
      <c r="Z85" s="264">
        <v>0</v>
      </c>
      <c r="AA85" s="264">
        <v>0</v>
      </c>
      <c r="AB85" s="264">
        <v>0</v>
      </c>
      <c r="AC85" s="264">
        <v>0</v>
      </c>
      <c r="AD85" s="264">
        <v>0</v>
      </c>
      <c r="AE85" s="218">
        <f t="shared" si="20"/>
        <v>0</v>
      </c>
      <c r="AF85" s="217">
        <f t="shared" si="18"/>
        <v>941348.74</v>
      </c>
      <c r="AG85" s="217">
        <f t="shared" si="18"/>
        <v>481290.82</v>
      </c>
      <c r="AH85" s="217">
        <f t="shared" si="18"/>
        <v>488510.18</v>
      </c>
      <c r="AI85" s="217">
        <f t="shared" si="18"/>
        <v>495837.84</v>
      </c>
      <c r="AJ85" s="217">
        <f t="shared" si="18"/>
        <v>503275.4</v>
      </c>
      <c r="AK85" s="218">
        <f t="shared" si="18"/>
        <v>0</v>
      </c>
      <c r="AL85" s="217">
        <f t="shared" si="18"/>
        <v>510824.53</v>
      </c>
      <c r="AM85" s="217">
        <f t="shared" si="18"/>
        <v>518486.89999999997</v>
      </c>
      <c r="AN85" s="217">
        <f t="shared" si="18"/>
        <v>526264.59</v>
      </c>
      <c r="AO85" s="218">
        <f t="shared" si="18"/>
        <v>0</v>
      </c>
      <c r="AP85" s="218">
        <f t="shared" si="18"/>
        <v>0</v>
      </c>
      <c r="AQ85" s="217">
        <f t="shared" si="18"/>
        <v>4465839</v>
      </c>
    </row>
    <row r="86" spans="2:44" x14ac:dyDescent="0.25">
      <c r="B86" s="18" t="s">
        <v>104</v>
      </c>
      <c r="C86" s="248">
        <v>44972704</v>
      </c>
      <c r="D86" s="248">
        <v>50090867.560000002</v>
      </c>
      <c r="E86" s="247">
        <v>0</v>
      </c>
      <c r="F86" s="248">
        <v>941348.74</v>
      </c>
      <c r="G86" s="248">
        <v>481290.82</v>
      </c>
      <c r="H86" s="248">
        <v>488510.18</v>
      </c>
      <c r="I86" s="248">
        <v>495837.84</v>
      </c>
      <c r="J86" s="248">
        <v>503275.4</v>
      </c>
      <c r="K86" s="247">
        <v>0</v>
      </c>
      <c r="L86" s="248">
        <v>510824.53</v>
      </c>
      <c r="M86" s="248">
        <v>518486.89999999997</v>
      </c>
      <c r="N86" s="248">
        <v>526264.59</v>
      </c>
      <c r="O86" s="247">
        <v>0</v>
      </c>
      <c r="P86" s="247">
        <v>0</v>
      </c>
      <c r="Q86" s="248">
        <f t="shared" si="19"/>
        <v>4465839</v>
      </c>
      <c r="R86" s="264">
        <v>0</v>
      </c>
      <c r="S86" s="264">
        <v>0</v>
      </c>
      <c r="T86" s="264">
        <v>0</v>
      </c>
      <c r="U86" s="264">
        <v>0</v>
      </c>
      <c r="V86" s="264">
        <v>0</v>
      </c>
      <c r="W86" s="264">
        <v>0</v>
      </c>
      <c r="X86" s="264">
        <v>0</v>
      </c>
      <c r="Y86" s="264">
        <v>0</v>
      </c>
      <c r="Z86" s="264">
        <v>0</v>
      </c>
      <c r="AA86" s="264">
        <v>0</v>
      </c>
      <c r="AB86" s="264">
        <v>0</v>
      </c>
      <c r="AC86" s="264">
        <v>0</v>
      </c>
      <c r="AD86" s="264">
        <v>0</v>
      </c>
      <c r="AE86" s="247">
        <f t="shared" si="20"/>
        <v>0</v>
      </c>
      <c r="AF86" s="248">
        <f t="shared" si="18"/>
        <v>941348.74</v>
      </c>
      <c r="AG86" s="248">
        <f t="shared" si="18"/>
        <v>481290.82</v>
      </c>
      <c r="AH86" s="248">
        <f t="shared" si="18"/>
        <v>488510.18</v>
      </c>
      <c r="AI86" s="248">
        <f t="shared" si="18"/>
        <v>495837.84</v>
      </c>
      <c r="AJ86" s="248">
        <f t="shared" si="18"/>
        <v>503275.4</v>
      </c>
      <c r="AK86" s="247">
        <f t="shared" si="18"/>
        <v>0</v>
      </c>
      <c r="AL86" s="248">
        <f t="shared" si="18"/>
        <v>510824.53</v>
      </c>
      <c r="AM86" s="248">
        <f t="shared" si="18"/>
        <v>518486.89999999997</v>
      </c>
      <c r="AN86" s="248">
        <f t="shared" si="18"/>
        <v>526264.59</v>
      </c>
      <c r="AO86" s="247">
        <f t="shared" si="18"/>
        <v>0</v>
      </c>
      <c r="AP86" s="247">
        <f t="shared" si="18"/>
        <v>0</v>
      </c>
      <c r="AQ86" s="248">
        <f t="shared" si="18"/>
        <v>4465839</v>
      </c>
      <c r="AR86" s="28"/>
    </row>
    <row r="87" spans="2:44" x14ac:dyDescent="0.25">
      <c r="B87" s="16" t="s">
        <v>105</v>
      </c>
      <c r="C87" s="217">
        <v>57500000</v>
      </c>
      <c r="D87" s="217">
        <v>61982728.009999998</v>
      </c>
      <c r="E87" s="218">
        <v>0</v>
      </c>
      <c r="F87" s="218">
        <v>0</v>
      </c>
      <c r="G87" s="218">
        <v>0</v>
      </c>
      <c r="H87" s="218">
        <v>0</v>
      </c>
      <c r="I87" s="217">
        <v>1867803.05</v>
      </c>
      <c r="J87" s="217">
        <v>373560.61</v>
      </c>
      <c r="K87" s="217">
        <v>373560.61</v>
      </c>
      <c r="L87" s="217">
        <v>373560.61</v>
      </c>
      <c r="M87" s="217">
        <v>373560.61</v>
      </c>
      <c r="N87" s="217">
        <v>373560.61</v>
      </c>
      <c r="O87" s="217">
        <v>373560.61</v>
      </c>
      <c r="P87" s="217">
        <v>373560.61</v>
      </c>
      <c r="Q87" s="217">
        <f t="shared" si="19"/>
        <v>4482727.3199999994</v>
      </c>
      <c r="R87" s="264">
        <v>0</v>
      </c>
      <c r="S87" s="264">
        <v>0</v>
      </c>
      <c r="T87" s="264">
        <v>0</v>
      </c>
      <c r="U87" s="264">
        <v>0</v>
      </c>
      <c r="V87" s="264">
        <v>0</v>
      </c>
      <c r="W87" s="264">
        <v>0</v>
      </c>
      <c r="X87" s="264">
        <v>0</v>
      </c>
      <c r="Y87" s="264">
        <v>0</v>
      </c>
      <c r="Z87" s="264">
        <v>0</v>
      </c>
      <c r="AA87" s="264">
        <v>0</v>
      </c>
      <c r="AB87" s="264">
        <v>0</v>
      </c>
      <c r="AC87" s="264">
        <v>0</v>
      </c>
      <c r="AD87" s="264">
        <v>0</v>
      </c>
      <c r="AE87" s="218">
        <f t="shared" si="20"/>
        <v>0</v>
      </c>
      <c r="AF87" s="218">
        <f t="shared" si="18"/>
        <v>0</v>
      </c>
      <c r="AG87" s="218">
        <f t="shared" si="18"/>
        <v>0</v>
      </c>
      <c r="AH87" s="218">
        <f t="shared" si="18"/>
        <v>0</v>
      </c>
      <c r="AI87" s="217">
        <f t="shared" si="18"/>
        <v>1867803.05</v>
      </c>
      <c r="AJ87" s="217">
        <f t="shared" si="18"/>
        <v>373560.61</v>
      </c>
      <c r="AK87" s="217">
        <f t="shared" si="18"/>
        <v>373560.61</v>
      </c>
      <c r="AL87" s="217">
        <f t="shared" si="18"/>
        <v>373560.61</v>
      </c>
      <c r="AM87" s="217">
        <f t="shared" si="18"/>
        <v>373560.61</v>
      </c>
      <c r="AN87" s="217">
        <f t="shared" si="18"/>
        <v>373560.61</v>
      </c>
      <c r="AO87" s="217">
        <f t="shared" si="18"/>
        <v>373560.61</v>
      </c>
      <c r="AP87" s="217">
        <f t="shared" si="18"/>
        <v>373560.61</v>
      </c>
      <c r="AQ87" s="217">
        <f t="shared" si="18"/>
        <v>4482727.3199999994</v>
      </c>
    </row>
    <row r="88" spans="2:44" x14ac:dyDescent="0.25">
      <c r="B88" s="16" t="s">
        <v>106</v>
      </c>
      <c r="C88" s="217">
        <v>57500000</v>
      </c>
      <c r="D88" s="217">
        <v>57500000</v>
      </c>
      <c r="E88" s="218">
        <v>0</v>
      </c>
      <c r="F88" s="218">
        <v>0</v>
      </c>
      <c r="G88" s="218">
        <v>0</v>
      </c>
      <c r="H88" s="218">
        <v>0</v>
      </c>
      <c r="I88" s="218">
        <v>0</v>
      </c>
      <c r="J88" s="218">
        <v>0</v>
      </c>
      <c r="K88" s="218">
        <v>0</v>
      </c>
      <c r="L88" s="218">
        <v>0</v>
      </c>
      <c r="M88" s="218">
        <v>0</v>
      </c>
      <c r="N88" s="218">
        <v>0</v>
      </c>
      <c r="O88" s="218">
        <v>0</v>
      </c>
      <c r="P88" s="218">
        <v>0</v>
      </c>
      <c r="Q88" s="218">
        <f t="shared" si="19"/>
        <v>0</v>
      </c>
      <c r="R88" s="264">
        <v>0</v>
      </c>
      <c r="S88" s="264">
        <v>0</v>
      </c>
      <c r="T88" s="264">
        <v>0</v>
      </c>
      <c r="U88" s="264">
        <v>0</v>
      </c>
      <c r="V88" s="264">
        <v>0</v>
      </c>
      <c r="W88" s="264">
        <v>0</v>
      </c>
      <c r="X88" s="264">
        <v>0</v>
      </c>
      <c r="Y88" s="264">
        <v>0</v>
      </c>
      <c r="Z88" s="264">
        <v>0</v>
      </c>
      <c r="AA88" s="264">
        <v>0</v>
      </c>
      <c r="AB88" s="264">
        <v>0</v>
      </c>
      <c r="AC88" s="264">
        <v>0</v>
      </c>
      <c r="AD88" s="264">
        <v>0</v>
      </c>
      <c r="AE88" s="218">
        <f t="shared" si="20"/>
        <v>0</v>
      </c>
      <c r="AF88" s="218">
        <f t="shared" si="20"/>
        <v>0</v>
      </c>
      <c r="AG88" s="218">
        <f t="shared" si="20"/>
        <v>0</v>
      </c>
      <c r="AH88" s="218">
        <f t="shared" si="20"/>
        <v>0</v>
      </c>
      <c r="AI88" s="218">
        <f t="shared" si="20"/>
        <v>0</v>
      </c>
      <c r="AJ88" s="218">
        <f t="shared" si="20"/>
        <v>0</v>
      </c>
      <c r="AK88" s="218">
        <f t="shared" si="20"/>
        <v>0</v>
      </c>
      <c r="AL88" s="218">
        <f t="shared" si="20"/>
        <v>0</v>
      </c>
      <c r="AM88" s="218">
        <f t="shared" si="20"/>
        <v>0</v>
      </c>
      <c r="AN88" s="218">
        <f t="shared" si="20"/>
        <v>0</v>
      </c>
      <c r="AO88" s="218">
        <f t="shared" si="20"/>
        <v>0</v>
      </c>
      <c r="AP88" s="218">
        <f t="shared" si="20"/>
        <v>0</v>
      </c>
      <c r="AQ88" s="218">
        <f t="shared" si="20"/>
        <v>0</v>
      </c>
    </row>
    <row r="89" spans="2:44" x14ac:dyDescent="0.25">
      <c r="B89" s="16" t="s">
        <v>124</v>
      </c>
      <c r="C89" s="217">
        <v>10000000</v>
      </c>
      <c r="D89" s="217">
        <v>10000000</v>
      </c>
      <c r="E89" s="218">
        <v>0</v>
      </c>
      <c r="F89" s="218">
        <v>0</v>
      </c>
      <c r="G89" s="218">
        <v>0</v>
      </c>
      <c r="H89" s="218">
        <v>0</v>
      </c>
      <c r="I89" s="218">
        <v>0</v>
      </c>
      <c r="J89" s="218">
        <v>0</v>
      </c>
      <c r="K89" s="218">
        <v>0</v>
      </c>
      <c r="L89" s="218">
        <v>0</v>
      </c>
      <c r="M89" s="218">
        <v>0</v>
      </c>
      <c r="N89" s="218">
        <v>0</v>
      </c>
      <c r="O89" s="218">
        <v>0</v>
      </c>
      <c r="P89" s="218">
        <v>0</v>
      </c>
      <c r="Q89" s="218">
        <f t="shared" si="19"/>
        <v>0</v>
      </c>
      <c r="R89" s="264">
        <v>0</v>
      </c>
      <c r="S89" s="264">
        <v>0</v>
      </c>
      <c r="T89" s="264">
        <v>0</v>
      </c>
      <c r="U89" s="264">
        <v>0</v>
      </c>
      <c r="V89" s="264">
        <v>0</v>
      </c>
      <c r="W89" s="264">
        <v>0</v>
      </c>
      <c r="X89" s="264">
        <v>0</v>
      </c>
      <c r="Y89" s="264">
        <v>0</v>
      </c>
      <c r="Z89" s="264">
        <v>0</v>
      </c>
      <c r="AA89" s="264">
        <v>0</v>
      </c>
      <c r="AB89" s="264">
        <v>0</v>
      </c>
      <c r="AC89" s="264">
        <v>0</v>
      </c>
      <c r="AD89" s="264">
        <v>0</v>
      </c>
      <c r="AE89" s="218">
        <f t="shared" si="20"/>
        <v>0</v>
      </c>
      <c r="AF89" s="218">
        <f t="shared" si="20"/>
        <v>0</v>
      </c>
      <c r="AG89" s="218">
        <f t="shared" si="20"/>
        <v>0</v>
      </c>
      <c r="AH89" s="218">
        <f t="shared" si="20"/>
        <v>0</v>
      </c>
      <c r="AI89" s="218">
        <f t="shared" si="20"/>
        <v>0</v>
      </c>
      <c r="AJ89" s="218">
        <f t="shared" si="20"/>
        <v>0</v>
      </c>
      <c r="AK89" s="218">
        <f t="shared" si="20"/>
        <v>0</v>
      </c>
      <c r="AL89" s="218">
        <f t="shared" si="20"/>
        <v>0</v>
      </c>
      <c r="AM89" s="218">
        <f t="shared" si="20"/>
        <v>0</v>
      </c>
      <c r="AN89" s="218">
        <f t="shared" si="20"/>
        <v>0</v>
      </c>
      <c r="AO89" s="218">
        <f t="shared" si="20"/>
        <v>0</v>
      </c>
      <c r="AP89" s="218">
        <f t="shared" si="20"/>
        <v>0</v>
      </c>
      <c r="AQ89" s="218">
        <f t="shared" si="20"/>
        <v>0</v>
      </c>
    </row>
    <row r="90" spans="2:44" x14ac:dyDescent="0.25">
      <c r="B90" s="41" t="s">
        <v>107</v>
      </c>
      <c r="C90" s="248">
        <v>47500000</v>
      </c>
      <c r="D90" s="248">
        <v>47500000</v>
      </c>
      <c r="E90" s="247">
        <v>0</v>
      </c>
      <c r="F90" s="247">
        <v>0</v>
      </c>
      <c r="G90" s="247">
        <v>0</v>
      </c>
      <c r="H90" s="247">
        <v>0</v>
      </c>
      <c r="I90" s="247">
        <v>0</v>
      </c>
      <c r="J90" s="247">
        <v>0</v>
      </c>
      <c r="K90" s="247">
        <v>0</v>
      </c>
      <c r="L90" s="247">
        <v>0</v>
      </c>
      <c r="M90" s="247">
        <v>0</v>
      </c>
      <c r="N90" s="247">
        <v>0</v>
      </c>
      <c r="O90" s="247">
        <v>0</v>
      </c>
      <c r="P90" s="247">
        <v>0</v>
      </c>
      <c r="Q90" s="247">
        <f t="shared" si="19"/>
        <v>0</v>
      </c>
      <c r="R90" s="264">
        <v>0</v>
      </c>
      <c r="S90" s="264">
        <v>0</v>
      </c>
      <c r="T90" s="264">
        <v>0</v>
      </c>
      <c r="U90" s="264">
        <v>0</v>
      </c>
      <c r="V90" s="264">
        <v>0</v>
      </c>
      <c r="W90" s="264">
        <v>0</v>
      </c>
      <c r="X90" s="264">
        <v>0</v>
      </c>
      <c r="Y90" s="264">
        <v>0</v>
      </c>
      <c r="Z90" s="264">
        <v>0</v>
      </c>
      <c r="AA90" s="264">
        <v>0</v>
      </c>
      <c r="AB90" s="264">
        <v>0</v>
      </c>
      <c r="AC90" s="264">
        <v>0</v>
      </c>
      <c r="AD90" s="264">
        <v>0</v>
      </c>
      <c r="AE90" s="247">
        <f t="shared" si="20"/>
        <v>0</v>
      </c>
      <c r="AF90" s="247">
        <f t="shared" si="20"/>
        <v>0</v>
      </c>
      <c r="AG90" s="247">
        <f t="shared" si="20"/>
        <v>0</v>
      </c>
      <c r="AH90" s="247">
        <f t="shared" si="20"/>
        <v>0</v>
      </c>
      <c r="AI90" s="247">
        <f t="shared" si="20"/>
        <v>0</v>
      </c>
      <c r="AJ90" s="247">
        <f t="shared" si="20"/>
        <v>0</v>
      </c>
      <c r="AK90" s="247">
        <f t="shared" si="20"/>
        <v>0</v>
      </c>
      <c r="AL90" s="247">
        <f t="shared" si="20"/>
        <v>0</v>
      </c>
      <c r="AM90" s="247">
        <f t="shared" si="20"/>
        <v>0</v>
      </c>
      <c r="AN90" s="247">
        <f t="shared" si="20"/>
        <v>0</v>
      </c>
      <c r="AO90" s="247">
        <f t="shared" si="20"/>
        <v>0</v>
      </c>
      <c r="AP90" s="247">
        <f t="shared" si="20"/>
        <v>0</v>
      </c>
      <c r="AQ90" s="247">
        <f t="shared" si="20"/>
        <v>0</v>
      </c>
      <c r="AR90" s="28"/>
    </row>
    <row r="91" spans="2:44" x14ac:dyDescent="0.25">
      <c r="B91" s="42" t="s">
        <v>125</v>
      </c>
      <c r="C91" s="218">
        <v>0</v>
      </c>
      <c r="D91" s="217">
        <v>4482728.01</v>
      </c>
      <c r="E91" s="218">
        <v>0</v>
      </c>
      <c r="F91" s="218">
        <v>0</v>
      </c>
      <c r="G91" s="218">
        <v>0</v>
      </c>
      <c r="H91" s="218">
        <v>0</v>
      </c>
      <c r="I91" s="217">
        <v>1867803.05</v>
      </c>
      <c r="J91" s="217">
        <v>373560.61</v>
      </c>
      <c r="K91" s="217">
        <v>373560.61</v>
      </c>
      <c r="L91" s="217">
        <v>373560.61</v>
      </c>
      <c r="M91" s="217">
        <v>373560.61</v>
      </c>
      <c r="N91" s="217">
        <v>373560.61</v>
      </c>
      <c r="O91" s="217">
        <v>373560.61</v>
      </c>
      <c r="P91" s="217">
        <v>373560.61</v>
      </c>
      <c r="Q91" s="217">
        <f t="shared" si="19"/>
        <v>4482727.3199999994</v>
      </c>
      <c r="R91" s="264">
        <v>0</v>
      </c>
      <c r="S91" s="264">
        <v>0</v>
      </c>
      <c r="T91" s="264">
        <v>0</v>
      </c>
      <c r="U91" s="264">
        <v>0</v>
      </c>
      <c r="V91" s="264">
        <v>0</v>
      </c>
      <c r="W91" s="264">
        <v>0</v>
      </c>
      <c r="X91" s="264">
        <v>0</v>
      </c>
      <c r="Y91" s="264">
        <v>0</v>
      </c>
      <c r="Z91" s="264">
        <v>0</v>
      </c>
      <c r="AA91" s="264">
        <v>0</v>
      </c>
      <c r="AB91" s="264">
        <v>0</v>
      </c>
      <c r="AC91" s="264">
        <v>0</v>
      </c>
      <c r="AD91" s="264">
        <v>0</v>
      </c>
      <c r="AE91" s="218">
        <f t="shared" si="20"/>
        <v>0</v>
      </c>
      <c r="AF91" s="218">
        <f t="shared" si="20"/>
        <v>0</v>
      </c>
      <c r="AG91" s="218">
        <f t="shared" si="20"/>
        <v>0</v>
      </c>
      <c r="AH91" s="218">
        <f t="shared" si="20"/>
        <v>0</v>
      </c>
      <c r="AI91" s="217">
        <f t="shared" si="20"/>
        <v>1867803.05</v>
      </c>
      <c r="AJ91" s="217">
        <f t="shared" si="20"/>
        <v>373560.61</v>
      </c>
      <c r="AK91" s="217">
        <f t="shared" si="20"/>
        <v>373560.61</v>
      </c>
      <c r="AL91" s="217">
        <f t="shared" si="20"/>
        <v>373560.61</v>
      </c>
      <c r="AM91" s="217">
        <f t="shared" si="20"/>
        <v>373560.61</v>
      </c>
      <c r="AN91" s="217">
        <f t="shared" si="20"/>
        <v>373560.61</v>
      </c>
      <c r="AO91" s="217">
        <f t="shared" si="20"/>
        <v>373560.61</v>
      </c>
      <c r="AP91" s="217">
        <f t="shared" si="20"/>
        <v>373560.61</v>
      </c>
      <c r="AQ91" s="217">
        <f t="shared" si="20"/>
        <v>4482727.3199999994</v>
      </c>
    </row>
    <row r="92" spans="2:44" x14ac:dyDescent="0.25">
      <c r="B92" s="41" t="s">
        <v>126</v>
      </c>
      <c r="C92" s="247">
        <v>0</v>
      </c>
      <c r="D92" s="248">
        <v>4482728.01</v>
      </c>
      <c r="E92" s="247">
        <v>0</v>
      </c>
      <c r="F92" s="247">
        <v>0</v>
      </c>
      <c r="G92" s="247">
        <v>0</v>
      </c>
      <c r="H92" s="247">
        <v>0</v>
      </c>
      <c r="I92" s="248">
        <v>1867803.05</v>
      </c>
      <c r="J92" s="248">
        <v>373560.61</v>
      </c>
      <c r="K92" s="248">
        <v>373560.61</v>
      </c>
      <c r="L92" s="248">
        <v>373560.61</v>
      </c>
      <c r="M92" s="248">
        <v>373560.61</v>
      </c>
      <c r="N92" s="248">
        <v>373560.61</v>
      </c>
      <c r="O92" s="248">
        <v>373560.61</v>
      </c>
      <c r="P92" s="248">
        <v>373560.61</v>
      </c>
      <c r="Q92" s="248">
        <f t="shared" si="19"/>
        <v>4482727.3199999994</v>
      </c>
      <c r="R92" s="264">
        <v>0</v>
      </c>
      <c r="S92" s="264">
        <v>0</v>
      </c>
      <c r="T92" s="264">
        <v>0</v>
      </c>
      <c r="U92" s="264">
        <v>0</v>
      </c>
      <c r="V92" s="264">
        <v>0</v>
      </c>
      <c r="W92" s="264">
        <v>0</v>
      </c>
      <c r="X92" s="264">
        <v>0</v>
      </c>
      <c r="Y92" s="264">
        <v>0</v>
      </c>
      <c r="Z92" s="264">
        <v>0</v>
      </c>
      <c r="AA92" s="264">
        <v>0</v>
      </c>
      <c r="AB92" s="264">
        <v>0</v>
      </c>
      <c r="AC92" s="264">
        <v>0</v>
      </c>
      <c r="AD92" s="264">
        <v>0</v>
      </c>
      <c r="AE92" s="247">
        <f t="shared" si="20"/>
        <v>0</v>
      </c>
      <c r="AF92" s="247">
        <f t="shared" si="20"/>
        <v>0</v>
      </c>
      <c r="AG92" s="247">
        <f t="shared" si="20"/>
        <v>0</v>
      </c>
      <c r="AH92" s="247">
        <f t="shared" si="20"/>
        <v>0</v>
      </c>
      <c r="AI92" s="248">
        <f t="shared" si="20"/>
        <v>1867803.05</v>
      </c>
      <c r="AJ92" s="248">
        <f t="shared" si="20"/>
        <v>373560.61</v>
      </c>
      <c r="AK92" s="248">
        <f t="shared" si="20"/>
        <v>373560.61</v>
      </c>
      <c r="AL92" s="248">
        <f t="shared" si="20"/>
        <v>373560.61</v>
      </c>
      <c r="AM92" s="248">
        <f t="shared" si="20"/>
        <v>373560.61</v>
      </c>
      <c r="AN92" s="248">
        <f t="shared" si="20"/>
        <v>373560.61</v>
      </c>
      <c r="AO92" s="248">
        <f t="shared" si="20"/>
        <v>373560.61</v>
      </c>
      <c r="AP92" s="248">
        <f t="shared" si="20"/>
        <v>373560.61</v>
      </c>
      <c r="AQ92" s="248">
        <f t="shared" si="20"/>
        <v>4482727.3199999994</v>
      </c>
    </row>
    <row r="93" spans="2:44" x14ac:dyDescent="0.25">
      <c r="B93" s="77" t="s">
        <v>127</v>
      </c>
      <c r="C93" s="251">
        <f>C72+C79</f>
        <v>2741463448</v>
      </c>
      <c r="D93" s="251">
        <f t="shared" ref="D93:P93" si="21">D72+D79</f>
        <v>3108391832.6999998</v>
      </c>
      <c r="E93" s="257">
        <f t="shared" si="21"/>
        <v>0</v>
      </c>
      <c r="F93" s="252">
        <f t="shared" si="21"/>
        <v>941348.74</v>
      </c>
      <c r="G93" s="252">
        <f t="shared" si="21"/>
        <v>481290.82</v>
      </c>
      <c r="H93" s="252">
        <f t="shared" si="21"/>
        <v>488510.18</v>
      </c>
      <c r="I93" s="252">
        <f t="shared" si="21"/>
        <v>2363640.89</v>
      </c>
      <c r="J93" s="252">
        <f t="shared" si="21"/>
        <v>876836.01</v>
      </c>
      <c r="K93" s="252">
        <f t="shared" si="21"/>
        <v>373560.61</v>
      </c>
      <c r="L93" s="252">
        <f t="shared" si="21"/>
        <v>4468638.99</v>
      </c>
      <c r="M93" s="252">
        <f t="shared" si="21"/>
        <v>3655402.0999999996</v>
      </c>
      <c r="N93" s="252">
        <f t="shared" si="21"/>
        <v>3911037.6999999997</v>
      </c>
      <c r="O93" s="252">
        <f t="shared" si="21"/>
        <v>1351566.31</v>
      </c>
      <c r="P93" s="252">
        <f t="shared" si="21"/>
        <v>341050313.43000007</v>
      </c>
      <c r="Q93" s="252">
        <f t="shared" si="19"/>
        <v>359962145.78000009</v>
      </c>
      <c r="R93" s="258">
        <f t="shared" ref="R93:AQ93" si="22">R72+R79</f>
        <v>0</v>
      </c>
      <c r="S93" s="258">
        <f t="shared" si="22"/>
        <v>0</v>
      </c>
      <c r="T93" s="258">
        <f t="shared" si="22"/>
        <v>0</v>
      </c>
      <c r="U93" s="258">
        <f t="shared" si="22"/>
        <v>0</v>
      </c>
      <c r="V93" s="258">
        <f t="shared" si="22"/>
        <v>0</v>
      </c>
      <c r="W93" s="258">
        <f t="shared" si="22"/>
        <v>0</v>
      </c>
      <c r="X93" s="258">
        <f t="shared" si="22"/>
        <v>0</v>
      </c>
      <c r="Y93" s="258">
        <f t="shared" si="22"/>
        <v>0</v>
      </c>
      <c r="Z93" s="258">
        <f t="shared" si="22"/>
        <v>0</v>
      </c>
      <c r="AA93" s="258">
        <f t="shared" si="22"/>
        <v>0</v>
      </c>
      <c r="AB93" s="258">
        <f t="shared" si="22"/>
        <v>0</v>
      </c>
      <c r="AC93" s="258">
        <f t="shared" si="22"/>
        <v>0</v>
      </c>
      <c r="AD93" s="258">
        <f t="shared" si="22"/>
        <v>0</v>
      </c>
      <c r="AE93" s="259">
        <f t="shared" si="22"/>
        <v>0</v>
      </c>
      <c r="AF93" s="255">
        <f t="shared" si="22"/>
        <v>941348.74</v>
      </c>
      <c r="AG93" s="255">
        <f t="shared" si="22"/>
        <v>481290.82</v>
      </c>
      <c r="AH93" s="255">
        <f t="shared" si="22"/>
        <v>488510.18</v>
      </c>
      <c r="AI93" s="255">
        <f t="shared" si="22"/>
        <v>2363640.89</v>
      </c>
      <c r="AJ93" s="255">
        <f t="shared" si="22"/>
        <v>876836.01</v>
      </c>
      <c r="AK93" s="255">
        <f t="shared" si="22"/>
        <v>373560.61</v>
      </c>
      <c r="AL93" s="255">
        <f t="shared" si="22"/>
        <v>4468638.99</v>
      </c>
      <c r="AM93" s="255">
        <f t="shared" si="22"/>
        <v>3655402.0999999996</v>
      </c>
      <c r="AN93" s="255">
        <f t="shared" si="22"/>
        <v>3911037.6999999997</v>
      </c>
      <c r="AO93" s="255">
        <f t="shared" si="22"/>
        <v>1351566.31</v>
      </c>
      <c r="AP93" s="255">
        <f t="shared" si="22"/>
        <v>341050313.43000007</v>
      </c>
      <c r="AQ93" s="255">
        <f t="shared" si="22"/>
        <v>359962145.78000009</v>
      </c>
    </row>
    <row r="94" spans="2:44" x14ac:dyDescent="0.25">
      <c r="B94" s="15"/>
      <c r="C94" s="218"/>
      <c r="D94" s="218"/>
      <c r="E94" s="218"/>
      <c r="F94" s="218"/>
      <c r="G94" s="218"/>
      <c r="H94" s="218"/>
      <c r="I94" s="218"/>
      <c r="J94" s="218"/>
      <c r="K94" s="218"/>
      <c r="L94" s="218"/>
      <c r="M94" s="218"/>
      <c r="N94" s="218"/>
      <c r="O94" s="218"/>
      <c r="P94" s="218"/>
      <c r="Q94" s="218"/>
      <c r="R94" s="222"/>
      <c r="S94" s="222"/>
      <c r="T94" s="222"/>
      <c r="U94" s="222"/>
      <c r="V94" s="222"/>
      <c r="W94" s="222"/>
      <c r="X94" s="222"/>
      <c r="Y94" s="222"/>
      <c r="Z94" s="222"/>
      <c r="AA94" s="222"/>
      <c r="AB94" s="222"/>
      <c r="AC94" s="222"/>
      <c r="AD94" s="222"/>
      <c r="AE94" s="32"/>
      <c r="AF94" s="32"/>
      <c r="AG94" s="32"/>
      <c r="AH94" s="32"/>
      <c r="AI94" s="32"/>
      <c r="AJ94" s="32"/>
      <c r="AK94" s="32"/>
      <c r="AL94" s="32"/>
      <c r="AM94" s="32"/>
      <c r="AN94" s="32"/>
      <c r="AO94" s="32"/>
      <c r="AP94" s="32"/>
      <c r="AQ94" s="32"/>
    </row>
    <row r="95" spans="2:44" x14ac:dyDescent="0.25">
      <c r="B95" s="77" t="s">
        <v>128</v>
      </c>
      <c r="C95" s="251">
        <f>C69+C93</f>
        <v>81651140543</v>
      </c>
      <c r="D95" s="251">
        <f t="shared" ref="D95:AQ95" si="23">D69+D93</f>
        <v>87494695324.509995</v>
      </c>
      <c r="E95" s="252">
        <f t="shared" si="23"/>
        <v>2275035698.73</v>
      </c>
      <c r="F95" s="252">
        <f t="shared" si="23"/>
        <v>2867370977.3299999</v>
      </c>
      <c r="G95" s="252">
        <f t="shared" si="23"/>
        <v>3526413229.2599993</v>
      </c>
      <c r="H95" s="252">
        <f t="shared" si="23"/>
        <v>3179128000.3799992</v>
      </c>
      <c r="I95" s="252">
        <f t="shared" si="23"/>
        <v>3237282467.21</v>
      </c>
      <c r="J95" s="252">
        <f t="shared" si="23"/>
        <v>3394461485.9199996</v>
      </c>
      <c r="K95" s="252">
        <f t="shared" si="23"/>
        <v>2960825545.1600003</v>
      </c>
      <c r="L95" s="252">
        <f t="shared" si="23"/>
        <v>3554808202.1300001</v>
      </c>
      <c r="M95" s="252">
        <f t="shared" si="23"/>
        <v>3738275608.5699997</v>
      </c>
      <c r="N95" s="252">
        <f t="shared" si="23"/>
        <v>3844996436.7099986</v>
      </c>
      <c r="O95" s="252">
        <f t="shared" si="23"/>
        <v>3972395294.6700001</v>
      </c>
      <c r="P95" s="252">
        <f t="shared" si="23"/>
        <v>8069083388.8599997</v>
      </c>
      <c r="Q95" s="252">
        <f t="shared" si="23"/>
        <v>44620076334.929993</v>
      </c>
      <c r="R95" s="258">
        <f t="shared" si="23"/>
        <v>0</v>
      </c>
      <c r="S95" s="258">
        <f t="shared" si="23"/>
        <v>0</v>
      </c>
      <c r="T95" s="266">
        <f t="shared" si="23"/>
        <v>140057445.46000001</v>
      </c>
      <c r="U95" s="258">
        <f t="shared" si="23"/>
        <v>0</v>
      </c>
      <c r="V95" s="266">
        <f t="shared" si="23"/>
        <v>9839000</v>
      </c>
      <c r="W95" s="266">
        <f t="shared" si="23"/>
        <v>84418308</v>
      </c>
      <c r="X95" s="258">
        <f t="shared" si="23"/>
        <v>0</v>
      </c>
      <c r="Y95" s="266">
        <f t="shared" si="23"/>
        <v>15685246</v>
      </c>
      <c r="Z95" s="266">
        <f t="shared" si="23"/>
        <v>478304130.43000001</v>
      </c>
      <c r="AA95" s="266">
        <f t="shared" si="23"/>
        <v>7789229</v>
      </c>
      <c r="AB95" s="266">
        <f t="shared" si="23"/>
        <v>124268093.33999999</v>
      </c>
      <c r="AC95" s="266">
        <f t="shared" si="23"/>
        <v>96373968.549999997</v>
      </c>
      <c r="AD95" s="266">
        <f t="shared" si="23"/>
        <v>956735420.78000009</v>
      </c>
      <c r="AE95" s="255">
        <f t="shared" si="23"/>
        <v>2275035698.73</v>
      </c>
      <c r="AF95" s="255">
        <f t="shared" si="23"/>
        <v>2867370977.3299999</v>
      </c>
      <c r="AG95" s="255">
        <f t="shared" si="23"/>
        <v>3666470674.7199993</v>
      </c>
      <c r="AH95" s="255">
        <f t="shared" si="23"/>
        <v>3179128000.3799992</v>
      </c>
      <c r="AI95" s="255">
        <f t="shared" si="23"/>
        <v>3247121467.21</v>
      </c>
      <c r="AJ95" s="255">
        <f t="shared" si="23"/>
        <v>3478879793.9199996</v>
      </c>
      <c r="AK95" s="255">
        <f t="shared" si="23"/>
        <v>2960825545.1600003</v>
      </c>
      <c r="AL95" s="255">
        <f t="shared" si="23"/>
        <v>3570493448.1300001</v>
      </c>
      <c r="AM95" s="255">
        <f t="shared" si="23"/>
        <v>4216579738.9999995</v>
      </c>
      <c r="AN95" s="255">
        <f t="shared" si="23"/>
        <v>3852785665.7099986</v>
      </c>
      <c r="AO95" s="255">
        <f t="shared" si="23"/>
        <v>4096663388.0100002</v>
      </c>
      <c r="AP95" s="255">
        <f t="shared" si="23"/>
        <v>8165457357.4099998</v>
      </c>
      <c r="AQ95" s="255">
        <f t="shared" si="23"/>
        <v>45576811755.709991</v>
      </c>
    </row>
    <row r="96" spans="2:44" x14ac:dyDescent="0.25">
      <c r="B96" s="8" t="s">
        <v>129</v>
      </c>
      <c r="I96" s="3"/>
      <c r="R96" s="4"/>
    </row>
    <row r="97" spans="2:24" x14ac:dyDescent="0.25">
      <c r="B97" s="8" t="s">
        <v>113</v>
      </c>
    </row>
    <row r="98" spans="2:24" x14ac:dyDescent="0.25">
      <c r="B98" s="311" t="s">
        <v>130</v>
      </c>
      <c r="C98" s="311"/>
      <c r="D98" s="311"/>
      <c r="E98" s="311"/>
      <c r="F98" s="7"/>
      <c r="G98" s="7"/>
      <c r="H98" s="7"/>
      <c r="I98" s="43"/>
      <c r="J98" s="7"/>
    </row>
    <row r="99" spans="2:24" x14ac:dyDescent="0.25">
      <c r="B99" s="311" t="s">
        <v>131</v>
      </c>
      <c r="C99" s="311"/>
      <c r="D99" s="311"/>
      <c r="E99" s="311"/>
      <c r="F99" s="311"/>
      <c r="G99" s="311"/>
      <c r="H99" s="311"/>
      <c r="I99" s="311"/>
      <c r="J99" s="311"/>
    </row>
    <row r="100" spans="2:24" x14ac:dyDescent="0.25">
      <c r="B100" s="310" t="s">
        <v>132</v>
      </c>
      <c r="C100" s="310"/>
      <c r="D100" s="310"/>
      <c r="E100" s="310"/>
      <c r="F100" s="310"/>
      <c r="G100" s="310"/>
      <c r="H100" s="310"/>
      <c r="I100" s="310"/>
    </row>
    <row r="108" spans="2:24" x14ac:dyDescent="0.25">
      <c r="O108" s="6"/>
      <c r="P108" s="6"/>
      <c r="Q108" s="6"/>
      <c r="R108" s="6"/>
      <c r="S108" s="6"/>
      <c r="T108" s="6"/>
      <c r="U108" s="6"/>
      <c r="V108" s="6"/>
      <c r="W108" s="6"/>
      <c r="X108" s="6"/>
    </row>
    <row r="109" spans="2:24" x14ac:dyDescent="0.25">
      <c r="G109" s="3"/>
    </row>
    <row r="112" spans="2:24" x14ac:dyDescent="0.25">
      <c r="F112" s="3"/>
    </row>
  </sheetData>
  <mergeCells count="13">
    <mergeCell ref="B100:I100"/>
    <mergeCell ref="B98:E98"/>
    <mergeCell ref="B99:J99"/>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ignoredErrors>
    <ignoredError sqref="Q72:Q93 Q9:Q32 Q33:Q6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107"/>
  <sheetViews>
    <sheetView showGridLines="0" topLeftCell="B1" zoomScale="89" zoomScaleNormal="89" workbookViewId="0">
      <selection activeCell="D20" sqref="D20"/>
    </sheetView>
  </sheetViews>
  <sheetFormatPr defaultColWidth="11.42578125" defaultRowHeight="15" x14ac:dyDescent="0.25"/>
  <cols>
    <col min="1" max="1" width="7.42578125" customWidth="1"/>
    <col min="2" max="2" width="67.7109375" customWidth="1"/>
    <col min="3" max="3" width="16.42578125" customWidth="1"/>
    <col min="4" max="4" width="18.28515625" customWidth="1"/>
    <col min="5" max="5" width="17.42578125" customWidth="1"/>
    <col min="6" max="16" width="14.42578125" customWidth="1"/>
    <col min="17" max="17" width="17.85546875" customWidth="1"/>
  </cols>
  <sheetData>
    <row r="2" spans="2:18" s="31" customFormat="1" ht="28.5" x14ac:dyDescent="0.25">
      <c r="B2" s="297" t="s">
        <v>0</v>
      </c>
      <c r="C2" s="305"/>
      <c r="D2" s="305"/>
      <c r="E2" s="305"/>
      <c r="F2" s="305"/>
      <c r="G2" s="305"/>
      <c r="H2" s="305"/>
      <c r="I2" s="305"/>
      <c r="J2" s="305"/>
      <c r="K2" s="305"/>
      <c r="L2" s="305"/>
      <c r="M2" s="305"/>
      <c r="N2" s="305"/>
      <c r="O2" s="305"/>
      <c r="P2" s="305"/>
      <c r="Q2" s="305"/>
      <c r="R2" s="35"/>
    </row>
    <row r="3" spans="2:18" s="31" customFormat="1" ht="21" x14ac:dyDescent="0.25">
      <c r="B3" s="298" t="s">
        <v>1</v>
      </c>
      <c r="C3" s="307"/>
      <c r="D3" s="307"/>
      <c r="E3" s="307"/>
      <c r="F3" s="307"/>
      <c r="G3" s="307"/>
      <c r="H3" s="307"/>
      <c r="I3" s="307"/>
      <c r="J3" s="307"/>
      <c r="K3" s="307"/>
      <c r="L3" s="307"/>
      <c r="M3" s="307"/>
      <c r="N3" s="307"/>
      <c r="O3" s="307"/>
      <c r="P3" s="307"/>
      <c r="Q3" s="307"/>
    </row>
    <row r="4" spans="2:18" s="31" customFormat="1" ht="16.5" x14ac:dyDescent="0.25">
      <c r="B4" s="299" t="s">
        <v>2</v>
      </c>
      <c r="C4" s="306"/>
      <c r="D4" s="306"/>
      <c r="E4" s="306"/>
      <c r="F4" s="306"/>
      <c r="G4" s="306"/>
      <c r="H4" s="306"/>
      <c r="I4" s="306"/>
      <c r="J4" s="306"/>
      <c r="K4" s="306"/>
      <c r="L4" s="306"/>
      <c r="M4" s="306"/>
      <c r="N4" s="306"/>
      <c r="O4" s="306"/>
      <c r="P4" s="306"/>
      <c r="Q4" s="306"/>
      <c r="R4" s="34"/>
    </row>
    <row r="5" spans="2:18" s="31" customFormat="1" ht="15.75" x14ac:dyDescent="0.25">
      <c r="B5" s="299" t="s">
        <v>3</v>
      </c>
      <c r="C5" s="306"/>
      <c r="D5" s="306"/>
      <c r="E5" s="306"/>
      <c r="F5" s="306"/>
      <c r="G5" s="306"/>
      <c r="H5" s="306"/>
      <c r="I5" s="306"/>
      <c r="J5" s="306"/>
      <c r="K5" s="306"/>
      <c r="L5" s="306"/>
      <c r="M5" s="306"/>
      <c r="N5" s="306"/>
      <c r="O5" s="306"/>
      <c r="P5" s="306"/>
      <c r="Q5" s="306"/>
    </row>
    <row r="6" spans="2:18" s="31" customFormat="1" x14ac:dyDescent="0.25">
      <c r="B6" s="2" t="s">
        <v>133</v>
      </c>
      <c r="C6" s="71"/>
      <c r="D6" s="71"/>
      <c r="E6" s="33"/>
      <c r="F6" s="33"/>
      <c r="G6" s="33"/>
      <c r="H6" s="33"/>
      <c r="I6"/>
      <c r="J6"/>
      <c r="K6"/>
      <c r="L6"/>
      <c r="M6"/>
      <c r="N6"/>
      <c r="O6"/>
      <c r="P6"/>
      <c r="Q6" s="32" t="s">
        <v>5</v>
      </c>
      <c r="R6" s="29"/>
    </row>
    <row r="7" spans="2:18" s="31" customFormat="1" ht="24" customHeight="1" x14ac:dyDescent="0.25">
      <c r="B7" s="302" t="s">
        <v>6</v>
      </c>
      <c r="C7" s="303" t="s">
        <v>7</v>
      </c>
      <c r="D7" s="303" t="s">
        <v>8</v>
      </c>
      <c r="E7" s="304" t="s">
        <v>9</v>
      </c>
      <c r="F7" s="304"/>
      <c r="G7" s="304"/>
      <c r="H7" s="304"/>
      <c r="I7" s="304"/>
      <c r="J7" s="304"/>
      <c r="K7" s="304"/>
      <c r="L7" s="304"/>
      <c r="M7" s="304"/>
      <c r="N7" s="304"/>
      <c r="O7" s="304"/>
      <c r="P7" s="304"/>
      <c r="Q7" s="304"/>
    </row>
    <row r="8" spans="2:18" s="31" customFormat="1" ht="25.5" customHeight="1" x14ac:dyDescent="0.25">
      <c r="B8" s="309"/>
      <c r="C8" s="303"/>
      <c r="D8" s="303"/>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216">
        <v>58763645862</v>
      </c>
      <c r="D9" s="216">
        <v>60338532057.189995</v>
      </c>
      <c r="E9" s="216">
        <v>2764383343.4499993</v>
      </c>
      <c r="F9" s="216">
        <v>2784585988.3000002</v>
      </c>
      <c r="G9" s="216">
        <v>3369989274.039999</v>
      </c>
      <c r="H9" s="216">
        <v>3181518411.9499998</v>
      </c>
      <c r="I9" s="216">
        <v>3297244446.4499998</v>
      </c>
      <c r="J9" s="216">
        <v>3240695810.2199993</v>
      </c>
      <c r="K9" s="216">
        <v>3320927978.8199992</v>
      </c>
      <c r="L9" s="216">
        <v>3428878654.5300002</v>
      </c>
      <c r="M9" s="216">
        <v>3358598591.3299999</v>
      </c>
      <c r="N9" s="216">
        <v>3470253240.0499997</v>
      </c>
      <c r="O9" s="216">
        <v>4168725448.8500004</v>
      </c>
      <c r="P9" s="216">
        <v>6343100699.2399988</v>
      </c>
      <c r="Q9" s="216">
        <f>SUM(E9:P9)</f>
        <v>42728901887.229996</v>
      </c>
    </row>
    <row r="10" spans="2:18" x14ac:dyDescent="0.25">
      <c r="B10" s="27" t="s">
        <v>24</v>
      </c>
      <c r="C10" s="217">
        <v>47817807331</v>
      </c>
      <c r="D10" s="217">
        <v>48433407771.259995</v>
      </c>
      <c r="E10" s="217">
        <v>2277263050.7299995</v>
      </c>
      <c r="F10" s="217">
        <v>2298703194.8499994</v>
      </c>
      <c r="G10" s="217">
        <v>2758859560.1999998</v>
      </c>
      <c r="H10" s="217">
        <v>2618569219.2000003</v>
      </c>
      <c r="I10" s="217">
        <v>2698774126.4499998</v>
      </c>
      <c r="J10" s="217">
        <v>2670977704.3599997</v>
      </c>
      <c r="K10" s="217">
        <v>2654706162.269999</v>
      </c>
      <c r="L10" s="217">
        <v>2777417754.4900002</v>
      </c>
      <c r="M10" s="217">
        <v>2705198622.1900001</v>
      </c>
      <c r="N10" s="217">
        <v>2801217965.46</v>
      </c>
      <c r="O10" s="217">
        <v>3428834105.7200003</v>
      </c>
      <c r="P10" s="217">
        <v>5190201509.9599991</v>
      </c>
      <c r="Q10" s="217">
        <f t="shared" ref="Q10:Q66" si="0">SUM(E10:P10)</f>
        <v>34880722975.880005</v>
      </c>
    </row>
    <row r="11" spans="2:18" x14ac:dyDescent="0.25">
      <c r="B11" s="27" t="s">
        <v>25</v>
      </c>
      <c r="C11" s="217">
        <v>4035687317</v>
      </c>
      <c r="D11" s="217">
        <v>4842751740.2800007</v>
      </c>
      <c r="E11" s="217">
        <v>125278432.62</v>
      </c>
      <c r="F11" s="217">
        <v>133116437.35999998</v>
      </c>
      <c r="G11" s="217">
        <v>200478294.19999999</v>
      </c>
      <c r="H11" s="217">
        <v>169396516.31</v>
      </c>
      <c r="I11" s="217">
        <v>194738224.02000001</v>
      </c>
      <c r="J11" s="217">
        <v>168993451.63999999</v>
      </c>
      <c r="K11" s="217">
        <v>187901830.22000006</v>
      </c>
      <c r="L11" s="217">
        <v>230313097.25000003</v>
      </c>
      <c r="M11" s="217">
        <v>232989691.90999997</v>
      </c>
      <c r="N11" s="217">
        <v>250907146.78000003</v>
      </c>
      <c r="O11" s="217">
        <v>292879564.61000001</v>
      </c>
      <c r="P11" s="217">
        <v>553867318.24000001</v>
      </c>
      <c r="Q11" s="217">
        <f t="shared" si="0"/>
        <v>2740860005.1599998</v>
      </c>
    </row>
    <row r="12" spans="2:18" x14ac:dyDescent="0.25">
      <c r="B12" s="27" t="s">
        <v>26</v>
      </c>
      <c r="C12" s="217">
        <v>92539303</v>
      </c>
      <c r="D12" s="217">
        <v>92224191</v>
      </c>
      <c r="E12" s="217">
        <v>683200.69</v>
      </c>
      <c r="F12" s="217">
        <v>2004537.59</v>
      </c>
      <c r="G12" s="217">
        <v>2125902.4900000002</v>
      </c>
      <c r="H12" s="217">
        <v>1455462.4100000001</v>
      </c>
      <c r="I12" s="217">
        <v>4036030.92</v>
      </c>
      <c r="J12" s="217">
        <v>1939720.5</v>
      </c>
      <c r="K12" s="217">
        <v>2241260.31</v>
      </c>
      <c r="L12" s="217">
        <v>2021053.9399999997</v>
      </c>
      <c r="M12" s="217">
        <v>1450449.1400000001</v>
      </c>
      <c r="N12" s="217">
        <v>2641359.98</v>
      </c>
      <c r="O12" s="217">
        <v>1910075.43</v>
      </c>
      <c r="P12" s="217">
        <v>3123654.45</v>
      </c>
      <c r="Q12" s="217">
        <f t="shared" si="0"/>
        <v>25632707.850000001</v>
      </c>
    </row>
    <row r="13" spans="2:18" x14ac:dyDescent="0.25">
      <c r="B13" s="27" t="s">
        <v>27</v>
      </c>
      <c r="C13" s="217">
        <v>1422429706</v>
      </c>
      <c r="D13" s="217">
        <v>1410671158.2500002</v>
      </c>
      <c r="E13" s="217">
        <v>18948382.059999999</v>
      </c>
      <c r="F13" s="217">
        <v>3408400.51</v>
      </c>
      <c r="G13" s="217">
        <v>2222061.77</v>
      </c>
      <c r="H13" s="217">
        <v>1451040.83</v>
      </c>
      <c r="I13" s="217">
        <v>2931909.18</v>
      </c>
      <c r="J13" s="217">
        <v>3040028.24</v>
      </c>
      <c r="K13" s="217">
        <v>83434729.439999998</v>
      </c>
      <c r="L13" s="217">
        <v>14750595.309999999</v>
      </c>
      <c r="M13" s="217">
        <v>18007941.710000001</v>
      </c>
      <c r="N13" s="217">
        <v>4311772.72</v>
      </c>
      <c r="O13" s="217">
        <v>30840863.780000001</v>
      </c>
      <c r="P13" s="217">
        <v>159757156.09</v>
      </c>
      <c r="Q13" s="217">
        <f t="shared" si="0"/>
        <v>343104881.63999999</v>
      </c>
    </row>
    <row r="14" spans="2:18" x14ac:dyDescent="0.25">
      <c r="B14" s="27" t="s">
        <v>28</v>
      </c>
      <c r="C14" s="217">
        <v>5395182205</v>
      </c>
      <c r="D14" s="217">
        <v>5559477196.4000006</v>
      </c>
      <c r="E14" s="217">
        <v>342210277.35000008</v>
      </c>
      <c r="F14" s="217">
        <v>347353417.99000001</v>
      </c>
      <c r="G14" s="217">
        <v>406303455.37999946</v>
      </c>
      <c r="H14" s="217">
        <v>390646173.19999969</v>
      </c>
      <c r="I14" s="217">
        <v>396764155.88000005</v>
      </c>
      <c r="J14" s="217">
        <v>395744905.48000014</v>
      </c>
      <c r="K14" s="217">
        <v>392643996.5799998</v>
      </c>
      <c r="L14" s="217">
        <v>404376153.53999978</v>
      </c>
      <c r="M14" s="217">
        <v>400951886.38000005</v>
      </c>
      <c r="N14" s="217">
        <v>411174995.10999978</v>
      </c>
      <c r="O14" s="217">
        <v>414260839.30999976</v>
      </c>
      <c r="P14" s="217">
        <v>436151060.50000024</v>
      </c>
      <c r="Q14" s="217">
        <f t="shared" si="0"/>
        <v>4738581316.6999989</v>
      </c>
    </row>
    <row r="15" spans="2:18" x14ac:dyDescent="0.25">
      <c r="B15" s="26" t="s">
        <v>29</v>
      </c>
      <c r="C15" s="216">
        <v>10516228305</v>
      </c>
      <c r="D15" s="216">
        <v>11391155322.640003</v>
      </c>
      <c r="E15" s="216">
        <v>14044086.209999999</v>
      </c>
      <c r="F15" s="216">
        <v>125449256.73</v>
      </c>
      <c r="G15" s="216">
        <v>249408230.56</v>
      </c>
      <c r="H15" s="216">
        <v>235588830.98999998</v>
      </c>
      <c r="I15" s="216">
        <v>196959933.24000004</v>
      </c>
      <c r="J15" s="216">
        <v>195055203.21000001</v>
      </c>
      <c r="K15" s="216">
        <v>229022918.38</v>
      </c>
      <c r="L15" s="216">
        <v>313687919.64999998</v>
      </c>
      <c r="M15" s="216">
        <v>295553421.59999996</v>
      </c>
      <c r="N15" s="216">
        <v>311212473.52999997</v>
      </c>
      <c r="O15" s="216">
        <v>299170411.01999998</v>
      </c>
      <c r="P15" s="216">
        <v>624150204.91999996</v>
      </c>
      <c r="Q15" s="216">
        <f t="shared" si="0"/>
        <v>3089302890.0400004</v>
      </c>
    </row>
    <row r="16" spans="2:18" x14ac:dyDescent="0.25">
      <c r="B16" s="27" t="s">
        <v>30</v>
      </c>
      <c r="C16" s="217">
        <v>2275947801</v>
      </c>
      <c r="D16" s="217">
        <v>2331136271.3200002</v>
      </c>
      <c r="E16" s="217">
        <v>10524708.199999997</v>
      </c>
      <c r="F16" s="217">
        <v>33712224.069999993</v>
      </c>
      <c r="G16" s="217">
        <v>45719498.949999988</v>
      </c>
      <c r="H16" s="217">
        <v>39844758.579999998</v>
      </c>
      <c r="I16" s="217">
        <v>28799935.789999999</v>
      </c>
      <c r="J16" s="217">
        <v>28466801.740000002</v>
      </c>
      <c r="K16" s="217">
        <v>36523967.119999997</v>
      </c>
      <c r="L16" s="217">
        <v>50689221.179999992</v>
      </c>
      <c r="M16" s="217">
        <v>48673773.889999986</v>
      </c>
      <c r="N16" s="217">
        <v>52870300.049999997</v>
      </c>
      <c r="O16" s="217">
        <v>40095823.390000001</v>
      </c>
      <c r="P16" s="217">
        <v>67283717.030000001</v>
      </c>
      <c r="Q16" s="217">
        <f t="shared" si="0"/>
        <v>483204729.99000001</v>
      </c>
    </row>
    <row r="17" spans="2:17" x14ac:dyDescent="0.25">
      <c r="B17" s="27" t="s">
        <v>31</v>
      </c>
      <c r="C17" s="217">
        <v>431135519</v>
      </c>
      <c r="D17" s="217">
        <v>540670993.38</v>
      </c>
      <c r="E17" s="217">
        <v>32669.999999999996</v>
      </c>
      <c r="F17" s="217">
        <v>8270418.5999999996</v>
      </c>
      <c r="G17" s="217">
        <v>15590187.540000001</v>
      </c>
      <c r="H17" s="217">
        <v>17941812.939999998</v>
      </c>
      <c r="I17" s="217">
        <v>13530271.58</v>
      </c>
      <c r="J17" s="217">
        <v>15083972.679999998</v>
      </c>
      <c r="K17" s="217">
        <v>14859209.73</v>
      </c>
      <c r="L17" s="217">
        <v>13877274.770000001</v>
      </c>
      <c r="M17" s="217">
        <v>17266261.41</v>
      </c>
      <c r="N17" s="217">
        <v>26494542.670000002</v>
      </c>
      <c r="O17" s="217">
        <v>18959999.890000001</v>
      </c>
      <c r="P17" s="217">
        <v>47317657.170000002</v>
      </c>
      <c r="Q17" s="217">
        <f t="shared" si="0"/>
        <v>209224278.98000002</v>
      </c>
    </row>
    <row r="18" spans="2:17" x14ac:dyDescent="0.25">
      <c r="B18" s="27" t="s">
        <v>32</v>
      </c>
      <c r="C18" s="217">
        <v>592070186</v>
      </c>
      <c r="D18" s="217">
        <v>651422654.70999992</v>
      </c>
      <c r="E18" s="217">
        <v>910058.32000000007</v>
      </c>
      <c r="F18" s="217">
        <v>7248510.5599999996</v>
      </c>
      <c r="G18" s="217">
        <v>14565680.940000001</v>
      </c>
      <c r="H18" s="217">
        <v>9965450.9199999999</v>
      </c>
      <c r="I18" s="217">
        <v>17281950.27</v>
      </c>
      <c r="J18" s="217">
        <v>13664409.489999998</v>
      </c>
      <c r="K18" s="217">
        <v>17344224.82</v>
      </c>
      <c r="L18" s="217">
        <v>17008116.789999999</v>
      </c>
      <c r="M18" s="217">
        <v>11145178.17</v>
      </c>
      <c r="N18" s="217">
        <v>16204933.6</v>
      </c>
      <c r="O18" s="217">
        <v>19107614.66</v>
      </c>
      <c r="P18" s="217">
        <v>27081281.870000001</v>
      </c>
      <c r="Q18" s="217">
        <f t="shared" si="0"/>
        <v>171527410.41</v>
      </c>
    </row>
    <row r="19" spans="2:17" x14ac:dyDescent="0.25">
      <c r="B19" s="27" t="s">
        <v>33</v>
      </c>
      <c r="C19" s="217">
        <v>155570278</v>
      </c>
      <c r="D19" s="217">
        <v>174626455.78000003</v>
      </c>
      <c r="E19" s="217">
        <v>62196</v>
      </c>
      <c r="F19" s="217">
        <v>1158440.8999999999</v>
      </c>
      <c r="G19" s="217">
        <v>8505856.9699999988</v>
      </c>
      <c r="H19" s="217">
        <v>8215228.080000001</v>
      </c>
      <c r="I19" s="217">
        <v>6669249.5800000001</v>
      </c>
      <c r="J19" s="217">
        <v>9663808.3499999996</v>
      </c>
      <c r="K19" s="217">
        <v>7793718.3300000019</v>
      </c>
      <c r="L19" s="217">
        <v>9520280.1099999994</v>
      </c>
      <c r="M19" s="217">
        <v>7885679.2699999996</v>
      </c>
      <c r="N19" s="217">
        <v>9203253.879999999</v>
      </c>
      <c r="O19" s="217">
        <v>6571368.870000001</v>
      </c>
      <c r="P19" s="217">
        <v>22654333.789999999</v>
      </c>
      <c r="Q19" s="217">
        <f t="shared" si="0"/>
        <v>97903414.129999995</v>
      </c>
    </row>
    <row r="20" spans="2:17" x14ac:dyDescent="0.25">
      <c r="B20" s="27" t="s">
        <v>34</v>
      </c>
      <c r="C20" s="217">
        <v>885627801</v>
      </c>
      <c r="D20" s="217">
        <v>1088630383.98</v>
      </c>
      <c r="E20" s="217">
        <v>1328453.7200000002</v>
      </c>
      <c r="F20" s="217">
        <v>7786055.9400000013</v>
      </c>
      <c r="G20" s="217">
        <v>15390963.550000001</v>
      </c>
      <c r="H20" s="217">
        <v>20091136.780000001</v>
      </c>
      <c r="I20" s="217">
        <v>19123862.759999998</v>
      </c>
      <c r="J20" s="217">
        <v>20153469.18</v>
      </c>
      <c r="K20" s="217">
        <v>28581347.500000004</v>
      </c>
      <c r="L20" s="217">
        <v>34470057.539999999</v>
      </c>
      <c r="M20" s="217">
        <v>16519182.640000001</v>
      </c>
      <c r="N20" s="217">
        <v>32033864.75</v>
      </c>
      <c r="O20" s="217">
        <v>28173542.810000002</v>
      </c>
      <c r="P20" s="217">
        <v>46075002.880000003</v>
      </c>
      <c r="Q20" s="217">
        <f t="shared" si="0"/>
        <v>269726940.05000001</v>
      </c>
    </row>
    <row r="21" spans="2:17" x14ac:dyDescent="0.25">
      <c r="B21" s="27" t="s">
        <v>35</v>
      </c>
      <c r="C21" s="217">
        <v>555522867</v>
      </c>
      <c r="D21" s="217">
        <v>535512459.81999999</v>
      </c>
      <c r="E21" s="217">
        <v>1167999.97</v>
      </c>
      <c r="F21" s="217">
        <v>11252464.449999999</v>
      </c>
      <c r="G21" s="217">
        <v>29414231.540000007</v>
      </c>
      <c r="H21" s="217">
        <v>34406907.350000001</v>
      </c>
      <c r="I21" s="217">
        <v>27916642.960000001</v>
      </c>
      <c r="J21" s="217">
        <v>22537362.419999998</v>
      </c>
      <c r="K21" s="217">
        <v>12472955.119999999</v>
      </c>
      <c r="L21" s="217">
        <v>23300477.850000001</v>
      </c>
      <c r="M21" s="217">
        <v>12395480.560000001</v>
      </c>
      <c r="N21" s="217">
        <v>25662484.040000003</v>
      </c>
      <c r="O21" s="217">
        <v>19414070.640000001</v>
      </c>
      <c r="P21" s="217">
        <v>25289920.170000002</v>
      </c>
      <c r="Q21" s="217">
        <f t="shared" si="0"/>
        <v>245230997.06999999</v>
      </c>
    </row>
    <row r="22" spans="2:17" x14ac:dyDescent="0.25">
      <c r="B22" s="27" t="s">
        <v>36</v>
      </c>
      <c r="C22" s="217">
        <v>550839376</v>
      </c>
      <c r="D22" s="217">
        <v>706472830.56000018</v>
      </c>
      <c r="E22" s="218">
        <v>0</v>
      </c>
      <c r="F22" s="217">
        <v>4960215.3199999994</v>
      </c>
      <c r="G22" s="217">
        <v>17521991.449999999</v>
      </c>
      <c r="H22" s="217">
        <v>15348291.850000001</v>
      </c>
      <c r="I22" s="217">
        <v>12315366.550000001</v>
      </c>
      <c r="J22" s="217">
        <v>13427217.65</v>
      </c>
      <c r="K22" s="217">
        <v>15846836.66</v>
      </c>
      <c r="L22" s="217">
        <v>36885979.299999997</v>
      </c>
      <c r="M22" s="217">
        <v>40916231.99000001</v>
      </c>
      <c r="N22" s="217">
        <v>29064638.560000006</v>
      </c>
      <c r="O22" s="217">
        <v>28948707.069999997</v>
      </c>
      <c r="P22" s="217">
        <v>76108748.230000004</v>
      </c>
      <c r="Q22" s="217">
        <f t="shared" si="0"/>
        <v>291344224.63</v>
      </c>
    </row>
    <row r="23" spans="2:17" x14ac:dyDescent="0.25">
      <c r="B23" s="27" t="s">
        <v>37</v>
      </c>
      <c r="C23" s="217">
        <v>5069514477</v>
      </c>
      <c r="D23" s="217">
        <v>5362683273.0900002</v>
      </c>
      <c r="E23" s="217">
        <v>18000</v>
      </c>
      <c r="F23" s="217">
        <v>51060926.890000001</v>
      </c>
      <c r="G23" s="217">
        <v>102699819.61999999</v>
      </c>
      <c r="H23" s="217">
        <v>89775244.49000001</v>
      </c>
      <c r="I23" s="217">
        <v>71322653.75</v>
      </c>
      <c r="J23" s="217">
        <v>72058161.700000003</v>
      </c>
      <c r="K23" s="217">
        <v>95600659.099999994</v>
      </c>
      <c r="L23" s="217">
        <v>127936512.11</v>
      </c>
      <c r="M23" s="217">
        <v>140751633.66999999</v>
      </c>
      <c r="N23" s="217">
        <v>119678455.97999999</v>
      </c>
      <c r="O23" s="217">
        <v>137899283.69</v>
      </c>
      <c r="P23" s="217">
        <v>312339543.77999997</v>
      </c>
      <c r="Q23" s="217">
        <f t="shared" si="0"/>
        <v>1321140894.78</v>
      </c>
    </row>
    <row r="24" spans="2:17" x14ac:dyDescent="0.25">
      <c r="B24" s="26" t="s">
        <v>38</v>
      </c>
      <c r="C24" s="216">
        <v>11338787453</v>
      </c>
      <c r="D24" s="216">
        <v>8603970528.329998</v>
      </c>
      <c r="E24" s="216">
        <v>4077511.6599999997</v>
      </c>
      <c r="F24" s="216">
        <v>56079765.069999993</v>
      </c>
      <c r="G24" s="216">
        <v>211388154.82000005</v>
      </c>
      <c r="H24" s="216">
        <v>192535255.31999999</v>
      </c>
      <c r="I24" s="216">
        <v>356965580.37</v>
      </c>
      <c r="J24" s="216">
        <v>574965707.46999991</v>
      </c>
      <c r="K24" s="216">
        <v>412562854.27999991</v>
      </c>
      <c r="L24" s="216">
        <v>319489870.29999995</v>
      </c>
      <c r="M24" s="216">
        <v>333098711.04999995</v>
      </c>
      <c r="N24" s="216">
        <v>474949996.43000001</v>
      </c>
      <c r="O24" s="216">
        <v>485494456.63999999</v>
      </c>
      <c r="P24" s="216">
        <v>901282217.37</v>
      </c>
      <c r="Q24" s="216">
        <f t="shared" si="0"/>
        <v>4322890080.7799997</v>
      </c>
    </row>
    <row r="25" spans="2:17" x14ac:dyDescent="0.25">
      <c r="B25" s="27" t="s">
        <v>39</v>
      </c>
      <c r="C25" s="217">
        <v>798346148</v>
      </c>
      <c r="D25" s="217">
        <v>830720764.47999978</v>
      </c>
      <c r="E25" s="217">
        <v>1822508.44</v>
      </c>
      <c r="F25" s="217">
        <v>10016380.33</v>
      </c>
      <c r="G25" s="217">
        <v>47455666.5</v>
      </c>
      <c r="H25" s="217">
        <v>39273558.379999995</v>
      </c>
      <c r="I25" s="217">
        <v>32003261.840000007</v>
      </c>
      <c r="J25" s="217">
        <v>43135957.099999994</v>
      </c>
      <c r="K25" s="217">
        <v>54812053.509999998</v>
      </c>
      <c r="L25" s="217">
        <v>41036634.829999998</v>
      </c>
      <c r="M25" s="217">
        <v>44050531.880000003</v>
      </c>
      <c r="N25" s="217">
        <v>58137567.460000008</v>
      </c>
      <c r="O25" s="217">
        <v>63654899.439999998</v>
      </c>
      <c r="P25" s="217">
        <v>88421620.650000006</v>
      </c>
      <c r="Q25" s="217">
        <f t="shared" si="0"/>
        <v>523820640.36000001</v>
      </c>
    </row>
    <row r="26" spans="2:17" x14ac:dyDescent="0.25">
      <c r="B26" s="27" t="s">
        <v>40</v>
      </c>
      <c r="C26" s="217">
        <v>78363477</v>
      </c>
      <c r="D26" s="217">
        <v>80910647.719999999</v>
      </c>
      <c r="E26" s="218">
        <v>0</v>
      </c>
      <c r="F26" s="217">
        <v>148530.23999999999</v>
      </c>
      <c r="G26" s="217">
        <v>2609248.4499999997</v>
      </c>
      <c r="H26" s="217">
        <v>1185122.3900000001</v>
      </c>
      <c r="I26" s="217">
        <v>2099053.4299999997</v>
      </c>
      <c r="J26" s="217">
        <v>1514426.84</v>
      </c>
      <c r="K26" s="217">
        <v>1423509.68</v>
      </c>
      <c r="L26" s="217">
        <v>2492769.66</v>
      </c>
      <c r="M26" s="217">
        <v>3187283.2700000005</v>
      </c>
      <c r="N26" s="217">
        <v>3860260.7600000007</v>
      </c>
      <c r="O26" s="217">
        <v>4521426.08</v>
      </c>
      <c r="P26" s="217">
        <v>18455250.769999996</v>
      </c>
      <c r="Q26" s="217">
        <f t="shared" si="0"/>
        <v>41496881.57</v>
      </c>
    </row>
    <row r="27" spans="2:17" x14ac:dyDescent="0.25">
      <c r="B27" s="27" t="s">
        <v>41</v>
      </c>
      <c r="C27" s="217">
        <v>352381381</v>
      </c>
      <c r="D27" s="217">
        <v>335757553.42999995</v>
      </c>
      <c r="E27" s="217">
        <v>18625</v>
      </c>
      <c r="F27" s="217">
        <v>1092119.33</v>
      </c>
      <c r="G27" s="217">
        <v>7535889.0299999993</v>
      </c>
      <c r="H27" s="217">
        <v>6255320.7300000004</v>
      </c>
      <c r="I27" s="217">
        <v>6069205.1799999997</v>
      </c>
      <c r="J27" s="217">
        <v>6631494</v>
      </c>
      <c r="K27" s="217">
        <v>7255586.5299999993</v>
      </c>
      <c r="L27" s="217">
        <v>14522044.790000001</v>
      </c>
      <c r="M27" s="217">
        <v>11324390.119999999</v>
      </c>
      <c r="N27" s="217">
        <v>9958141.4900000002</v>
      </c>
      <c r="O27" s="217">
        <v>9257642.589999998</v>
      </c>
      <c r="P27" s="217">
        <v>26044133.120000001</v>
      </c>
      <c r="Q27" s="217">
        <f t="shared" si="0"/>
        <v>105964591.91</v>
      </c>
    </row>
    <row r="28" spans="2:17" x14ac:dyDescent="0.25">
      <c r="B28" s="27" t="s">
        <v>42</v>
      </c>
      <c r="C28" s="217">
        <v>2079849130</v>
      </c>
      <c r="D28" s="217">
        <v>1192911930.9200001</v>
      </c>
      <c r="E28" s="218">
        <v>0</v>
      </c>
      <c r="F28" s="217">
        <v>11868383.65</v>
      </c>
      <c r="G28" s="217">
        <v>17256137.779999997</v>
      </c>
      <c r="H28" s="217">
        <v>14929344.489999998</v>
      </c>
      <c r="I28" s="217">
        <v>15896275.999999998</v>
      </c>
      <c r="J28" s="217">
        <v>85713738.110000014</v>
      </c>
      <c r="K28" s="217">
        <v>57289177.329999983</v>
      </c>
      <c r="L28" s="217">
        <v>60437101.030000001</v>
      </c>
      <c r="M28" s="217">
        <v>66696560.689999998</v>
      </c>
      <c r="N28" s="217">
        <v>73169723.939999998</v>
      </c>
      <c r="O28" s="217">
        <v>106904757.28</v>
      </c>
      <c r="P28" s="217">
        <v>102559544.76000001</v>
      </c>
      <c r="Q28" s="217">
        <f t="shared" si="0"/>
        <v>612720745.06000006</v>
      </c>
    </row>
    <row r="29" spans="2:17" x14ac:dyDescent="0.25">
      <c r="B29" s="27" t="s">
        <v>43</v>
      </c>
      <c r="C29" s="217">
        <v>138510728</v>
      </c>
      <c r="D29" s="217">
        <v>166691902.29000002</v>
      </c>
      <c r="E29" s="218">
        <v>0</v>
      </c>
      <c r="F29" s="217">
        <v>3032733.4899999998</v>
      </c>
      <c r="G29" s="217">
        <v>5699364.8399999999</v>
      </c>
      <c r="H29" s="217">
        <v>6041523.0199999996</v>
      </c>
      <c r="I29" s="217">
        <v>5167489.97</v>
      </c>
      <c r="J29" s="217">
        <v>8284540.0599999996</v>
      </c>
      <c r="K29" s="217">
        <v>8424263.1500000004</v>
      </c>
      <c r="L29" s="217">
        <v>7714481.8599999985</v>
      </c>
      <c r="M29" s="217">
        <v>6904856.0500000007</v>
      </c>
      <c r="N29" s="217">
        <v>14538946.840000002</v>
      </c>
      <c r="O29" s="217">
        <v>9897832.2400000021</v>
      </c>
      <c r="P29" s="217">
        <v>15270573.620000001</v>
      </c>
      <c r="Q29" s="217">
        <f t="shared" si="0"/>
        <v>90976605.140000015</v>
      </c>
    </row>
    <row r="30" spans="2:17" x14ac:dyDescent="0.25">
      <c r="B30" s="27" t="s">
        <v>44</v>
      </c>
      <c r="C30" s="217">
        <v>67683492</v>
      </c>
      <c r="D30" s="217">
        <v>101221437.10999998</v>
      </c>
      <c r="E30" s="218">
        <v>0</v>
      </c>
      <c r="F30" s="217">
        <v>357433.65</v>
      </c>
      <c r="G30" s="217">
        <v>1208843.83</v>
      </c>
      <c r="H30" s="217">
        <v>497031.25000000006</v>
      </c>
      <c r="I30" s="217">
        <v>3725564.3399999994</v>
      </c>
      <c r="J30" s="217">
        <v>5021383.78</v>
      </c>
      <c r="K30" s="217">
        <v>6855143.1399999997</v>
      </c>
      <c r="L30" s="217">
        <v>2666393.2100000004</v>
      </c>
      <c r="M30" s="217">
        <v>1718261.89</v>
      </c>
      <c r="N30" s="217">
        <v>3494204.9399999995</v>
      </c>
      <c r="O30" s="217">
        <v>4401297.1999999993</v>
      </c>
      <c r="P30" s="217">
        <v>5082531.5199999996</v>
      </c>
      <c r="Q30" s="217">
        <f t="shared" si="0"/>
        <v>35028088.75</v>
      </c>
    </row>
    <row r="31" spans="2:17" x14ac:dyDescent="0.25">
      <c r="B31" s="27" t="s">
        <v>45</v>
      </c>
      <c r="C31" s="217">
        <v>1082847956</v>
      </c>
      <c r="D31" s="217">
        <v>1319804874.8599999</v>
      </c>
      <c r="E31" s="217">
        <v>2236378.2199999997</v>
      </c>
      <c r="F31" s="217">
        <v>18133563.82</v>
      </c>
      <c r="G31" s="217">
        <v>77348511.680000022</v>
      </c>
      <c r="H31" s="217">
        <v>65538687.449999996</v>
      </c>
      <c r="I31" s="217">
        <v>74140777.299999997</v>
      </c>
      <c r="J31" s="217">
        <v>79082321.790000007</v>
      </c>
      <c r="K31" s="217">
        <v>90605139.109999999</v>
      </c>
      <c r="L31" s="217">
        <v>102429607.28999999</v>
      </c>
      <c r="M31" s="217">
        <v>84147839.909999996</v>
      </c>
      <c r="N31" s="217">
        <v>101866012.77</v>
      </c>
      <c r="O31" s="217">
        <v>109769738.95999999</v>
      </c>
      <c r="P31" s="217">
        <v>154094369.22999999</v>
      </c>
      <c r="Q31" s="217">
        <f t="shared" si="0"/>
        <v>959392947.53000009</v>
      </c>
    </row>
    <row r="32" spans="2:17" x14ac:dyDescent="0.25">
      <c r="B32" s="27" t="s">
        <v>97</v>
      </c>
      <c r="C32" s="217">
        <v>6740805141</v>
      </c>
      <c r="D32" s="217">
        <v>4575951417.5199986</v>
      </c>
      <c r="E32" s="218">
        <v>0</v>
      </c>
      <c r="F32" s="218">
        <v>0</v>
      </c>
      <c r="G32" s="218">
        <v>0</v>
      </c>
      <c r="H32" s="218">
        <v>0</v>
      </c>
      <c r="I32" s="218">
        <v>0</v>
      </c>
      <c r="J32" s="218">
        <v>0</v>
      </c>
      <c r="K32" s="218">
        <v>0</v>
      </c>
      <c r="L32" s="218">
        <v>0</v>
      </c>
      <c r="M32" s="218">
        <v>0</v>
      </c>
      <c r="N32" s="218">
        <v>0</v>
      </c>
      <c r="O32" s="218">
        <v>0</v>
      </c>
      <c r="P32" s="218">
        <v>0</v>
      </c>
      <c r="Q32" s="218">
        <f t="shared" si="0"/>
        <v>0</v>
      </c>
    </row>
    <row r="33" spans="2:17" x14ac:dyDescent="0.25">
      <c r="B33" s="27" t="s">
        <v>46</v>
      </c>
      <c r="C33" s="217">
        <v>2304656030</v>
      </c>
      <c r="D33" s="217">
        <v>2489230585.1700001</v>
      </c>
      <c r="E33" s="218">
        <v>0</v>
      </c>
      <c r="F33" s="217">
        <v>11430620.560000001</v>
      </c>
      <c r="G33" s="217">
        <v>52274492.710000016</v>
      </c>
      <c r="H33" s="217">
        <v>58814667.610000007</v>
      </c>
      <c r="I33" s="217">
        <v>217863952.30999997</v>
      </c>
      <c r="J33" s="217">
        <v>345581845.78999996</v>
      </c>
      <c r="K33" s="217">
        <v>185897981.82999998</v>
      </c>
      <c r="L33" s="217">
        <v>88190837.629999995</v>
      </c>
      <c r="M33" s="217">
        <v>115068987.23999999</v>
      </c>
      <c r="N33" s="217">
        <v>209925138.22999999</v>
      </c>
      <c r="O33" s="217">
        <v>177086862.84999996</v>
      </c>
      <c r="P33" s="217">
        <v>491354193.70000005</v>
      </c>
      <c r="Q33" s="217">
        <f t="shared" si="0"/>
        <v>1953489580.4599998</v>
      </c>
    </row>
    <row r="34" spans="2:17" x14ac:dyDescent="0.25">
      <c r="B34" s="26" t="s">
        <v>47</v>
      </c>
      <c r="C34" s="216">
        <v>2304656030</v>
      </c>
      <c r="D34" s="216">
        <v>2489230585.1700001</v>
      </c>
      <c r="E34" s="219">
        <v>0</v>
      </c>
      <c r="F34" s="216">
        <v>8378148.1500000013</v>
      </c>
      <c r="G34" s="216">
        <v>16577480.879999999</v>
      </c>
      <c r="H34" s="216">
        <v>20264752.02</v>
      </c>
      <c r="I34" s="216">
        <v>17725118.599999998</v>
      </c>
      <c r="J34" s="216">
        <v>13590974.579999998</v>
      </c>
      <c r="K34" s="216">
        <v>125626696.83999999</v>
      </c>
      <c r="L34" s="216">
        <v>15509235.379999999</v>
      </c>
      <c r="M34" s="216">
        <v>17300408.5</v>
      </c>
      <c r="N34" s="216">
        <v>17460583.199999999</v>
      </c>
      <c r="O34" s="216">
        <v>19096144.719999999</v>
      </c>
      <c r="P34" s="216">
        <v>98012207.209999993</v>
      </c>
      <c r="Q34" s="216">
        <f t="shared" si="0"/>
        <v>369541750.07999998</v>
      </c>
    </row>
    <row r="35" spans="2:17" x14ac:dyDescent="0.25">
      <c r="B35" s="27" t="s">
        <v>48</v>
      </c>
      <c r="C35" s="217">
        <v>1882847352</v>
      </c>
      <c r="D35" s="217">
        <v>2067884213.23</v>
      </c>
      <c r="E35" s="218">
        <v>0</v>
      </c>
      <c r="F35" s="217">
        <v>7811806.5800000001</v>
      </c>
      <c r="G35" s="217">
        <v>10792236.879999999</v>
      </c>
      <c r="H35" s="217">
        <v>11666752.02</v>
      </c>
      <c r="I35" s="217">
        <v>15793681.119999999</v>
      </c>
      <c r="J35" s="217">
        <v>10864017.459999999</v>
      </c>
      <c r="K35" s="217">
        <v>125611865.34999999</v>
      </c>
      <c r="L35" s="217">
        <v>14198440.209999999</v>
      </c>
      <c r="M35" s="217">
        <v>16508638.999999998</v>
      </c>
      <c r="N35" s="217">
        <v>14477184.42</v>
      </c>
      <c r="O35" s="217">
        <v>16980612.599999998</v>
      </c>
      <c r="P35" s="217">
        <v>91700157.209999993</v>
      </c>
      <c r="Q35" s="217">
        <f t="shared" si="0"/>
        <v>336405392.84999996</v>
      </c>
    </row>
    <row r="36" spans="2:17" x14ac:dyDescent="0.25">
      <c r="B36" s="27" t="s">
        <v>49</v>
      </c>
      <c r="C36" s="217">
        <v>140299716</v>
      </c>
      <c r="D36" s="217">
        <v>140423933</v>
      </c>
      <c r="E36" s="218">
        <v>0</v>
      </c>
      <c r="F36" s="217">
        <v>56000</v>
      </c>
      <c r="G36" s="218">
        <v>0</v>
      </c>
      <c r="H36" s="218">
        <v>0</v>
      </c>
      <c r="I36" s="218">
        <v>0</v>
      </c>
      <c r="J36" s="218">
        <v>0</v>
      </c>
      <c r="K36" s="218">
        <v>0</v>
      </c>
      <c r="L36" s="218">
        <v>0</v>
      </c>
      <c r="M36" s="217">
        <v>56000</v>
      </c>
      <c r="N36" s="218">
        <v>0</v>
      </c>
      <c r="O36" s="218">
        <v>0</v>
      </c>
      <c r="P36" s="217">
        <v>100300</v>
      </c>
      <c r="Q36" s="217">
        <f t="shared" si="0"/>
        <v>212300</v>
      </c>
    </row>
    <row r="37" spans="2:17" x14ac:dyDescent="0.25">
      <c r="B37" s="27" t="s">
        <v>50</v>
      </c>
      <c r="C37" s="217">
        <v>182923438</v>
      </c>
      <c r="D37" s="217">
        <v>182923438</v>
      </c>
      <c r="E37" s="218">
        <v>0</v>
      </c>
      <c r="F37" s="218">
        <v>0</v>
      </c>
      <c r="G37" s="218">
        <v>0</v>
      </c>
      <c r="H37" s="218">
        <v>0</v>
      </c>
      <c r="I37" s="218">
        <v>0</v>
      </c>
      <c r="J37" s="218">
        <v>0</v>
      </c>
      <c r="K37" s="218">
        <v>0</v>
      </c>
      <c r="L37" s="218">
        <v>0</v>
      </c>
      <c r="M37" s="218">
        <v>0</v>
      </c>
      <c r="N37" s="218">
        <v>0</v>
      </c>
      <c r="O37" s="218">
        <v>0</v>
      </c>
      <c r="P37" s="218">
        <v>0</v>
      </c>
      <c r="Q37" s="218">
        <f t="shared" si="0"/>
        <v>0</v>
      </c>
    </row>
    <row r="38" spans="2:17" x14ac:dyDescent="0.25">
      <c r="B38" s="27" t="s">
        <v>51</v>
      </c>
      <c r="C38" s="217">
        <v>24000000</v>
      </c>
      <c r="D38" s="217">
        <v>24000000</v>
      </c>
      <c r="E38" s="218">
        <v>0</v>
      </c>
      <c r="F38" s="218">
        <v>0</v>
      </c>
      <c r="G38" s="218">
        <v>0</v>
      </c>
      <c r="H38" s="218">
        <v>0</v>
      </c>
      <c r="I38" s="218">
        <v>0</v>
      </c>
      <c r="J38" s="218">
        <v>0</v>
      </c>
      <c r="K38" s="218">
        <v>0</v>
      </c>
      <c r="L38" s="218">
        <v>0</v>
      </c>
      <c r="M38" s="218">
        <v>0</v>
      </c>
      <c r="N38" s="218">
        <v>0</v>
      </c>
      <c r="O38" s="218">
        <v>0</v>
      </c>
      <c r="P38" s="218">
        <v>0</v>
      </c>
      <c r="Q38" s="218">
        <f t="shared" si="0"/>
        <v>0</v>
      </c>
    </row>
    <row r="39" spans="2:17" x14ac:dyDescent="0.25">
      <c r="B39" s="27" t="s">
        <v>52</v>
      </c>
      <c r="C39" s="217">
        <v>21793538</v>
      </c>
      <c r="D39" s="217">
        <v>22389552.800000001</v>
      </c>
      <c r="E39" s="218">
        <v>0</v>
      </c>
      <c r="F39" s="218">
        <v>0</v>
      </c>
      <c r="G39" s="218">
        <v>0</v>
      </c>
      <c r="H39" s="218">
        <v>0</v>
      </c>
      <c r="I39" s="218">
        <v>0</v>
      </c>
      <c r="J39" s="218">
        <v>0</v>
      </c>
      <c r="K39" s="218">
        <v>0</v>
      </c>
      <c r="L39" s="218">
        <v>0</v>
      </c>
      <c r="M39" s="218">
        <v>0</v>
      </c>
      <c r="N39" s="218">
        <v>0</v>
      </c>
      <c r="O39" s="218">
        <v>0</v>
      </c>
      <c r="P39" s="218">
        <v>0</v>
      </c>
      <c r="Q39" s="218">
        <f t="shared" si="0"/>
        <v>0</v>
      </c>
    </row>
    <row r="40" spans="2:17" x14ac:dyDescent="0.25">
      <c r="B40" s="27" t="s">
        <v>53</v>
      </c>
      <c r="C40" s="217">
        <v>51456444</v>
      </c>
      <c r="D40" s="217">
        <v>51609448.140000001</v>
      </c>
      <c r="E40" s="218">
        <v>0</v>
      </c>
      <c r="F40" s="217">
        <v>510341.56999999989</v>
      </c>
      <c r="G40" s="217">
        <v>5785244</v>
      </c>
      <c r="H40" s="217">
        <v>8598000</v>
      </c>
      <c r="I40" s="217">
        <v>1931437.48</v>
      </c>
      <c r="J40" s="217">
        <v>2726957.12</v>
      </c>
      <c r="K40" s="217">
        <v>14831.49</v>
      </c>
      <c r="L40" s="217">
        <v>1310795.1700000002</v>
      </c>
      <c r="M40" s="217">
        <v>735769.5</v>
      </c>
      <c r="N40" s="217">
        <v>2983398.7800000003</v>
      </c>
      <c r="O40" s="217">
        <v>2115532.12</v>
      </c>
      <c r="P40" s="217">
        <v>6211750</v>
      </c>
      <c r="Q40" s="217">
        <f t="shared" si="0"/>
        <v>32924057.230000004</v>
      </c>
    </row>
    <row r="41" spans="2:17" x14ac:dyDescent="0.25">
      <c r="B41" s="27" t="s">
        <v>54</v>
      </c>
      <c r="C41" s="217">
        <v>1335542</v>
      </c>
      <c r="D41" s="218">
        <v>0</v>
      </c>
      <c r="E41" s="218">
        <v>0</v>
      </c>
      <c r="F41" s="218">
        <v>0</v>
      </c>
      <c r="G41" s="218">
        <v>0</v>
      </c>
      <c r="H41" s="218">
        <v>0</v>
      </c>
      <c r="I41" s="218">
        <v>0</v>
      </c>
      <c r="J41" s="218">
        <v>0</v>
      </c>
      <c r="K41" s="218">
        <v>0</v>
      </c>
      <c r="L41" s="218">
        <v>0</v>
      </c>
      <c r="M41" s="218">
        <v>0</v>
      </c>
      <c r="N41" s="218">
        <v>0</v>
      </c>
      <c r="O41" s="218">
        <v>0</v>
      </c>
      <c r="P41" s="218">
        <v>0</v>
      </c>
      <c r="Q41" s="218">
        <f t="shared" si="0"/>
        <v>0</v>
      </c>
    </row>
    <row r="42" spans="2:17" x14ac:dyDescent="0.25">
      <c r="B42" s="26" t="s">
        <v>55</v>
      </c>
      <c r="C42" s="216">
        <v>297216534</v>
      </c>
      <c r="D42" s="216">
        <v>297216534</v>
      </c>
      <c r="E42" s="219">
        <v>0</v>
      </c>
      <c r="F42" s="219">
        <v>0</v>
      </c>
      <c r="G42" s="219">
        <v>0</v>
      </c>
      <c r="H42" s="219">
        <v>0</v>
      </c>
      <c r="I42" s="219">
        <v>0</v>
      </c>
      <c r="J42" s="219">
        <v>0</v>
      </c>
      <c r="K42" s="219">
        <v>0</v>
      </c>
      <c r="L42" s="219">
        <v>0</v>
      </c>
      <c r="M42" s="219">
        <v>0</v>
      </c>
      <c r="N42" s="219">
        <v>0</v>
      </c>
      <c r="O42" s="219">
        <v>0</v>
      </c>
      <c r="P42" s="219">
        <v>0</v>
      </c>
      <c r="Q42" s="219">
        <f t="shared" si="0"/>
        <v>0</v>
      </c>
    </row>
    <row r="43" spans="2:17" x14ac:dyDescent="0.25">
      <c r="B43" s="27" t="s">
        <v>120</v>
      </c>
      <c r="C43" s="220">
        <v>23000000</v>
      </c>
      <c r="D43" s="220">
        <v>23000000</v>
      </c>
      <c r="E43" s="221">
        <v>0</v>
      </c>
      <c r="F43" s="221">
        <v>0</v>
      </c>
      <c r="G43" s="221">
        <v>0</v>
      </c>
      <c r="H43" s="221">
        <v>0</v>
      </c>
      <c r="I43" s="221">
        <v>0</v>
      </c>
      <c r="J43" s="221">
        <v>0</v>
      </c>
      <c r="K43" s="221">
        <v>0</v>
      </c>
      <c r="L43" s="221">
        <v>0</v>
      </c>
      <c r="M43" s="221">
        <v>0</v>
      </c>
      <c r="N43" s="221">
        <v>0</v>
      </c>
      <c r="O43" s="221">
        <v>0</v>
      </c>
      <c r="P43" s="221">
        <v>0</v>
      </c>
      <c r="Q43" s="221">
        <f t="shared" si="0"/>
        <v>0</v>
      </c>
    </row>
    <row r="44" spans="2:17" x14ac:dyDescent="0.25">
      <c r="B44" s="27" t="s">
        <v>98</v>
      </c>
      <c r="C44" s="217">
        <v>270716534</v>
      </c>
      <c r="D44" s="217">
        <v>270716534</v>
      </c>
      <c r="E44" s="218">
        <v>0</v>
      </c>
      <c r="F44" s="218">
        <v>0</v>
      </c>
      <c r="G44" s="218">
        <v>0</v>
      </c>
      <c r="H44" s="218">
        <v>0</v>
      </c>
      <c r="I44" s="218">
        <v>0</v>
      </c>
      <c r="J44" s="218">
        <v>0</v>
      </c>
      <c r="K44" s="218">
        <v>0</v>
      </c>
      <c r="L44" s="218">
        <v>0</v>
      </c>
      <c r="M44" s="218">
        <v>0</v>
      </c>
      <c r="N44" s="218">
        <v>0</v>
      </c>
      <c r="O44" s="218">
        <v>0</v>
      </c>
      <c r="P44" s="218">
        <v>0</v>
      </c>
      <c r="Q44" s="218">
        <f t="shared" si="0"/>
        <v>0</v>
      </c>
    </row>
    <row r="45" spans="2:17" x14ac:dyDescent="0.25">
      <c r="B45" s="27" t="s">
        <v>99</v>
      </c>
      <c r="C45" s="217">
        <v>3500000</v>
      </c>
      <c r="D45" s="217">
        <v>3500000</v>
      </c>
      <c r="E45" s="218">
        <v>0</v>
      </c>
      <c r="F45" s="218">
        <v>0</v>
      </c>
      <c r="G45" s="218">
        <v>0</v>
      </c>
      <c r="H45" s="218">
        <v>0</v>
      </c>
      <c r="I45" s="218">
        <v>0</v>
      </c>
      <c r="J45" s="218">
        <v>0</v>
      </c>
      <c r="K45" s="218">
        <v>0</v>
      </c>
      <c r="L45" s="218">
        <v>0</v>
      </c>
      <c r="M45" s="218">
        <v>0</v>
      </c>
      <c r="N45" s="218">
        <v>0</v>
      </c>
      <c r="O45" s="218">
        <v>0</v>
      </c>
      <c r="P45" s="218">
        <v>0</v>
      </c>
      <c r="Q45" s="218">
        <f t="shared" si="0"/>
        <v>0</v>
      </c>
    </row>
    <row r="46" spans="2:17" x14ac:dyDescent="0.25">
      <c r="B46" s="26" t="s">
        <v>57</v>
      </c>
      <c r="C46" s="216">
        <v>4831915495</v>
      </c>
      <c r="D46" s="216">
        <v>4642755333.8100004</v>
      </c>
      <c r="E46" s="216">
        <v>1091225.04</v>
      </c>
      <c r="F46" s="216">
        <v>42840630.310000002</v>
      </c>
      <c r="G46" s="216">
        <v>17021522.259999998</v>
      </c>
      <c r="H46" s="216">
        <v>108905433.47</v>
      </c>
      <c r="I46" s="216">
        <v>178032443.20000002</v>
      </c>
      <c r="J46" s="216">
        <v>61179964.690000013</v>
      </c>
      <c r="K46" s="216">
        <v>125928209.04000002</v>
      </c>
      <c r="L46" s="216">
        <v>156738956.40000004</v>
      </c>
      <c r="M46" s="216">
        <v>79729994.970000014</v>
      </c>
      <c r="N46" s="216">
        <v>79514474.440000013</v>
      </c>
      <c r="O46" s="216">
        <v>150284100.56</v>
      </c>
      <c r="P46" s="216">
        <v>383287529.15999991</v>
      </c>
      <c r="Q46" s="216">
        <f t="shared" si="0"/>
        <v>1384554483.54</v>
      </c>
    </row>
    <row r="47" spans="2:17" x14ac:dyDescent="0.25">
      <c r="B47" s="27" t="s">
        <v>58</v>
      </c>
      <c r="C47" s="217">
        <v>1477373043</v>
      </c>
      <c r="D47" s="217">
        <v>1696097059.75</v>
      </c>
      <c r="E47" s="218">
        <v>0</v>
      </c>
      <c r="F47" s="217">
        <v>6837404.8499999996</v>
      </c>
      <c r="G47" s="217">
        <v>9593948.6699999999</v>
      </c>
      <c r="H47" s="217">
        <v>7044215.8600000013</v>
      </c>
      <c r="I47" s="217">
        <v>14436616.17</v>
      </c>
      <c r="J47" s="217">
        <v>3047791.57</v>
      </c>
      <c r="K47" s="217">
        <v>28034514.910000004</v>
      </c>
      <c r="L47" s="217">
        <v>8378741.6100000003</v>
      </c>
      <c r="M47" s="217">
        <v>12150447.539999999</v>
      </c>
      <c r="N47" s="217">
        <v>12943966.300000003</v>
      </c>
      <c r="O47" s="217">
        <v>18890467.620000001</v>
      </c>
      <c r="P47" s="217">
        <v>63506678.509999983</v>
      </c>
      <c r="Q47" s="217">
        <f t="shared" si="0"/>
        <v>184864793.60999998</v>
      </c>
    </row>
    <row r="48" spans="2:17" x14ac:dyDescent="0.25">
      <c r="B48" s="27" t="s">
        <v>59</v>
      </c>
      <c r="C48" s="217">
        <v>155850924</v>
      </c>
      <c r="D48" s="217">
        <v>179300778.25</v>
      </c>
      <c r="E48" s="218">
        <v>0</v>
      </c>
      <c r="F48" s="217">
        <v>205261</v>
      </c>
      <c r="G48" s="217">
        <v>40799.68</v>
      </c>
      <c r="H48" s="217">
        <v>598375.33000000007</v>
      </c>
      <c r="I48" s="217">
        <v>1055690.01</v>
      </c>
      <c r="J48" s="217">
        <v>2197930.23</v>
      </c>
      <c r="K48" s="217">
        <v>1812221.2</v>
      </c>
      <c r="L48" s="217">
        <v>641126.57000000007</v>
      </c>
      <c r="M48" s="217">
        <v>1364636.95</v>
      </c>
      <c r="N48" s="217">
        <v>2412357.0299999998</v>
      </c>
      <c r="O48" s="217">
        <v>1761357.9</v>
      </c>
      <c r="P48" s="217">
        <v>3292065.57</v>
      </c>
      <c r="Q48" s="217">
        <f t="shared" si="0"/>
        <v>15381821.470000001</v>
      </c>
    </row>
    <row r="49" spans="2:17" x14ac:dyDescent="0.25">
      <c r="B49" s="27" t="s">
        <v>60</v>
      </c>
      <c r="C49" s="217">
        <v>1381526594</v>
      </c>
      <c r="D49" s="217">
        <v>671170479.46000004</v>
      </c>
      <c r="E49" s="218">
        <v>0</v>
      </c>
      <c r="F49" s="217">
        <v>29072192.530000001</v>
      </c>
      <c r="G49" s="217">
        <v>2724573.83</v>
      </c>
      <c r="H49" s="217">
        <v>64520506.510000005</v>
      </c>
      <c r="I49" s="217">
        <v>67209772.780000001</v>
      </c>
      <c r="J49" s="217">
        <v>39529905.180000015</v>
      </c>
      <c r="K49" s="217">
        <v>60877749.110000007</v>
      </c>
      <c r="L49" s="217">
        <v>22229871.880000003</v>
      </c>
      <c r="M49" s="217">
        <v>35021783.920000002</v>
      </c>
      <c r="N49" s="217">
        <v>3705823.1700000004</v>
      </c>
      <c r="O49" s="217">
        <v>75533406.439999998</v>
      </c>
      <c r="P49" s="217">
        <v>20966549.219999999</v>
      </c>
      <c r="Q49" s="217">
        <f t="shared" si="0"/>
        <v>421392134.57000005</v>
      </c>
    </row>
    <row r="50" spans="2:17" x14ac:dyDescent="0.25">
      <c r="B50" s="27" t="s">
        <v>61</v>
      </c>
      <c r="C50" s="217">
        <v>314689302</v>
      </c>
      <c r="D50" s="217">
        <v>423539937.19999999</v>
      </c>
      <c r="E50" s="218">
        <v>0</v>
      </c>
      <c r="F50" s="217">
        <v>3968800</v>
      </c>
      <c r="G50" s="217">
        <v>165259</v>
      </c>
      <c r="H50" s="217">
        <v>32224280</v>
      </c>
      <c r="I50" s="217">
        <v>6012714.7400000002</v>
      </c>
      <c r="J50" s="217">
        <v>5601991.5</v>
      </c>
      <c r="K50" s="217">
        <v>6359263.2199999997</v>
      </c>
      <c r="L50" s="217">
        <v>12481105.600000001</v>
      </c>
      <c r="M50" s="217">
        <v>25101136.300000001</v>
      </c>
      <c r="N50" s="217">
        <v>16120444.49</v>
      </c>
      <c r="O50" s="217">
        <v>35160037.719999999</v>
      </c>
      <c r="P50" s="217">
        <v>73874100</v>
      </c>
      <c r="Q50" s="217">
        <f t="shared" si="0"/>
        <v>217069132.56999999</v>
      </c>
    </row>
    <row r="51" spans="2:17" x14ac:dyDescent="0.25">
      <c r="B51" s="27" t="s">
        <v>62</v>
      </c>
      <c r="C51" s="217">
        <v>704050776</v>
      </c>
      <c r="D51" s="217">
        <v>673567669.01999998</v>
      </c>
      <c r="E51" s="217">
        <v>383264</v>
      </c>
      <c r="F51" s="217">
        <v>609687.83000000007</v>
      </c>
      <c r="G51" s="217">
        <v>3020780.5300000003</v>
      </c>
      <c r="H51" s="217">
        <v>1396436.7999999998</v>
      </c>
      <c r="I51" s="217">
        <v>87755766.640000001</v>
      </c>
      <c r="J51" s="217">
        <v>10311241.389999999</v>
      </c>
      <c r="K51" s="217">
        <v>21136609.59</v>
      </c>
      <c r="L51" s="217">
        <v>97358459.180000037</v>
      </c>
      <c r="M51" s="217">
        <v>3390823.46</v>
      </c>
      <c r="N51" s="217">
        <v>11682413.589999998</v>
      </c>
      <c r="O51" s="217">
        <v>7112450.8599999994</v>
      </c>
      <c r="P51" s="217">
        <v>155251731.94999999</v>
      </c>
      <c r="Q51" s="217">
        <f t="shared" si="0"/>
        <v>399409665.82000005</v>
      </c>
    </row>
    <row r="52" spans="2:17" x14ac:dyDescent="0.25">
      <c r="B52" s="27" t="s">
        <v>63</v>
      </c>
      <c r="C52" s="217">
        <v>10360156</v>
      </c>
      <c r="D52" s="217">
        <v>16652695.469999997</v>
      </c>
      <c r="E52" s="218">
        <v>0</v>
      </c>
      <c r="F52" s="218">
        <v>0</v>
      </c>
      <c r="G52" s="218">
        <v>0</v>
      </c>
      <c r="H52" s="218">
        <v>0</v>
      </c>
      <c r="I52" s="217">
        <v>426818.1</v>
      </c>
      <c r="J52" s="218">
        <v>0</v>
      </c>
      <c r="K52" s="217">
        <v>581888.42999999993</v>
      </c>
      <c r="L52" s="217">
        <v>49560</v>
      </c>
      <c r="M52" s="217">
        <v>228939.29</v>
      </c>
      <c r="N52" s="217">
        <v>68355.37</v>
      </c>
      <c r="O52" s="218">
        <v>0</v>
      </c>
      <c r="P52" s="217">
        <v>2570272.4600000004</v>
      </c>
      <c r="Q52" s="217">
        <f t="shared" si="0"/>
        <v>3925833.6500000004</v>
      </c>
    </row>
    <row r="53" spans="2:17" x14ac:dyDescent="0.25">
      <c r="B53" s="27" t="s">
        <v>64</v>
      </c>
      <c r="C53" s="218">
        <v>0</v>
      </c>
      <c r="D53" s="217">
        <v>2849500</v>
      </c>
      <c r="E53" s="218">
        <v>0</v>
      </c>
      <c r="F53" s="218">
        <v>0</v>
      </c>
      <c r="G53" s="218">
        <v>0</v>
      </c>
      <c r="H53" s="218">
        <v>0</v>
      </c>
      <c r="I53" s="218">
        <v>0</v>
      </c>
      <c r="J53" s="218">
        <v>0</v>
      </c>
      <c r="K53" s="218">
        <v>0</v>
      </c>
      <c r="L53" s="217">
        <v>1349500</v>
      </c>
      <c r="M53" s="218">
        <v>0</v>
      </c>
      <c r="N53" s="218">
        <v>0</v>
      </c>
      <c r="O53" s="218">
        <v>0</v>
      </c>
      <c r="P53" s="218">
        <v>0</v>
      </c>
      <c r="Q53" s="217">
        <f t="shared" si="0"/>
        <v>1349500</v>
      </c>
    </row>
    <row r="54" spans="2:17" x14ac:dyDescent="0.25">
      <c r="B54" s="27" t="s">
        <v>65</v>
      </c>
      <c r="C54" s="217">
        <v>310037839</v>
      </c>
      <c r="D54" s="217">
        <v>389950494.65999997</v>
      </c>
      <c r="E54" s="217">
        <v>707961.04</v>
      </c>
      <c r="F54" s="217">
        <v>2147284.1</v>
      </c>
      <c r="G54" s="217">
        <v>914687.95</v>
      </c>
      <c r="H54" s="217">
        <v>3044918.97</v>
      </c>
      <c r="I54" s="217">
        <v>923564.76000000013</v>
      </c>
      <c r="J54" s="217">
        <v>491104.81999999995</v>
      </c>
      <c r="K54" s="217">
        <v>1860962.58</v>
      </c>
      <c r="L54" s="217">
        <v>14250591.560000001</v>
      </c>
      <c r="M54" s="217">
        <v>2472227.5099999998</v>
      </c>
      <c r="N54" s="217">
        <v>19479870.490000002</v>
      </c>
      <c r="O54" s="217">
        <v>6826380.0199999996</v>
      </c>
      <c r="P54" s="217">
        <v>32548831.450000003</v>
      </c>
      <c r="Q54" s="217">
        <f t="shared" si="0"/>
        <v>85668385.25</v>
      </c>
    </row>
    <row r="55" spans="2:17" x14ac:dyDescent="0.25">
      <c r="B55" s="27" t="s">
        <v>66</v>
      </c>
      <c r="C55" s="217">
        <v>478026861</v>
      </c>
      <c r="D55" s="217">
        <v>589626720</v>
      </c>
      <c r="E55" s="218">
        <v>0</v>
      </c>
      <c r="F55" s="218">
        <v>0</v>
      </c>
      <c r="G55" s="217">
        <v>561472.6</v>
      </c>
      <c r="H55" s="217">
        <v>76700</v>
      </c>
      <c r="I55" s="217">
        <v>211500</v>
      </c>
      <c r="J55" s="218">
        <v>0</v>
      </c>
      <c r="K55" s="217">
        <v>5265000</v>
      </c>
      <c r="L55" s="218">
        <v>0</v>
      </c>
      <c r="M55" s="218">
        <v>0</v>
      </c>
      <c r="N55" s="217">
        <v>13101244</v>
      </c>
      <c r="O55" s="217">
        <v>5000000</v>
      </c>
      <c r="P55" s="217">
        <v>31277300</v>
      </c>
      <c r="Q55" s="217">
        <f t="shared" si="0"/>
        <v>55493216.600000001</v>
      </c>
    </row>
    <row r="56" spans="2:17" x14ac:dyDescent="0.25">
      <c r="B56" s="26" t="s">
        <v>67</v>
      </c>
      <c r="C56" s="216">
        <v>6588748576</v>
      </c>
      <c r="D56" s="216">
        <v>6789754219.9099998</v>
      </c>
      <c r="E56" s="219">
        <v>0</v>
      </c>
      <c r="F56" s="216">
        <v>225000</v>
      </c>
      <c r="G56" s="216">
        <v>50292583.909999996</v>
      </c>
      <c r="H56" s="216">
        <v>8530928.6199999992</v>
      </c>
      <c r="I56" s="216">
        <v>158303266.22000003</v>
      </c>
      <c r="J56" s="216">
        <v>117238996.09999999</v>
      </c>
      <c r="K56" s="216">
        <v>140935658.72000003</v>
      </c>
      <c r="L56" s="216">
        <v>210206410.58000001</v>
      </c>
      <c r="M56" s="216">
        <v>26169035.93</v>
      </c>
      <c r="N56" s="216">
        <v>158667838.41999999</v>
      </c>
      <c r="O56" s="216">
        <v>162317200.55000001</v>
      </c>
      <c r="P56" s="216">
        <v>1642808722.55</v>
      </c>
      <c r="Q56" s="216">
        <f t="shared" si="0"/>
        <v>2675695641.5999999</v>
      </c>
    </row>
    <row r="57" spans="2:17" x14ac:dyDescent="0.25">
      <c r="B57" s="27" t="s">
        <v>68</v>
      </c>
      <c r="C57" s="217">
        <v>1817287466</v>
      </c>
      <c r="D57" s="217">
        <v>1497039100.7000003</v>
      </c>
      <c r="E57" s="218">
        <v>0</v>
      </c>
      <c r="F57" s="217">
        <v>225000</v>
      </c>
      <c r="G57" s="217">
        <v>21932325.460000001</v>
      </c>
      <c r="H57" s="217">
        <v>8530928.6199999992</v>
      </c>
      <c r="I57" s="217">
        <v>14022048.489999998</v>
      </c>
      <c r="J57" s="217">
        <v>4717422.71</v>
      </c>
      <c r="K57" s="217">
        <v>270868.62</v>
      </c>
      <c r="L57" s="217">
        <v>1840134.3599999999</v>
      </c>
      <c r="M57" s="217">
        <v>-4.6566128730773926E-10</v>
      </c>
      <c r="N57" s="217">
        <v>15013084.200000001</v>
      </c>
      <c r="O57" s="217">
        <v>29804823.970000003</v>
      </c>
      <c r="P57" s="217">
        <v>14969067.789999999</v>
      </c>
      <c r="Q57" s="217">
        <f t="shared" si="0"/>
        <v>111325704.22</v>
      </c>
    </row>
    <row r="58" spans="2:17" x14ac:dyDescent="0.25">
      <c r="B58" s="27" t="s">
        <v>69</v>
      </c>
      <c r="C58" s="217">
        <v>4769151409</v>
      </c>
      <c r="D58" s="217">
        <v>5290405418.2099991</v>
      </c>
      <c r="E58" s="218">
        <v>0</v>
      </c>
      <c r="F58" s="218">
        <v>0</v>
      </c>
      <c r="G58" s="217">
        <v>28360258.449999999</v>
      </c>
      <c r="H58" s="218">
        <v>0</v>
      </c>
      <c r="I58" s="217">
        <v>144281217.73000002</v>
      </c>
      <c r="J58" s="217">
        <v>112521573.39</v>
      </c>
      <c r="K58" s="217">
        <v>140664790.10000002</v>
      </c>
      <c r="L58" s="217">
        <v>208366276.22</v>
      </c>
      <c r="M58" s="217">
        <v>26169035.93</v>
      </c>
      <c r="N58" s="217">
        <v>143654754.22</v>
      </c>
      <c r="O58" s="217">
        <v>132512376.58</v>
      </c>
      <c r="P58" s="217">
        <v>1627839654.76</v>
      </c>
      <c r="Q58" s="217">
        <f t="shared" si="0"/>
        <v>2564369937.3800001</v>
      </c>
    </row>
    <row r="59" spans="2:17" x14ac:dyDescent="0.25">
      <c r="B59" s="27" t="s">
        <v>70</v>
      </c>
      <c r="C59" s="217">
        <v>2309701</v>
      </c>
      <c r="D59" s="217">
        <v>2309701</v>
      </c>
      <c r="E59" s="218">
        <v>0</v>
      </c>
      <c r="F59" s="218">
        <v>0</v>
      </c>
      <c r="G59" s="218">
        <v>0</v>
      </c>
      <c r="H59" s="218">
        <v>0</v>
      </c>
      <c r="I59" s="218">
        <v>0</v>
      </c>
      <c r="J59" s="218">
        <v>0</v>
      </c>
      <c r="K59" s="218">
        <v>0</v>
      </c>
      <c r="L59" s="218">
        <v>0</v>
      </c>
      <c r="M59" s="218">
        <v>0</v>
      </c>
      <c r="N59" s="218">
        <v>0</v>
      </c>
      <c r="O59" s="218">
        <v>0</v>
      </c>
      <c r="P59" s="218">
        <v>0</v>
      </c>
      <c r="Q59" s="218">
        <f t="shared" si="0"/>
        <v>0</v>
      </c>
    </row>
    <row r="60" spans="2:17" x14ac:dyDescent="0.25">
      <c r="B60" s="26" t="s">
        <v>71</v>
      </c>
      <c r="C60" s="216">
        <v>96101923</v>
      </c>
      <c r="D60" s="216">
        <v>96101923</v>
      </c>
      <c r="E60" s="219">
        <v>0</v>
      </c>
      <c r="F60" s="219">
        <v>0</v>
      </c>
      <c r="G60" s="219">
        <v>0</v>
      </c>
      <c r="H60" s="219">
        <v>0</v>
      </c>
      <c r="I60" s="219">
        <v>0</v>
      </c>
      <c r="J60" s="219">
        <v>0</v>
      </c>
      <c r="K60" s="219">
        <v>0</v>
      </c>
      <c r="L60" s="219">
        <v>0</v>
      </c>
      <c r="M60" s="219">
        <v>0</v>
      </c>
      <c r="N60" s="219">
        <v>0</v>
      </c>
      <c r="O60" s="219">
        <v>0</v>
      </c>
      <c r="P60" s="219">
        <v>0</v>
      </c>
      <c r="Q60" s="219">
        <f t="shared" si="0"/>
        <v>0</v>
      </c>
    </row>
    <row r="61" spans="2:17" x14ac:dyDescent="0.25">
      <c r="B61" s="27" t="s">
        <v>72</v>
      </c>
      <c r="C61" s="217">
        <v>96101923</v>
      </c>
      <c r="D61" s="217">
        <v>96101923</v>
      </c>
      <c r="E61" s="218">
        <v>0</v>
      </c>
      <c r="F61" s="218">
        <v>0</v>
      </c>
      <c r="G61" s="218">
        <v>0</v>
      </c>
      <c r="H61" s="218">
        <v>0</v>
      </c>
      <c r="I61" s="218">
        <v>0</v>
      </c>
      <c r="J61" s="218">
        <v>0</v>
      </c>
      <c r="K61" s="218">
        <v>0</v>
      </c>
      <c r="L61" s="218">
        <v>0</v>
      </c>
      <c r="M61" s="218">
        <v>0</v>
      </c>
      <c r="N61" s="218">
        <v>0</v>
      </c>
      <c r="O61" s="218">
        <v>0</v>
      </c>
      <c r="P61" s="218">
        <v>0</v>
      </c>
      <c r="Q61" s="218">
        <f t="shared" si="0"/>
        <v>0</v>
      </c>
    </row>
    <row r="62" spans="2:17" x14ac:dyDescent="0.25">
      <c r="B62" s="26" t="s">
        <v>74</v>
      </c>
      <c r="C62" s="216">
        <v>20618826</v>
      </c>
      <c r="D62" s="216">
        <v>20957108</v>
      </c>
      <c r="E62" s="219">
        <v>0</v>
      </c>
      <c r="F62" s="219">
        <v>0</v>
      </c>
      <c r="G62" s="219">
        <v>0</v>
      </c>
      <c r="H62" s="219">
        <v>0</v>
      </c>
      <c r="I62" s="216">
        <v>244184.11</v>
      </c>
      <c r="J62" s="216">
        <v>31115.13</v>
      </c>
      <c r="K62" s="216">
        <v>25040.69</v>
      </c>
      <c r="L62" s="219">
        <v>0</v>
      </c>
      <c r="M62" s="216">
        <v>18892.849999999999</v>
      </c>
      <c r="N62" s="216">
        <v>12670.72</v>
      </c>
      <c r="O62" s="216">
        <v>6373.41</v>
      </c>
      <c r="P62" s="219">
        <v>0</v>
      </c>
      <c r="Q62" s="216">
        <f t="shared" si="0"/>
        <v>338276.90999999992</v>
      </c>
    </row>
    <row r="63" spans="2:17" x14ac:dyDescent="0.25">
      <c r="B63" s="27" t="s">
        <v>75</v>
      </c>
      <c r="C63" s="217">
        <v>3918826</v>
      </c>
      <c r="D63" s="217">
        <v>4257108</v>
      </c>
      <c r="E63" s="218">
        <v>0</v>
      </c>
      <c r="F63" s="218">
        <v>0</v>
      </c>
      <c r="G63" s="218">
        <v>0</v>
      </c>
      <c r="H63" s="218">
        <v>0</v>
      </c>
      <c r="I63" s="217">
        <v>244184.11</v>
      </c>
      <c r="J63" s="217">
        <v>31115.13</v>
      </c>
      <c r="K63" s="217">
        <v>25040.69</v>
      </c>
      <c r="L63" s="218">
        <v>0</v>
      </c>
      <c r="M63" s="217">
        <v>18892.849999999999</v>
      </c>
      <c r="N63" s="217">
        <v>12670.72</v>
      </c>
      <c r="O63" s="217">
        <v>6373.41</v>
      </c>
      <c r="P63" s="218">
        <v>0</v>
      </c>
      <c r="Q63" s="217">
        <f t="shared" si="0"/>
        <v>338276.90999999992</v>
      </c>
    </row>
    <row r="64" spans="2:17" x14ac:dyDescent="0.25">
      <c r="B64" s="27" t="s">
        <v>76</v>
      </c>
      <c r="C64" s="217">
        <v>15100000</v>
      </c>
      <c r="D64" s="217">
        <v>15100000</v>
      </c>
      <c r="E64" s="218">
        <v>0</v>
      </c>
      <c r="F64" s="218">
        <v>0</v>
      </c>
      <c r="G64" s="218">
        <v>0</v>
      </c>
      <c r="H64" s="218">
        <v>0</v>
      </c>
      <c r="I64" s="218">
        <v>0</v>
      </c>
      <c r="J64" s="218">
        <v>0</v>
      </c>
      <c r="K64" s="218">
        <v>0</v>
      </c>
      <c r="L64" s="218">
        <v>0</v>
      </c>
      <c r="M64" s="218">
        <v>0</v>
      </c>
      <c r="N64" s="218">
        <v>0</v>
      </c>
      <c r="O64" s="218">
        <v>0</v>
      </c>
      <c r="P64" s="218">
        <v>0</v>
      </c>
      <c r="Q64" s="218">
        <f t="shared" si="0"/>
        <v>0</v>
      </c>
    </row>
    <row r="65" spans="2:19" x14ac:dyDescent="0.25">
      <c r="B65" s="27" t="s">
        <v>77</v>
      </c>
      <c r="C65" s="217">
        <v>1600000</v>
      </c>
      <c r="D65" s="217">
        <v>1600000</v>
      </c>
      <c r="E65" s="218">
        <v>0</v>
      </c>
      <c r="F65" s="218">
        <v>0</v>
      </c>
      <c r="G65" s="218">
        <v>0</v>
      </c>
      <c r="H65" s="218">
        <v>0</v>
      </c>
      <c r="I65" s="218">
        <v>0</v>
      </c>
      <c r="J65" s="218">
        <v>0</v>
      </c>
      <c r="K65" s="218">
        <v>0</v>
      </c>
      <c r="L65" s="218">
        <v>0</v>
      </c>
      <c r="M65" s="218">
        <v>0</v>
      </c>
      <c r="N65" s="218">
        <v>0</v>
      </c>
      <c r="O65" s="218">
        <v>0</v>
      </c>
      <c r="P65" s="218">
        <v>0</v>
      </c>
      <c r="Q65" s="218">
        <f t="shared" si="0"/>
        <v>0</v>
      </c>
    </row>
    <row r="66" spans="2:19" x14ac:dyDescent="0.25">
      <c r="B66" s="77" t="s">
        <v>78</v>
      </c>
      <c r="C66" s="185">
        <f>C9+C15+C24+C34+C42+C46+C56+C60+C62</f>
        <v>94757919004</v>
      </c>
      <c r="D66" s="185">
        <f t="shared" ref="D66:P66" si="1">D9+D15+D24+D34+D42+D46+D56+D60+D62</f>
        <v>94669673612.050003</v>
      </c>
      <c r="E66" s="186">
        <f t="shared" si="1"/>
        <v>2783596166.3599992</v>
      </c>
      <c r="F66" s="187">
        <f t="shared" si="1"/>
        <v>3017558788.5600004</v>
      </c>
      <c r="G66" s="188">
        <f t="shared" si="1"/>
        <v>3914677246.4699993</v>
      </c>
      <c r="H66" s="186">
        <f t="shared" si="1"/>
        <v>3747343612.3699994</v>
      </c>
      <c r="I66" s="187">
        <f t="shared" si="1"/>
        <v>4205474972.1900001</v>
      </c>
      <c r="J66" s="188">
        <f t="shared" si="1"/>
        <v>4202757771.3999991</v>
      </c>
      <c r="K66" s="186">
        <f t="shared" si="1"/>
        <v>4355029356.7699986</v>
      </c>
      <c r="L66" s="187">
        <f t="shared" si="1"/>
        <v>4444511046.8400011</v>
      </c>
      <c r="M66" s="188">
        <f t="shared" si="1"/>
        <v>4110469056.2299991</v>
      </c>
      <c r="N66" s="186">
        <f t="shared" si="1"/>
        <v>4512071276.79</v>
      </c>
      <c r="O66" s="187">
        <f t="shared" si="1"/>
        <v>5285094135.7500019</v>
      </c>
      <c r="P66" s="188">
        <f t="shared" si="1"/>
        <v>9992641580.4499989</v>
      </c>
      <c r="Q66" s="188">
        <f t="shared" si="0"/>
        <v>54571225010.179993</v>
      </c>
      <c r="S66" s="6"/>
    </row>
    <row r="67" spans="2:19" ht="15.75" customHeight="1" x14ac:dyDescent="0.25">
      <c r="C67" s="222"/>
      <c r="D67" s="222"/>
      <c r="E67" s="222"/>
      <c r="F67" s="222"/>
      <c r="G67" s="222"/>
      <c r="H67" s="222"/>
      <c r="I67" s="222"/>
      <c r="J67" s="222"/>
      <c r="K67" s="222"/>
      <c r="L67" s="222"/>
      <c r="M67" s="222"/>
      <c r="N67" s="222"/>
      <c r="O67" s="222"/>
      <c r="P67" s="222"/>
      <c r="Q67" s="222"/>
    </row>
    <row r="68" spans="2:19" x14ac:dyDescent="0.25">
      <c r="B68" s="77" t="s">
        <v>79</v>
      </c>
      <c r="C68" s="223"/>
      <c r="D68" s="224"/>
      <c r="E68" s="225"/>
      <c r="F68" s="226"/>
      <c r="G68" s="227"/>
      <c r="H68" s="225"/>
      <c r="I68" s="226"/>
      <c r="J68" s="227"/>
      <c r="K68" s="225"/>
      <c r="L68" s="226"/>
      <c r="M68" s="227"/>
      <c r="N68" s="225"/>
      <c r="O68" s="226"/>
      <c r="P68" s="227"/>
      <c r="Q68" s="228"/>
      <c r="S68" s="6"/>
    </row>
    <row r="69" spans="2:19" x14ac:dyDescent="0.25">
      <c r="B69" s="26" t="s">
        <v>80</v>
      </c>
      <c r="C69" s="179">
        <v>1125403298</v>
      </c>
      <c r="D69" s="179">
        <v>1325403298</v>
      </c>
      <c r="E69" s="229">
        <v>0</v>
      </c>
      <c r="F69" s="229">
        <v>0</v>
      </c>
      <c r="G69" s="229">
        <v>0</v>
      </c>
      <c r="H69" s="229">
        <v>0</v>
      </c>
      <c r="I69" s="229">
        <v>0</v>
      </c>
      <c r="J69" s="229">
        <v>0</v>
      </c>
      <c r="K69" s="229">
        <v>0</v>
      </c>
      <c r="L69" s="229">
        <v>0</v>
      </c>
      <c r="M69" s="229">
        <v>0</v>
      </c>
      <c r="N69" s="229">
        <v>0</v>
      </c>
      <c r="O69" s="229">
        <v>0</v>
      </c>
      <c r="P69" s="229">
        <v>0</v>
      </c>
      <c r="Q69" s="229">
        <f>SUM(E69:P69)</f>
        <v>0</v>
      </c>
    </row>
    <row r="70" spans="2:19" x14ac:dyDescent="0.25">
      <c r="B70" s="27" t="s">
        <v>81</v>
      </c>
      <c r="C70" s="180">
        <v>125403298</v>
      </c>
      <c r="D70" s="180">
        <v>125403298</v>
      </c>
      <c r="E70" s="230">
        <v>0</v>
      </c>
      <c r="F70" s="230">
        <v>0</v>
      </c>
      <c r="G70" s="230">
        <v>0</v>
      </c>
      <c r="H70" s="230">
        <v>0</v>
      </c>
      <c r="I70" s="230">
        <v>0</v>
      </c>
      <c r="J70" s="230">
        <v>0</v>
      </c>
      <c r="K70" s="230">
        <v>0</v>
      </c>
      <c r="L70" s="230">
        <v>0</v>
      </c>
      <c r="M70" s="230">
        <v>0</v>
      </c>
      <c r="N70" s="230">
        <v>0</v>
      </c>
      <c r="O70" s="230">
        <v>0</v>
      </c>
      <c r="P70" s="230">
        <v>0</v>
      </c>
      <c r="Q70" s="230">
        <f t="shared" ref="Q70:Q98" si="2">SUM(E70:P70)</f>
        <v>0</v>
      </c>
    </row>
    <row r="71" spans="2:19" x14ac:dyDescent="0.25">
      <c r="B71" s="27" t="s">
        <v>101</v>
      </c>
      <c r="C71" s="180">
        <v>125403298</v>
      </c>
      <c r="D71" s="180">
        <v>125403298</v>
      </c>
      <c r="E71" s="230">
        <v>0</v>
      </c>
      <c r="F71" s="230">
        <v>0</v>
      </c>
      <c r="G71" s="230">
        <v>0</v>
      </c>
      <c r="H71" s="230">
        <v>0</v>
      </c>
      <c r="I71" s="230">
        <v>0</v>
      </c>
      <c r="J71" s="230">
        <v>0</v>
      </c>
      <c r="K71" s="230">
        <v>0</v>
      </c>
      <c r="L71" s="230">
        <v>0</v>
      </c>
      <c r="M71" s="230">
        <v>0</v>
      </c>
      <c r="N71" s="230">
        <v>0</v>
      </c>
      <c r="O71" s="230">
        <v>0</v>
      </c>
      <c r="P71" s="230">
        <v>0</v>
      </c>
      <c r="Q71" s="230">
        <f t="shared" si="2"/>
        <v>0</v>
      </c>
    </row>
    <row r="72" spans="2:19" x14ac:dyDescent="0.25">
      <c r="B72" s="27" t="s">
        <v>102</v>
      </c>
      <c r="C72" s="180">
        <v>125403298</v>
      </c>
      <c r="D72" s="180">
        <v>125403298</v>
      </c>
      <c r="E72" s="230">
        <v>0</v>
      </c>
      <c r="F72" s="230">
        <v>0</v>
      </c>
      <c r="G72" s="230">
        <v>0</v>
      </c>
      <c r="H72" s="230">
        <v>0</v>
      </c>
      <c r="I72" s="230">
        <v>0</v>
      </c>
      <c r="J72" s="230">
        <v>0</v>
      </c>
      <c r="K72" s="230">
        <v>0</v>
      </c>
      <c r="L72" s="230">
        <v>0</v>
      </c>
      <c r="M72" s="230">
        <v>0</v>
      </c>
      <c r="N72" s="230">
        <v>0</v>
      </c>
      <c r="O72" s="230">
        <v>0</v>
      </c>
      <c r="P72" s="230">
        <v>0</v>
      </c>
      <c r="Q72" s="230">
        <f t="shared" si="2"/>
        <v>0</v>
      </c>
    </row>
    <row r="73" spans="2:19" x14ac:dyDescent="0.25">
      <c r="B73" s="27" t="s">
        <v>82</v>
      </c>
      <c r="C73" s="180">
        <v>1000000000</v>
      </c>
      <c r="D73" s="180">
        <v>1200000000</v>
      </c>
      <c r="E73" s="230">
        <v>0</v>
      </c>
      <c r="F73" s="230">
        <v>0</v>
      </c>
      <c r="G73" s="230">
        <v>0</v>
      </c>
      <c r="H73" s="230">
        <v>0</v>
      </c>
      <c r="I73" s="230">
        <v>0</v>
      </c>
      <c r="J73" s="230">
        <v>0</v>
      </c>
      <c r="K73" s="230">
        <v>0</v>
      </c>
      <c r="L73" s="230">
        <v>0</v>
      </c>
      <c r="M73" s="230">
        <v>0</v>
      </c>
      <c r="N73" s="230">
        <v>0</v>
      </c>
      <c r="O73" s="230">
        <v>0</v>
      </c>
      <c r="P73" s="230">
        <v>0</v>
      </c>
      <c r="Q73" s="230">
        <f t="shared" si="2"/>
        <v>0</v>
      </c>
    </row>
    <row r="74" spans="2:19" x14ac:dyDescent="0.25">
      <c r="B74" s="27" t="s">
        <v>134</v>
      </c>
      <c r="C74" s="230">
        <v>0</v>
      </c>
      <c r="D74" s="180">
        <v>50000000</v>
      </c>
      <c r="E74" s="230">
        <v>0</v>
      </c>
      <c r="F74" s="230">
        <v>0</v>
      </c>
      <c r="G74" s="230">
        <v>0</v>
      </c>
      <c r="H74" s="230">
        <v>0</v>
      </c>
      <c r="I74" s="230">
        <v>0</v>
      </c>
      <c r="J74" s="230">
        <v>0</v>
      </c>
      <c r="K74" s="230">
        <v>0</v>
      </c>
      <c r="L74" s="230">
        <v>0</v>
      </c>
      <c r="M74" s="230">
        <v>0</v>
      </c>
      <c r="N74" s="230">
        <v>0</v>
      </c>
      <c r="O74" s="230">
        <v>0</v>
      </c>
      <c r="P74" s="230">
        <v>0</v>
      </c>
      <c r="Q74" s="230">
        <f t="shared" si="2"/>
        <v>0</v>
      </c>
    </row>
    <row r="75" spans="2:19" x14ac:dyDescent="0.25">
      <c r="B75" s="27" t="s">
        <v>135</v>
      </c>
      <c r="C75" s="230">
        <v>0</v>
      </c>
      <c r="D75" s="180">
        <v>50000000</v>
      </c>
      <c r="E75" s="230">
        <v>0</v>
      </c>
      <c r="F75" s="230">
        <v>0</v>
      </c>
      <c r="G75" s="230">
        <v>0</v>
      </c>
      <c r="H75" s="230">
        <v>0</v>
      </c>
      <c r="I75" s="230">
        <v>0</v>
      </c>
      <c r="J75" s="230">
        <v>0</v>
      </c>
      <c r="K75" s="230">
        <v>0</v>
      </c>
      <c r="L75" s="230">
        <v>0</v>
      </c>
      <c r="M75" s="230">
        <v>0</v>
      </c>
      <c r="N75" s="230">
        <v>0</v>
      </c>
      <c r="O75" s="230">
        <v>0</v>
      </c>
      <c r="P75" s="230">
        <v>0</v>
      </c>
      <c r="Q75" s="230">
        <f t="shared" si="2"/>
        <v>0</v>
      </c>
    </row>
    <row r="76" spans="2:19" x14ac:dyDescent="0.25">
      <c r="B76" s="47" t="s">
        <v>90</v>
      </c>
      <c r="C76" s="183">
        <v>1000000000</v>
      </c>
      <c r="D76" s="183">
        <v>1150000000</v>
      </c>
      <c r="E76" s="231">
        <v>0</v>
      </c>
      <c r="F76" s="231">
        <v>0</v>
      </c>
      <c r="G76" s="231">
        <v>0</v>
      </c>
      <c r="H76" s="231">
        <v>0</v>
      </c>
      <c r="I76" s="231">
        <v>0</v>
      </c>
      <c r="J76" s="231">
        <v>0</v>
      </c>
      <c r="K76" s="231">
        <v>0</v>
      </c>
      <c r="L76" s="231">
        <v>0</v>
      </c>
      <c r="M76" s="231">
        <v>0</v>
      </c>
      <c r="N76" s="231">
        <v>0</v>
      </c>
      <c r="O76" s="231">
        <v>0</v>
      </c>
      <c r="P76" s="231">
        <v>0</v>
      </c>
      <c r="Q76" s="231">
        <f t="shared" si="2"/>
        <v>0</v>
      </c>
    </row>
    <row r="77" spans="2:19" x14ac:dyDescent="0.25">
      <c r="B77" s="27" t="s">
        <v>91</v>
      </c>
      <c r="C77" s="232">
        <v>1000000000</v>
      </c>
      <c r="D77" s="232">
        <v>1150000000</v>
      </c>
      <c r="E77" s="233">
        <v>0</v>
      </c>
      <c r="F77" s="233">
        <v>0</v>
      </c>
      <c r="G77" s="233">
        <v>0</v>
      </c>
      <c r="H77" s="233">
        <v>0</v>
      </c>
      <c r="I77" s="233">
        <v>0</v>
      </c>
      <c r="J77" s="233">
        <v>0</v>
      </c>
      <c r="K77" s="233">
        <v>0</v>
      </c>
      <c r="L77" s="233">
        <v>0</v>
      </c>
      <c r="M77" s="233">
        <v>0</v>
      </c>
      <c r="N77" s="233">
        <v>0</v>
      </c>
      <c r="O77" s="233">
        <v>0</v>
      </c>
      <c r="P77" s="233">
        <v>0</v>
      </c>
      <c r="Q77" s="233">
        <f t="shared" si="2"/>
        <v>0</v>
      </c>
    </row>
    <row r="78" spans="2:19" x14ac:dyDescent="0.25">
      <c r="B78" s="26" t="s">
        <v>83</v>
      </c>
      <c r="C78" s="179">
        <v>2341528260</v>
      </c>
      <c r="D78" s="179">
        <v>2524532174.6900001</v>
      </c>
      <c r="E78" s="229">
        <v>0</v>
      </c>
      <c r="F78" s="179">
        <v>583566.13</v>
      </c>
      <c r="G78" s="179">
        <v>2736355.56</v>
      </c>
      <c r="H78" s="229">
        <v>0</v>
      </c>
      <c r="I78" s="179">
        <v>3537135.35</v>
      </c>
      <c r="J78" s="179">
        <v>65853524.840000004</v>
      </c>
      <c r="K78" s="179">
        <v>2091714.6200000003</v>
      </c>
      <c r="L78" s="179">
        <v>22393617.84</v>
      </c>
      <c r="M78" s="179">
        <v>55998383.520000011</v>
      </c>
      <c r="N78" s="179">
        <v>3147957.54</v>
      </c>
      <c r="O78" s="179">
        <v>10889590.25</v>
      </c>
      <c r="P78" s="179">
        <v>37544831.980000004</v>
      </c>
      <c r="Q78" s="179">
        <f t="shared" si="2"/>
        <v>204776677.63</v>
      </c>
    </row>
    <row r="79" spans="2:19" ht="15.75" customHeight="1" x14ac:dyDescent="0.25">
      <c r="B79" s="27" t="s">
        <v>84</v>
      </c>
      <c r="C79" s="183">
        <v>2069619323.9999998</v>
      </c>
      <c r="D79" s="183">
        <v>2248174514.6900001</v>
      </c>
      <c r="E79" s="231">
        <v>0</v>
      </c>
      <c r="F79" s="183">
        <v>583566.13</v>
      </c>
      <c r="G79" s="183">
        <v>2736355.56</v>
      </c>
      <c r="H79" s="231">
        <v>0</v>
      </c>
      <c r="I79" s="183">
        <v>2424954.35</v>
      </c>
      <c r="J79" s="183">
        <v>64741343.839999996</v>
      </c>
      <c r="K79" s="183">
        <v>1720987.62</v>
      </c>
      <c r="L79" s="183">
        <v>22022890.84</v>
      </c>
      <c r="M79" s="183">
        <v>55627656.520000011</v>
      </c>
      <c r="N79" s="183">
        <v>2777230.54</v>
      </c>
      <c r="O79" s="183">
        <v>10518863.25</v>
      </c>
      <c r="P79" s="183">
        <v>32347589</v>
      </c>
      <c r="Q79" s="183">
        <f t="shared" si="2"/>
        <v>195501437.65000001</v>
      </c>
    </row>
    <row r="80" spans="2:19" ht="15.75" customHeight="1" x14ac:dyDescent="0.25">
      <c r="B80" s="27" t="s">
        <v>92</v>
      </c>
      <c r="C80" s="180">
        <v>2016679925</v>
      </c>
      <c r="D80" s="180">
        <v>2187787484.52</v>
      </c>
      <c r="E80" s="230">
        <v>0</v>
      </c>
      <c r="F80" s="180">
        <v>583566.13</v>
      </c>
      <c r="G80" s="180">
        <v>2736355.56</v>
      </c>
      <c r="H80" s="230">
        <v>0</v>
      </c>
      <c r="I80" s="230">
        <v>0</v>
      </c>
      <c r="J80" s="180">
        <v>64238631.280000009</v>
      </c>
      <c r="K80" s="180">
        <v>1212200.6200000001</v>
      </c>
      <c r="L80" s="180">
        <v>22022890.84</v>
      </c>
      <c r="M80" s="180">
        <v>55112721.680000007</v>
      </c>
      <c r="N80" s="180">
        <v>2256073.5700000003</v>
      </c>
      <c r="O80" s="180">
        <v>7543781.8000000007</v>
      </c>
      <c r="P80" s="180">
        <v>32347589</v>
      </c>
      <c r="Q80" s="180">
        <f t="shared" si="2"/>
        <v>188053810.48000002</v>
      </c>
    </row>
    <row r="81" spans="2:17" ht="15.75" customHeight="1" x14ac:dyDescent="0.25">
      <c r="B81" s="47" t="s">
        <v>93</v>
      </c>
      <c r="C81" s="183">
        <v>1543308604</v>
      </c>
      <c r="D81" s="183">
        <v>1538163603</v>
      </c>
      <c r="E81" s="231">
        <v>0</v>
      </c>
      <c r="F81" s="183">
        <v>583566.13</v>
      </c>
      <c r="G81" s="183">
        <v>2736355.56</v>
      </c>
      <c r="H81" s="231">
        <v>0</v>
      </c>
      <c r="I81" s="231">
        <v>0</v>
      </c>
      <c r="J81" s="231">
        <v>0</v>
      </c>
      <c r="K81" s="231">
        <v>0</v>
      </c>
      <c r="L81" s="231">
        <v>0</v>
      </c>
      <c r="M81" s="183">
        <v>584068.28</v>
      </c>
      <c r="N81" s="231">
        <v>0</v>
      </c>
      <c r="O81" s="183">
        <v>130295</v>
      </c>
      <c r="P81" s="183">
        <v>5590118.2199999997</v>
      </c>
      <c r="Q81" s="183">
        <f t="shared" si="2"/>
        <v>9624403.1899999995</v>
      </c>
    </row>
    <row r="82" spans="2:17" ht="15.75" customHeight="1" x14ac:dyDescent="0.25">
      <c r="B82" s="27" t="s">
        <v>94</v>
      </c>
      <c r="C82" s="180">
        <v>450611321</v>
      </c>
      <c r="D82" s="180">
        <v>626863881.51999998</v>
      </c>
      <c r="E82" s="230">
        <v>0</v>
      </c>
      <c r="F82" s="230">
        <v>0</v>
      </c>
      <c r="G82" s="230">
        <v>0</v>
      </c>
      <c r="H82" s="230">
        <v>0</v>
      </c>
      <c r="I82" s="230">
        <v>0</v>
      </c>
      <c r="J82" s="180">
        <v>64238631.280000009</v>
      </c>
      <c r="K82" s="180">
        <v>1212200.6200000001</v>
      </c>
      <c r="L82" s="180">
        <v>22022890.84</v>
      </c>
      <c r="M82" s="180">
        <v>31768653.399999999</v>
      </c>
      <c r="N82" s="180">
        <v>2256073.5700000003</v>
      </c>
      <c r="O82" s="180">
        <v>7413486.8000000007</v>
      </c>
      <c r="P82" s="180">
        <v>26757470.780000001</v>
      </c>
      <c r="Q82" s="180">
        <f t="shared" si="2"/>
        <v>155669407.29000002</v>
      </c>
    </row>
    <row r="83" spans="2:17" ht="15.75" customHeight="1" x14ac:dyDescent="0.25">
      <c r="B83" s="27" t="s">
        <v>136</v>
      </c>
      <c r="C83" s="180">
        <v>22760000</v>
      </c>
      <c r="D83" s="180">
        <v>22760000</v>
      </c>
      <c r="E83" s="230">
        <v>0</v>
      </c>
      <c r="F83" s="230">
        <v>0</v>
      </c>
      <c r="G83" s="230">
        <v>0</v>
      </c>
      <c r="H83" s="230">
        <v>0</v>
      </c>
      <c r="I83" s="230">
        <v>0</v>
      </c>
      <c r="J83" s="230">
        <v>0</v>
      </c>
      <c r="K83" s="230">
        <v>0</v>
      </c>
      <c r="L83" s="230">
        <v>0</v>
      </c>
      <c r="M83" s="180">
        <v>22760000</v>
      </c>
      <c r="N83" s="230">
        <v>0</v>
      </c>
      <c r="O83" s="230">
        <v>0</v>
      </c>
      <c r="P83" s="230">
        <v>0</v>
      </c>
      <c r="Q83" s="180">
        <f t="shared" si="2"/>
        <v>22760000</v>
      </c>
    </row>
    <row r="84" spans="2:17" ht="15.75" customHeight="1" x14ac:dyDescent="0.25">
      <c r="B84" s="27" t="s">
        <v>103</v>
      </c>
      <c r="C84" s="180">
        <v>34939399</v>
      </c>
      <c r="D84" s="180">
        <v>42387030.170000002</v>
      </c>
      <c r="E84" s="230">
        <v>0</v>
      </c>
      <c r="F84" s="230">
        <v>0</v>
      </c>
      <c r="G84" s="230">
        <v>0</v>
      </c>
      <c r="H84" s="230">
        <v>0</v>
      </c>
      <c r="I84" s="180">
        <v>2424954.35</v>
      </c>
      <c r="J84" s="180">
        <v>502712.56</v>
      </c>
      <c r="K84" s="180">
        <v>508787</v>
      </c>
      <c r="L84" s="230">
        <v>0</v>
      </c>
      <c r="M84" s="180">
        <v>514934.84</v>
      </c>
      <c r="N84" s="180">
        <v>521156.96999999991</v>
      </c>
      <c r="O84" s="180">
        <v>2975081.45</v>
      </c>
      <c r="P84" s="230">
        <v>0</v>
      </c>
      <c r="Q84" s="180">
        <f t="shared" si="2"/>
        <v>7447627.1699999999</v>
      </c>
    </row>
    <row r="85" spans="2:17" ht="15.75" customHeight="1" x14ac:dyDescent="0.25">
      <c r="B85" s="27" t="s">
        <v>104</v>
      </c>
      <c r="C85" s="180">
        <v>34939399</v>
      </c>
      <c r="D85" s="180">
        <v>42387030.170000002</v>
      </c>
      <c r="E85" s="230">
        <v>0</v>
      </c>
      <c r="F85" s="230">
        <v>0</v>
      </c>
      <c r="G85" s="230">
        <v>0</v>
      </c>
      <c r="H85" s="230">
        <v>0</v>
      </c>
      <c r="I85" s="180">
        <v>2424954.35</v>
      </c>
      <c r="J85" s="180">
        <v>502712.56</v>
      </c>
      <c r="K85" s="180">
        <v>508787</v>
      </c>
      <c r="L85" s="230">
        <v>0</v>
      </c>
      <c r="M85" s="180">
        <v>514934.84</v>
      </c>
      <c r="N85" s="180">
        <v>521156.96999999991</v>
      </c>
      <c r="O85" s="180">
        <v>2975081.45</v>
      </c>
      <c r="P85" s="230">
        <v>0</v>
      </c>
      <c r="Q85" s="180">
        <f t="shared" si="2"/>
        <v>7447627.1699999999</v>
      </c>
    </row>
    <row r="86" spans="2:17" ht="15.75" customHeight="1" x14ac:dyDescent="0.25">
      <c r="B86" s="47" t="s">
        <v>137</v>
      </c>
      <c r="C86" s="183">
        <v>18000000</v>
      </c>
      <c r="D86" s="183">
        <v>18000000</v>
      </c>
      <c r="E86" s="231">
        <v>0</v>
      </c>
      <c r="F86" s="231">
        <v>0</v>
      </c>
      <c r="G86" s="231">
        <v>0</v>
      </c>
      <c r="H86" s="231">
        <v>0</v>
      </c>
      <c r="I86" s="231">
        <v>0</v>
      </c>
      <c r="J86" s="231">
        <v>0</v>
      </c>
      <c r="K86" s="231">
        <v>0</v>
      </c>
      <c r="L86" s="231">
        <v>0</v>
      </c>
      <c r="M86" s="231">
        <v>0</v>
      </c>
      <c r="N86" s="231">
        <v>0</v>
      </c>
      <c r="O86" s="231">
        <v>0</v>
      </c>
      <c r="P86" s="231">
        <v>0</v>
      </c>
      <c r="Q86" s="231">
        <f t="shared" si="2"/>
        <v>0</v>
      </c>
    </row>
    <row r="87" spans="2:17" ht="15.75" customHeight="1" x14ac:dyDescent="0.25">
      <c r="B87" s="27" t="s">
        <v>138</v>
      </c>
      <c r="C87" s="180">
        <v>18000000</v>
      </c>
      <c r="D87" s="180">
        <v>18000000</v>
      </c>
      <c r="E87" s="230">
        <v>0</v>
      </c>
      <c r="F87" s="230">
        <v>0</v>
      </c>
      <c r="G87" s="230">
        <v>0</v>
      </c>
      <c r="H87" s="230">
        <v>0</v>
      </c>
      <c r="I87" s="230">
        <v>0</v>
      </c>
      <c r="J87" s="230">
        <v>0</v>
      </c>
      <c r="K87" s="230">
        <v>0</v>
      </c>
      <c r="L87" s="230">
        <v>0</v>
      </c>
      <c r="M87" s="230">
        <v>0</v>
      </c>
      <c r="N87" s="230">
        <v>0</v>
      </c>
      <c r="O87" s="230">
        <v>0</v>
      </c>
      <c r="P87" s="230">
        <v>0</v>
      </c>
      <c r="Q87" s="230">
        <f t="shared" si="2"/>
        <v>0</v>
      </c>
    </row>
    <row r="88" spans="2:17" ht="15.75" customHeight="1" x14ac:dyDescent="0.25">
      <c r="B88" s="27" t="s">
        <v>105</v>
      </c>
      <c r="C88" s="180">
        <v>271908936</v>
      </c>
      <c r="D88" s="180">
        <v>276357660</v>
      </c>
      <c r="E88" s="230">
        <v>0</v>
      </c>
      <c r="F88" s="230">
        <v>0</v>
      </c>
      <c r="G88" s="230">
        <v>0</v>
      </c>
      <c r="H88" s="230">
        <v>0</v>
      </c>
      <c r="I88" s="180">
        <v>1112181</v>
      </c>
      <c r="J88" s="180">
        <v>1112181</v>
      </c>
      <c r="K88" s="180">
        <v>370727</v>
      </c>
      <c r="L88" s="180">
        <v>370727</v>
      </c>
      <c r="M88" s="180">
        <v>370727</v>
      </c>
      <c r="N88" s="180">
        <v>370727</v>
      </c>
      <c r="O88" s="180">
        <v>370727</v>
      </c>
      <c r="P88" s="180">
        <v>5197242.9800000004</v>
      </c>
      <c r="Q88" s="180">
        <f t="shared" si="2"/>
        <v>9275239.9800000004</v>
      </c>
    </row>
    <row r="89" spans="2:17" ht="15.75" customHeight="1" x14ac:dyDescent="0.25">
      <c r="B89" s="27" t="s">
        <v>106</v>
      </c>
      <c r="C89" s="180">
        <v>264408935.99999997</v>
      </c>
      <c r="D89" s="180">
        <v>264408935.99999997</v>
      </c>
      <c r="E89" s="230">
        <v>0</v>
      </c>
      <c r="F89" s="230">
        <v>0</v>
      </c>
      <c r="G89" s="230">
        <v>0</v>
      </c>
      <c r="H89" s="230">
        <v>0</v>
      </c>
      <c r="I89" s="230">
        <v>0</v>
      </c>
      <c r="J89" s="230">
        <v>0</v>
      </c>
      <c r="K89" s="230">
        <v>0</v>
      </c>
      <c r="L89" s="230">
        <v>0</v>
      </c>
      <c r="M89" s="230">
        <v>0</v>
      </c>
      <c r="N89" s="230">
        <v>0</v>
      </c>
      <c r="O89" s="230">
        <v>0</v>
      </c>
      <c r="P89" s="230">
        <v>0</v>
      </c>
      <c r="Q89" s="230">
        <f t="shared" si="2"/>
        <v>0</v>
      </c>
    </row>
    <row r="90" spans="2:17" ht="15.75" customHeight="1" x14ac:dyDescent="0.25">
      <c r="B90" s="27" t="s">
        <v>124</v>
      </c>
      <c r="C90" s="180">
        <v>216408936</v>
      </c>
      <c r="D90" s="180">
        <v>216408936</v>
      </c>
      <c r="E90" s="230">
        <v>0</v>
      </c>
      <c r="F90" s="230">
        <v>0</v>
      </c>
      <c r="G90" s="230">
        <v>0</v>
      </c>
      <c r="H90" s="230">
        <v>0</v>
      </c>
      <c r="I90" s="230">
        <v>0</v>
      </c>
      <c r="J90" s="230">
        <v>0</v>
      </c>
      <c r="K90" s="230">
        <v>0</v>
      </c>
      <c r="L90" s="230">
        <v>0</v>
      </c>
      <c r="M90" s="230">
        <v>0</v>
      </c>
      <c r="N90" s="230">
        <v>0</v>
      </c>
      <c r="O90" s="230">
        <v>0</v>
      </c>
      <c r="P90" s="230">
        <v>0</v>
      </c>
      <c r="Q90" s="230">
        <f t="shared" si="2"/>
        <v>0</v>
      </c>
    </row>
    <row r="91" spans="2:17" ht="15.75" customHeight="1" x14ac:dyDescent="0.25">
      <c r="B91" s="27" t="s">
        <v>107</v>
      </c>
      <c r="C91" s="180">
        <v>48000000</v>
      </c>
      <c r="D91" s="180">
        <v>48000000</v>
      </c>
      <c r="E91" s="230">
        <v>0</v>
      </c>
      <c r="F91" s="230">
        <v>0</v>
      </c>
      <c r="G91" s="230">
        <v>0</v>
      </c>
      <c r="H91" s="230">
        <v>0</v>
      </c>
      <c r="I91" s="230">
        <v>0</v>
      </c>
      <c r="J91" s="230">
        <v>0</v>
      </c>
      <c r="K91" s="230">
        <v>0</v>
      </c>
      <c r="L91" s="230">
        <v>0</v>
      </c>
      <c r="M91" s="230">
        <v>0</v>
      </c>
      <c r="N91" s="230">
        <v>0</v>
      </c>
      <c r="O91" s="230">
        <v>0</v>
      </c>
      <c r="P91" s="230">
        <v>0</v>
      </c>
      <c r="Q91" s="230">
        <f t="shared" si="2"/>
        <v>0</v>
      </c>
    </row>
    <row r="92" spans="2:17" ht="15.75" customHeight="1" x14ac:dyDescent="0.25">
      <c r="B92" s="27" t="s">
        <v>125</v>
      </c>
      <c r="C92" s="180">
        <v>7500000</v>
      </c>
      <c r="D92" s="180">
        <v>11948724</v>
      </c>
      <c r="E92" s="230">
        <v>0</v>
      </c>
      <c r="F92" s="230">
        <v>0</v>
      </c>
      <c r="G92" s="230">
        <v>0</v>
      </c>
      <c r="H92" s="230">
        <v>0</v>
      </c>
      <c r="I92" s="180">
        <v>1112181</v>
      </c>
      <c r="J92" s="180">
        <v>1112181</v>
      </c>
      <c r="K92" s="180">
        <v>370727</v>
      </c>
      <c r="L92" s="180">
        <v>370727</v>
      </c>
      <c r="M92" s="180">
        <v>370727</v>
      </c>
      <c r="N92" s="180">
        <v>370727</v>
      </c>
      <c r="O92" s="180">
        <v>370727</v>
      </c>
      <c r="P92" s="180">
        <v>5197242.9800000004</v>
      </c>
      <c r="Q92" s="180">
        <f t="shared" si="2"/>
        <v>9275239.9800000004</v>
      </c>
    </row>
    <row r="93" spans="2:17" ht="15.75" customHeight="1" x14ac:dyDescent="0.25">
      <c r="B93" s="27" t="s">
        <v>126</v>
      </c>
      <c r="C93" s="180">
        <v>7500000</v>
      </c>
      <c r="D93" s="180">
        <v>11948724</v>
      </c>
      <c r="E93" s="230">
        <v>0</v>
      </c>
      <c r="F93" s="230">
        <v>0</v>
      </c>
      <c r="G93" s="230">
        <v>0</v>
      </c>
      <c r="H93" s="230">
        <v>0</v>
      </c>
      <c r="I93" s="180">
        <v>1112181</v>
      </c>
      <c r="J93" s="180">
        <v>1112181</v>
      </c>
      <c r="K93" s="180">
        <v>370727</v>
      </c>
      <c r="L93" s="180">
        <v>370727</v>
      </c>
      <c r="M93" s="180">
        <v>370727</v>
      </c>
      <c r="N93" s="180">
        <v>370727</v>
      </c>
      <c r="O93" s="180">
        <v>370727</v>
      </c>
      <c r="P93" s="180">
        <v>5197242.9800000004</v>
      </c>
      <c r="Q93" s="180">
        <f t="shared" si="2"/>
        <v>9275239.9800000004</v>
      </c>
    </row>
    <row r="94" spans="2:17" ht="15.75" customHeight="1" x14ac:dyDescent="0.25">
      <c r="B94" s="26" t="s">
        <v>108</v>
      </c>
      <c r="C94" s="229">
        <v>0</v>
      </c>
      <c r="D94" s="179">
        <v>2134733</v>
      </c>
      <c r="E94" s="229">
        <v>0</v>
      </c>
      <c r="F94" s="229">
        <v>0</v>
      </c>
      <c r="G94" s="229">
        <v>0</v>
      </c>
      <c r="H94" s="229">
        <v>0</v>
      </c>
      <c r="I94" s="229">
        <v>0</v>
      </c>
      <c r="J94" s="229">
        <v>0</v>
      </c>
      <c r="K94" s="229">
        <v>0</v>
      </c>
      <c r="L94" s="229">
        <v>0</v>
      </c>
      <c r="M94" s="229">
        <v>0</v>
      </c>
      <c r="N94" s="229">
        <v>0</v>
      </c>
      <c r="O94" s="229">
        <v>0</v>
      </c>
      <c r="P94" s="229">
        <v>0</v>
      </c>
      <c r="Q94" s="229">
        <f t="shared" si="2"/>
        <v>0</v>
      </c>
    </row>
    <row r="95" spans="2:17" ht="15.75" customHeight="1" x14ac:dyDescent="0.25">
      <c r="B95" s="27" t="s">
        <v>109</v>
      </c>
      <c r="C95" s="230">
        <v>0</v>
      </c>
      <c r="D95" s="180">
        <v>2134733</v>
      </c>
      <c r="E95" s="230">
        <v>0</v>
      </c>
      <c r="F95" s="230">
        <v>0</v>
      </c>
      <c r="G95" s="230">
        <v>0</v>
      </c>
      <c r="H95" s="230">
        <v>0</v>
      </c>
      <c r="I95" s="230">
        <v>0</v>
      </c>
      <c r="J95" s="230">
        <v>0</v>
      </c>
      <c r="K95" s="230">
        <v>0</v>
      </c>
      <c r="L95" s="230">
        <v>0</v>
      </c>
      <c r="M95" s="230">
        <v>0</v>
      </c>
      <c r="N95" s="230">
        <v>0</v>
      </c>
      <c r="O95" s="230">
        <v>0</v>
      </c>
      <c r="P95" s="230">
        <v>0</v>
      </c>
      <c r="Q95" s="230">
        <f t="shared" si="2"/>
        <v>0</v>
      </c>
    </row>
    <row r="96" spans="2:17" ht="15.75" customHeight="1" x14ac:dyDescent="0.25">
      <c r="B96" s="27" t="s">
        <v>110</v>
      </c>
      <c r="C96" s="230">
        <v>0</v>
      </c>
      <c r="D96" s="180">
        <v>2134733</v>
      </c>
      <c r="E96" s="230">
        <v>0</v>
      </c>
      <c r="F96" s="230">
        <v>0</v>
      </c>
      <c r="G96" s="230">
        <v>0</v>
      </c>
      <c r="H96" s="230">
        <v>0</v>
      </c>
      <c r="I96" s="230">
        <v>0</v>
      </c>
      <c r="J96" s="230">
        <v>0</v>
      </c>
      <c r="K96" s="230">
        <v>0</v>
      </c>
      <c r="L96" s="230">
        <v>0</v>
      </c>
      <c r="M96" s="230">
        <v>0</v>
      </c>
      <c r="N96" s="230">
        <v>0</v>
      </c>
      <c r="O96" s="230">
        <v>0</v>
      </c>
      <c r="P96" s="230">
        <v>0</v>
      </c>
      <c r="Q96" s="230">
        <f t="shared" si="2"/>
        <v>0</v>
      </c>
    </row>
    <row r="97" spans="2:19" ht="15.75" customHeight="1" x14ac:dyDescent="0.25">
      <c r="B97" s="27" t="s">
        <v>111</v>
      </c>
      <c r="C97" s="230">
        <v>0</v>
      </c>
      <c r="D97" s="180">
        <v>2134733</v>
      </c>
      <c r="E97" s="230">
        <v>0</v>
      </c>
      <c r="F97" s="230">
        <v>0</v>
      </c>
      <c r="G97" s="230">
        <v>0</v>
      </c>
      <c r="H97" s="230">
        <v>0</v>
      </c>
      <c r="I97" s="230">
        <v>0</v>
      </c>
      <c r="J97" s="230">
        <v>0</v>
      </c>
      <c r="K97" s="230">
        <v>0</v>
      </c>
      <c r="L97" s="230">
        <v>0</v>
      </c>
      <c r="M97" s="230">
        <v>0</v>
      </c>
      <c r="N97" s="230">
        <v>0</v>
      </c>
      <c r="O97" s="230">
        <v>0</v>
      </c>
      <c r="P97" s="230">
        <v>0</v>
      </c>
      <c r="Q97" s="230">
        <f t="shared" si="2"/>
        <v>0</v>
      </c>
    </row>
    <row r="98" spans="2:19" x14ac:dyDescent="0.25">
      <c r="B98" s="77" t="s">
        <v>85</v>
      </c>
      <c r="C98" s="185">
        <f>C69+C78+C94</f>
        <v>3466931558</v>
      </c>
      <c r="D98" s="199">
        <f t="shared" ref="D98:P98" si="3">D69+D78+D94</f>
        <v>3852070205.6900001</v>
      </c>
      <c r="E98" s="225">
        <f t="shared" si="3"/>
        <v>0</v>
      </c>
      <c r="F98" s="187">
        <f t="shared" si="3"/>
        <v>583566.13</v>
      </c>
      <c r="G98" s="188">
        <f t="shared" si="3"/>
        <v>2736355.56</v>
      </c>
      <c r="H98" s="225">
        <f t="shared" si="3"/>
        <v>0</v>
      </c>
      <c r="I98" s="187">
        <f t="shared" si="3"/>
        <v>3537135.35</v>
      </c>
      <c r="J98" s="188">
        <f t="shared" si="3"/>
        <v>65853524.840000004</v>
      </c>
      <c r="K98" s="186">
        <f t="shared" si="3"/>
        <v>2091714.6200000003</v>
      </c>
      <c r="L98" s="187">
        <f t="shared" si="3"/>
        <v>22393617.84</v>
      </c>
      <c r="M98" s="188">
        <f t="shared" si="3"/>
        <v>55998383.520000011</v>
      </c>
      <c r="N98" s="186">
        <f t="shared" si="3"/>
        <v>3147957.54</v>
      </c>
      <c r="O98" s="187">
        <f t="shared" si="3"/>
        <v>10889590.25</v>
      </c>
      <c r="P98" s="188">
        <f t="shared" si="3"/>
        <v>37544831.980000004</v>
      </c>
      <c r="Q98" s="189">
        <f t="shared" si="2"/>
        <v>204776677.63</v>
      </c>
      <c r="S98" s="6"/>
    </row>
    <row r="99" spans="2:19" ht="15.75" customHeight="1" x14ac:dyDescent="0.25">
      <c r="C99" s="222"/>
      <c r="D99" s="222"/>
      <c r="E99" s="222"/>
      <c r="F99" s="222"/>
      <c r="G99" s="222"/>
      <c r="H99" s="222"/>
      <c r="I99" s="222"/>
      <c r="J99" s="222"/>
      <c r="K99" s="222"/>
      <c r="L99" s="222"/>
      <c r="M99" s="222"/>
      <c r="N99" s="222"/>
      <c r="O99" s="222"/>
      <c r="P99" s="222"/>
      <c r="Q99" s="222"/>
    </row>
    <row r="100" spans="2:19" x14ac:dyDescent="0.25">
      <c r="B100" s="77" t="s">
        <v>86</v>
      </c>
      <c r="C100" s="185">
        <f t="shared" ref="C100:Q100" si="4">C66+C98</f>
        <v>98224850562</v>
      </c>
      <c r="D100" s="199">
        <f t="shared" si="4"/>
        <v>98521743817.740005</v>
      </c>
      <c r="E100" s="186">
        <f t="shared" si="4"/>
        <v>2783596166.3599992</v>
      </c>
      <c r="F100" s="187">
        <f t="shared" si="4"/>
        <v>3018142354.6900005</v>
      </c>
      <c r="G100" s="188">
        <f t="shared" si="4"/>
        <v>3917413602.0299993</v>
      </c>
      <c r="H100" s="186">
        <f t="shared" si="4"/>
        <v>3747343612.3699994</v>
      </c>
      <c r="I100" s="187">
        <f t="shared" si="4"/>
        <v>4209012107.54</v>
      </c>
      <c r="J100" s="188">
        <f t="shared" si="4"/>
        <v>4268611296.2399993</v>
      </c>
      <c r="K100" s="186">
        <f t="shared" si="4"/>
        <v>4357121071.3899984</v>
      </c>
      <c r="L100" s="187">
        <f t="shared" si="4"/>
        <v>4466904664.6800013</v>
      </c>
      <c r="M100" s="188">
        <f t="shared" si="4"/>
        <v>4166467439.749999</v>
      </c>
      <c r="N100" s="186">
        <f t="shared" si="4"/>
        <v>4515219234.3299999</v>
      </c>
      <c r="O100" s="187">
        <f t="shared" si="4"/>
        <v>5295983726.0000019</v>
      </c>
      <c r="P100" s="188">
        <f t="shared" si="4"/>
        <v>10030186412.429998</v>
      </c>
      <c r="Q100" s="189">
        <f t="shared" si="4"/>
        <v>54776001687.80999</v>
      </c>
      <c r="S100" s="6"/>
    </row>
    <row r="101" spans="2:19" x14ac:dyDescent="0.25">
      <c r="B101" s="8" t="s">
        <v>139</v>
      </c>
      <c r="C101" s="8"/>
      <c r="D101" s="8"/>
      <c r="E101" s="8"/>
      <c r="F101" s="8"/>
      <c r="G101" s="8"/>
      <c r="H101" s="8"/>
      <c r="I101" s="8"/>
      <c r="J101" s="8"/>
      <c r="K101" s="8"/>
      <c r="L101" s="8"/>
      <c r="M101" s="8"/>
      <c r="N101" s="8"/>
      <c r="O101" s="8"/>
      <c r="P101" s="8"/>
      <c r="Q101" s="8"/>
    </row>
    <row r="102" spans="2:19" x14ac:dyDescent="0.25">
      <c r="B102" s="8" t="s">
        <v>113</v>
      </c>
      <c r="C102" s="8"/>
      <c r="D102" s="8"/>
      <c r="E102" s="8"/>
      <c r="F102" s="8"/>
      <c r="G102" s="8"/>
      <c r="H102" s="8"/>
      <c r="I102" s="8"/>
      <c r="J102" s="8"/>
      <c r="K102" s="8"/>
      <c r="L102" s="8"/>
      <c r="M102" s="8"/>
      <c r="N102" s="8"/>
      <c r="O102" s="8"/>
      <c r="P102" s="8"/>
      <c r="Q102" s="8"/>
    </row>
    <row r="103" spans="2:19" x14ac:dyDescent="0.25">
      <c r="B103" s="8"/>
      <c r="C103" s="8"/>
      <c r="D103" s="8"/>
      <c r="E103" s="8"/>
      <c r="F103" s="49"/>
      <c r="G103" s="8"/>
      <c r="H103" s="8"/>
      <c r="I103" s="8"/>
      <c r="J103" s="8"/>
      <c r="K103" s="8"/>
      <c r="L103" s="8"/>
      <c r="M103" s="8"/>
      <c r="N103" s="8"/>
      <c r="O103" s="8"/>
      <c r="P103" s="8"/>
      <c r="Q103" s="8"/>
    </row>
    <row r="107" spans="2:19" x14ac:dyDescent="0.25">
      <c r="D107"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Q43:Q100 Q9:Q42"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B2:S99"/>
  <sheetViews>
    <sheetView showGridLines="0" topLeftCell="B48" zoomScale="89" zoomScaleNormal="89" workbookViewId="0">
      <selection activeCell="B70" sqref="B70"/>
    </sheetView>
  </sheetViews>
  <sheetFormatPr defaultColWidth="11.42578125" defaultRowHeight="15" x14ac:dyDescent="0.25"/>
  <cols>
    <col min="1" max="1" width="7.42578125" customWidth="1"/>
    <col min="2" max="2" width="85.28515625" customWidth="1"/>
    <col min="3" max="3" width="15.42578125" customWidth="1"/>
    <col min="4" max="4" width="14.7109375" customWidth="1"/>
    <col min="5" max="16" width="14.42578125" customWidth="1"/>
    <col min="17" max="17" width="18.85546875" customWidth="1"/>
  </cols>
  <sheetData>
    <row r="2" spans="2:18" s="31" customFormat="1" ht="28.5" x14ac:dyDescent="0.25">
      <c r="B2" s="297" t="s">
        <v>0</v>
      </c>
      <c r="C2" s="305"/>
      <c r="D2" s="305"/>
      <c r="E2" s="305"/>
      <c r="F2" s="305"/>
      <c r="G2" s="305"/>
      <c r="H2" s="305"/>
      <c r="I2" s="305"/>
      <c r="J2" s="305"/>
      <c r="K2" s="305"/>
      <c r="L2" s="305"/>
      <c r="M2" s="305"/>
      <c r="N2" s="305"/>
      <c r="O2" s="305"/>
      <c r="P2" s="305"/>
      <c r="Q2" s="305"/>
      <c r="R2" s="35"/>
    </row>
    <row r="3" spans="2:18" s="31" customFormat="1" ht="21" x14ac:dyDescent="0.25">
      <c r="B3" s="298" t="s">
        <v>1</v>
      </c>
      <c r="C3" s="307"/>
      <c r="D3" s="307"/>
      <c r="E3" s="307"/>
      <c r="F3" s="307"/>
      <c r="G3" s="307"/>
      <c r="H3" s="307"/>
      <c r="I3" s="307"/>
      <c r="J3" s="307"/>
      <c r="K3" s="307"/>
      <c r="L3" s="307"/>
      <c r="M3" s="307"/>
      <c r="N3" s="307"/>
      <c r="O3" s="307"/>
      <c r="P3" s="307"/>
      <c r="Q3" s="307"/>
    </row>
    <row r="4" spans="2:18" s="31" customFormat="1" ht="16.5" x14ac:dyDescent="0.25">
      <c r="B4" s="299" t="s">
        <v>2</v>
      </c>
      <c r="C4" s="306"/>
      <c r="D4" s="306"/>
      <c r="E4" s="306"/>
      <c r="F4" s="306"/>
      <c r="G4" s="306"/>
      <c r="H4" s="306"/>
      <c r="I4" s="306"/>
      <c r="J4" s="306"/>
      <c r="K4" s="306"/>
      <c r="L4" s="306"/>
      <c r="M4" s="306"/>
      <c r="N4" s="306"/>
      <c r="O4" s="306"/>
      <c r="P4" s="306"/>
      <c r="Q4" s="306"/>
      <c r="R4" s="34"/>
    </row>
    <row r="5" spans="2:18" s="31" customFormat="1" ht="15.75" x14ac:dyDescent="0.25">
      <c r="B5" s="299" t="s">
        <v>3</v>
      </c>
      <c r="C5" s="306"/>
      <c r="D5" s="306"/>
      <c r="E5" s="306"/>
      <c r="F5" s="306"/>
      <c r="G5" s="306"/>
      <c r="H5" s="306"/>
      <c r="I5" s="306"/>
      <c r="J5" s="306"/>
      <c r="K5" s="306"/>
      <c r="L5" s="306"/>
      <c r="M5" s="306"/>
      <c r="N5" s="306"/>
      <c r="O5" s="306"/>
      <c r="P5" s="306"/>
      <c r="Q5" s="306"/>
    </row>
    <row r="6" spans="2:18" s="31" customFormat="1" x14ac:dyDescent="0.25">
      <c r="B6" s="2" t="s">
        <v>140</v>
      </c>
      <c r="C6" s="71"/>
      <c r="D6" s="71"/>
      <c r="E6" s="33"/>
      <c r="F6" s="33"/>
      <c r="G6" s="33"/>
      <c r="H6" s="33"/>
      <c r="I6"/>
      <c r="J6"/>
      <c r="K6"/>
      <c r="L6"/>
      <c r="M6"/>
      <c r="N6"/>
      <c r="O6"/>
      <c r="P6"/>
      <c r="Q6" s="32" t="s">
        <v>5</v>
      </c>
      <c r="R6" s="29"/>
    </row>
    <row r="7" spans="2:18" s="31" customFormat="1" ht="24" customHeight="1" x14ac:dyDescent="0.25">
      <c r="B7" s="302" t="s">
        <v>6</v>
      </c>
      <c r="C7" s="303" t="s">
        <v>7</v>
      </c>
      <c r="D7" s="303" t="s">
        <v>8</v>
      </c>
      <c r="E7" s="304" t="s">
        <v>9</v>
      </c>
      <c r="F7" s="304"/>
      <c r="G7" s="304"/>
      <c r="H7" s="304"/>
      <c r="I7" s="304"/>
      <c r="J7" s="304"/>
      <c r="K7" s="304"/>
      <c r="L7" s="304"/>
      <c r="M7" s="304"/>
      <c r="N7" s="304"/>
      <c r="O7" s="304"/>
      <c r="P7" s="304"/>
      <c r="Q7" s="304"/>
    </row>
    <row r="8" spans="2:18" s="31" customFormat="1" ht="25.5" customHeight="1" x14ac:dyDescent="0.25">
      <c r="B8" s="309"/>
      <c r="C8" s="303"/>
      <c r="D8" s="303"/>
      <c r="E8" s="23" t="s">
        <v>10</v>
      </c>
      <c r="F8" s="22" t="s">
        <v>11</v>
      </c>
      <c r="G8" s="21" t="s">
        <v>12</v>
      </c>
      <c r="H8" s="23" t="s">
        <v>13</v>
      </c>
      <c r="I8" s="22" t="s">
        <v>14</v>
      </c>
      <c r="J8" s="21" t="s">
        <v>15</v>
      </c>
      <c r="K8" s="23" t="s">
        <v>16</v>
      </c>
      <c r="L8" s="22" t="s">
        <v>17</v>
      </c>
      <c r="M8" s="21" t="s">
        <v>18</v>
      </c>
      <c r="N8" s="23" t="s">
        <v>19</v>
      </c>
      <c r="O8" s="22" t="s">
        <v>20</v>
      </c>
      <c r="P8" s="21" t="s">
        <v>21</v>
      </c>
      <c r="Q8" s="20" t="s">
        <v>22</v>
      </c>
    </row>
    <row r="9" spans="2:18" x14ac:dyDescent="0.25">
      <c r="B9" s="26" t="s">
        <v>23</v>
      </c>
      <c r="C9" s="179">
        <v>62861843541</v>
      </c>
      <c r="D9" s="179">
        <v>67689023617.080002</v>
      </c>
      <c r="E9" s="179">
        <v>3266394264.5699997</v>
      </c>
      <c r="F9" s="179">
        <v>3659114102.249999</v>
      </c>
      <c r="G9" s="179">
        <v>3569760238.5699997</v>
      </c>
      <c r="H9" s="179">
        <v>3670296399.5300007</v>
      </c>
      <c r="I9" s="179">
        <v>3960036119.3800011</v>
      </c>
      <c r="J9" s="179">
        <v>4312582580.79</v>
      </c>
      <c r="K9" s="179">
        <v>3876198968.8200002</v>
      </c>
      <c r="L9" s="179">
        <v>4222494935.3400006</v>
      </c>
      <c r="M9" s="179">
        <v>3867302754.4400001</v>
      </c>
      <c r="N9" s="179">
        <v>3985181344.170001</v>
      </c>
      <c r="O9" s="179">
        <v>4831195484.9499989</v>
      </c>
      <c r="P9" s="179">
        <v>6883087646.749999</v>
      </c>
      <c r="Q9" s="179">
        <f>SUM(E9:P9)</f>
        <v>50103644839.559998</v>
      </c>
    </row>
    <row r="10" spans="2:18" x14ac:dyDescent="0.25">
      <c r="B10" s="27" t="s">
        <v>24</v>
      </c>
      <c r="C10" s="180">
        <v>50190424991</v>
      </c>
      <c r="D10" s="180">
        <v>53854921498.860001</v>
      </c>
      <c r="E10" s="180">
        <v>2637669617.5599995</v>
      </c>
      <c r="F10" s="180">
        <v>2895275662.1299987</v>
      </c>
      <c r="G10" s="180">
        <v>2848805907.3199997</v>
      </c>
      <c r="H10" s="180">
        <v>2951174869.2300005</v>
      </c>
      <c r="I10" s="180">
        <v>3173119689.0100012</v>
      </c>
      <c r="J10" s="180">
        <v>3353011471.4800005</v>
      </c>
      <c r="K10" s="180">
        <v>3098314071.9700007</v>
      </c>
      <c r="L10" s="180">
        <v>3315506510.3399992</v>
      </c>
      <c r="M10" s="180">
        <v>3109681908.3699999</v>
      </c>
      <c r="N10" s="180">
        <v>3198349588.440002</v>
      </c>
      <c r="O10" s="180">
        <v>4026117498.3499999</v>
      </c>
      <c r="P10" s="180">
        <v>5657988257.4899998</v>
      </c>
      <c r="Q10" s="180">
        <f t="shared" ref="Q10:Q70" si="0">SUM(E10:P10)</f>
        <v>40265015051.690002</v>
      </c>
    </row>
    <row r="11" spans="2:18" x14ac:dyDescent="0.25">
      <c r="B11" s="27" t="s">
        <v>25</v>
      </c>
      <c r="C11" s="180">
        <v>4803128830</v>
      </c>
      <c r="D11" s="180">
        <v>6373148689.0299997</v>
      </c>
      <c r="E11" s="180">
        <v>230814364.00999999</v>
      </c>
      <c r="F11" s="180">
        <v>310344716.46000004</v>
      </c>
      <c r="G11" s="180">
        <v>294600615.03999996</v>
      </c>
      <c r="H11" s="180">
        <v>276805098.56</v>
      </c>
      <c r="I11" s="180">
        <v>318163559.05000001</v>
      </c>
      <c r="J11" s="180">
        <v>339800299.65999997</v>
      </c>
      <c r="K11" s="180">
        <v>318242171.79999995</v>
      </c>
      <c r="L11" s="180">
        <v>356423568.26999998</v>
      </c>
      <c r="M11" s="180">
        <v>288309272.38</v>
      </c>
      <c r="N11" s="180">
        <v>308222202.26999998</v>
      </c>
      <c r="O11" s="180">
        <v>316529168.96999997</v>
      </c>
      <c r="P11" s="180">
        <v>605300764</v>
      </c>
      <c r="Q11" s="180">
        <f t="shared" si="0"/>
        <v>3963555800.4699993</v>
      </c>
    </row>
    <row r="12" spans="2:18" x14ac:dyDescent="0.25">
      <c r="B12" s="27" t="s">
        <v>26</v>
      </c>
      <c r="C12" s="180">
        <v>98261647</v>
      </c>
      <c r="D12" s="180">
        <v>100559021.84999999</v>
      </c>
      <c r="E12" s="180">
        <v>1434175.69</v>
      </c>
      <c r="F12" s="180">
        <v>1962160.69</v>
      </c>
      <c r="G12" s="180">
        <v>2155598.0699999998</v>
      </c>
      <c r="H12" s="180">
        <v>2117574.94</v>
      </c>
      <c r="I12" s="180">
        <v>3045732.6799999997</v>
      </c>
      <c r="J12" s="180">
        <v>2953139.2</v>
      </c>
      <c r="K12" s="180">
        <v>3970272.25</v>
      </c>
      <c r="L12" s="180">
        <v>4727327.82</v>
      </c>
      <c r="M12" s="180">
        <v>2962671.19</v>
      </c>
      <c r="N12" s="180">
        <v>3188483.92</v>
      </c>
      <c r="O12" s="180">
        <v>2910532.88</v>
      </c>
      <c r="P12" s="180">
        <v>3380401.48</v>
      </c>
      <c r="Q12" s="180">
        <f t="shared" si="0"/>
        <v>34808070.810000002</v>
      </c>
    </row>
    <row r="13" spans="2:18" x14ac:dyDescent="0.25">
      <c r="B13" s="27" t="s">
        <v>27</v>
      </c>
      <c r="C13" s="180">
        <v>1108751281</v>
      </c>
      <c r="D13" s="180">
        <v>1054326682.4899999</v>
      </c>
      <c r="E13" s="180">
        <v>1446732</v>
      </c>
      <c r="F13" s="180">
        <v>32705127.249999996</v>
      </c>
      <c r="G13" s="180">
        <v>2030265.58</v>
      </c>
      <c r="H13" s="180">
        <v>3491887.61</v>
      </c>
      <c r="I13" s="180">
        <v>3120960.59</v>
      </c>
      <c r="J13" s="180">
        <v>136916265.19999999</v>
      </c>
      <c r="K13" s="180">
        <v>2167631.27</v>
      </c>
      <c r="L13" s="180">
        <v>79853835.280000001</v>
      </c>
      <c r="M13" s="180">
        <v>7989277.7700000005</v>
      </c>
      <c r="N13" s="180">
        <v>4303619.3900000006</v>
      </c>
      <c r="O13" s="180">
        <v>827725.11</v>
      </c>
      <c r="P13" s="180">
        <v>138251443.76999998</v>
      </c>
      <c r="Q13" s="180">
        <f t="shared" si="0"/>
        <v>413104770.81999999</v>
      </c>
    </row>
    <row r="14" spans="2:18" x14ac:dyDescent="0.25">
      <c r="B14" s="27" t="s">
        <v>28</v>
      </c>
      <c r="C14" s="180">
        <v>6661276792</v>
      </c>
      <c r="D14" s="180">
        <v>6306067724.8500042</v>
      </c>
      <c r="E14" s="180">
        <v>395029375.31</v>
      </c>
      <c r="F14" s="180">
        <v>418826435.72000003</v>
      </c>
      <c r="G14" s="180">
        <v>422167852.56</v>
      </c>
      <c r="H14" s="180">
        <v>436706969.19000006</v>
      </c>
      <c r="I14" s="180">
        <v>462586178.05000001</v>
      </c>
      <c r="J14" s="180">
        <v>479901405.25</v>
      </c>
      <c r="K14" s="180">
        <v>453504821.52999997</v>
      </c>
      <c r="L14" s="180">
        <v>465983693.63</v>
      </c>
      <c r="M14" s="180">
        <v>458359624.73000014</v>
      </c>
      <c r="N14" s="180">
        <v>471117450.14999986</v>
      </c>
      <c r="O14" s="180">
        <v>484810559.6400001</v>
      </c>
      <c r="P14" s="180">
        <v>478166780.01000005</v>
      </c>
      <c r="Q14" s="180">
        <f t="shared" si="0"/>
        <v>5427161145.7700005</v>
      </c>
    </row>
    <row r="15" spans="2:18" x14ac:dyDescent="0.25">
      <c r="B15" s="26" t="s">
        <v>29</v>
      </c>
      <c r="C15" s="179">
        <v>12243294151</v>
      </c>
      <c r="D15" s="179">
        <v>13286066396.300001</v>
      </c>
      <c r="E15" s="179">
        <v>46010649.179999985</v>
      </c>
      <c r="F15" s="179">
        <v>186047173.56000003</v>
      </c>
      <c r="G15" s="179">
        <v>320149720.19999993</v>
      </c>
      <c r="H15" s="179">
        <v>297645072.60000002</v>
      </c>
      <c r="I15" s="179">
        <v>288401881.75000012</v>
      </c>
      <c r="J15" s="179">
        <v>420341796.53000003</v>
      </c>
      <c r="K15" s="179">
        <v>296525647.06999999</v>
      </c>
      <c r="L15" s="179">
        <v>446630008.78000015</v>
      </c>
      <c r="M15" s="179">
        <v>386442380.47000003</v>
      </c>
      <c r="N15" s="179">
        <v>400377491.57999998</v>
      </c>
      <c r="O15" s="179">
        <v>507101910.83999997</v>
      </c>
      <c r="P15" s="179">
        <v>660735125.75999975</v>
      </c>
      <c r="Q15" s="179">
        <f t="shared" si="0"/>
        <v>4256408858.3200002</v>
      </c>
    </row>
    <row r="16" spans="2:18" x14ac:dyDescent="0.25">
      <c r="B16" s="27" t="s">
        <v>30</v>
      </c>
      <c r="C16" s="180">
        <v>2492659253</v>
      </c>
      <c r="D16" s="180">
        <v>2686178191.2899995</v>
      </c>
      <c r="E16" s="180">
        <v>16727494.760000004</v>
      </c>
      <c r="F16" s="180">
        <v>41400276.629999995</v>
      </c>
      <c r="G16" s="180">
        <v>39764664.379999995</v>
      </c>
      <c r="H16" s="180">
        <v>36671962.630000003</v>
      </c>
      <c r="I16" s="180">
        <v>44762255.930000007</v>
      </c>
      <c r="J16" s="180">
        <v>49317190.930000007</v>
      </c>
      <c r="K16" s="180">
        <v>45200230.859999992</v>
      </c>
      <c r="L16" s="180">
        <v>48119258.350000009</v>
      </c>
      <c r="M16" s="180">
        <v>47655349.740000002</v>
      </c>
      <c r="N16" s="180">
        <v>98358113.649999976</v>
      </c>
      <c r="O16" s="180">
        <v>49223682.160000004</v>
      </c>
      <c r="P16" s="180">
        <v>59635739.489999995</v>
      </c>
      <c r="Q16" s="180">
        <f t="shared" si="0"/>
        <v>576836219.50999999</v>
      </c>
    </row>
    <row r="17" spans="2:17" x14ac:dyDescent="0.25">
      <c r="B17" s="27" t="s">
        <v>31</v>
      </c>
      <c r="C17" s="180">
        <v>727559140</v>
      </c>
      <c r="D17" s="180">
        <v>776112086.92999995</v>
      </c>
      <c r="E17" s="180">
        <v>1517709.55</v>
      </c>
      <c r="F17" s="180">
        <v>21603770.039999999</v>
      </c>
      <c r="G17" s="180">
        <v>21981434.129999999</v>
      </c>
      <c r="H17" s="180">
        <v>26592818.289999999</v>
      </c>
      <c r="I17" s="180">
        <v>24882170.060000002</v>
      </c>
      <c r="J17" s="180">
        <v>42777396.460000001</v>
      </c>
      <c r="K17" s="180">
        <v>19852619.75</v>
      </c>
      <c r="L17" s="180">
        <v>43858960.469999999</v>
      </c>
      <c r="M17" s="180">
        <v>34019243.689999998</v>
      </c>
      <c r="N17" s="180">
        <v>28715265.139999997</v>
      </c>
      <c r="O17" s="180">
        <v>20624556.379999995</v>
      </c>
      <c r="P17" s="180">
        <v>48855161.270000011</v>
      </c>
      <c r="Q17" s="180">
        <f t="shared" si="0"/>
        <v>335281105.23000002</v>
      </c>
    </row>
    <row r="18" spans="2:17" x14ac:dyDescent="0.25">
      <c r="B18" s="27" t="s">
        <v>32</v>
      </c>
      <c r="C18" s="180">
        <v>688801494</v>
      </c>
      <c r="D18" s="180">
        <v>776268780.76999998</v>
      </c>
      <c r="E18" s="180">
        <v>860450</v>
      </c>
      <c r="F18" s="180">
        <v>9950688.6600000001</v>
      </c>
      <c r="G18" s="180">
        <v>13937026.92</v>
      </c>
      <c r="H18" s="180">
        <v>17536640.350000001</v>
      </c>
      <c r="I18" s="180">
        <v>16505492.209999999</v>
      </c>
      <c r="J18" s="180">
        <v>25504539.300000001</v>
      </c>
      <c r="K18" s="180">
        <v>16554508.800000001</v>
      </c>
      <c r="L18" s="180">
        <v>20309927.119999997</v>
      </c>
      <c r="M18" s="180">
        <v>22217043.760000002</v>
      </c>
      <c r="N18" s="180">
        <v>20269382.140000001</v>
      </c>
      <c r="O18" s="180">
        <v>19327717.84</v>
      </c>
      <c r="P18" s="180">
        <v>31118381.060000002</v>
      </c>
      <c r="Q18" s="180">
        <f t="shared" si="0"/>
        <v>214091798.16</v>
      </c>
    </row>
    <row r="19" spans="2:17" x14ac:dyDescent="0.25">
      <c r="B19" s="27" t="s">
        <v>33</v>
      </c>
      <c r="C19" s="180">
        <v>183185786</v>
      </c>
      <c r="D19" s="180">
        <v>185336883.92999998</v>
      </c>
      <c r="E19" s="180">
        <v>92288.639999999999</v>
      </c>
      <c r="F19" s="180">
        <v>5603146.1800000006</v>
      </c>
      <c r="G19" s="180">
        <v>2736247.51</v>
      </c>
      <c r="H19" s="180">
        <v>10921705.140000001</v>
      </c>
      <c r="I19" s="180">
        <v>9927467.4600000009</v>
      </c>
      <c r="J19" s="180">
        <v>11871661.709999997</v>
      </c>
      <c r="K19" s="180">
        <v>8828998.6699999999</v>
      </c>
      <c r="L19" s="180">
        <v>10787244.060000001</v>
      </c>
      <c r="M19" s="180">
        <v>8812582.0199999996</v>
      </c>
      <c r="N19" s="180">
        <v>8863850.2400000002</v>
      </c>
      <c r="O19" s="180">
        <v>5654076.4900000002</v>
      </c>
      <c r="P19" s="180">
        <v>15272655.67</v>
      </c>
      <c r="Q19" s="180">
        <f t="shared" si="0"/>
        <v>99371923.789999992</v>
      </c>
    </row>
    <row r="20" spans="2:17" x14ac:dyDescent="0.25">
      <c r="B20" s="27" t="s">
        <v>34</v>
      </c>
      <c r="C20" s="180">
        <v>737211766</v>
      </c>
      <c r="D20" s="180">
        <v>1064280681.92</v>
      </c>
      <c r="E20" s="180">
        <v>5982436.7299999995</v>
      </c>
      <c r="F20" s="180">
        <v>25153468.009999998</v>
      </c>
      <c r="G20" s="180">
        <v>19278953.48</v>
      </c>
      <c r="H20" s="180">
        <v>27602641.890000001</v>
      </c>
      <c r="I20" s="180">
        <v>25171610.16</v>
      </c>
      <c r="J20" s="180">
        <v>39625939.270000003</v>
      </c>
      <c r="K20" s="180">
        <v>18574459.459999993</v>
      </c>
      <c r="L20" s="180">
        <v>57021618.109999999</v>
      </c>
      <c r="M20" s="180">
        <v>45141176.519999996</v>
      </c>
      <c r="N20" s="180">
        <v>65055358.479999997</v>
      </c>
      <c r="O20" s="180">
        <v>33741423.719999999</v>
      </c>
      <c r="P20" s="180">
        <v>74365033</v>
      </c>
      <c r="Q20" s="180">
        <f t="shared" si="0"/>
        <v>436714118.83000004</v>
      </c>
    </row>
    <row r="21" spans="2:17" x14ac:dyDescent="0.25">
      <c r="B21" s="27" t="s">
        <v>35</v>
      </c>
      <c r="C21" s="180">
        <v>662719372</v>
      </c>
      <c r="D21" s="180">
        <v>765414694.62000012</v>
      </c>
      <c r="E21" s="180">
        <v>13713806.529999999</v>
      </c>
      <c r="F21" s="180">
        <v>10235284.469999999</v>
      </c>
      <c r="G21" s="180">
        <v>44894333.770000003</v>
      </c>
      <c r="H21" s="180">
        <v>28640602.619999997</v>
      </c>
      <c r="I21" s="180">
        <v>36021430.589999996</v>
      </c>
      <c r="J21" s="180">
        <v>53353618.159999996</v>
      </c>
      <c r="K21" s="180">
        <v>40430630.959999993</v>
      </c>
      <c r="L21" s="180">
        <v>59432937.260000005</v>
      </c>
      <c r="M21" s="180">
        <v>25788613.040000007</v>
      </c>
      <c r="N21" s="180">
        <v>35037968.300000004</v>
      </c>
      <c r="O21" s="180">
        <v>61307908.390000001</v>
      </c>
      <c r="P21" s="180">
        <v>35944794.020000003</v>
      </c>
      <c r="Q21" s="180">
        <f t="shared" si="0"/>
        <v>444801928.11000001</v>
      </c>
    </row>
    <row r="22" spans="2:17" x14ac:dyDescent="0.25">
      <c r="B22" s="27" t="s">
        <v>36</v>
      </c>
      <c r="C22" s="180">
        <v>1158741887</v>
      </c>
      <c r="D22" s="180">
        <v>881581116.45999992</v>
      </c>
      <c r="E22" s="180">
        <v>2564863.19</v>
      </c>
      <c r="F22" s="180">
        <v>7432021.2299999986</v>
      </c>
      <c r="G22" s="180">
        <v>35432693.219999991</v>
      </c>
      <c r="H22" s="180">
        <v>24751008.550000001</v>
      </c>
      <c r="I22" s="180">
        <v>19256862.34</v>
      </c>
      <c r="J22" s="180">
        <v>34736762.439999998</v>
      </c>
      <c r="K22" s="180">
        <v>31952996.920000002</v>
      </c>
      <c r="L22" s="180">
        <v>32784573.960000005</v>
      </c>
      <c r="M22" s="180">
        <v>39437770.969999991</v>
      </c>
      <c r="N22" s="180">
        <v>39034689.539999999</v>
      </c>
      <c r="O22" s="180">
        <v>29188257.509999998</v>
      </c>
      <c r="P22" s="180">
        <v>47054753.169999987</v>
      </c>
      <c r="Q22" s="180">
        <f t="shared" si="0"/>
        <v>343627253.03999996</v>
      </c>
    </row>
    <row r="23" spans="2:17" x14ac:dyDescent="0.25">
      <c r="B23" s="27" t="s">
        <v>37</v>
      </c>
      <c r="C23" s="180">
        <v>5592415453</v>
      </c>
      <c r="D23" s="180">
        <v>5923391290.3400002</v>
      </c>
      <c r="E23" s="180">
        <v>3446387.26</v>
      </c>
      <c r="F23" s="180">
        <v>61526034.890000008</v>
      </c>
      <c r="G23" s="180">
        <v>123116380.46999998</v>
      </c>
      <c r="H23" s="180">
        <v>114665976.64000003</v>
      </c>
      <c r="I23" s="180">
        <v>99442211.199999988</v>
      </c>
      <c r="J23" s="180">
        <v>146986943.33000001</v>
      </c>
      <c r="K23" s="180">
        <v>101699520.39999999</v>
      </c>
      <c r="L23" s="180">
        <v>157385548</v>
      </c>
      <c r="M23" s="180">
        <v>144560151.45999995</v>
      </c>
      <c r="N23" s="180">
        <v>87212028.310000002</v>
      </c>
      <c r="O23" s="180">
        <v>266749769.72999996</v>
      </c>
      <c r="P23" s="180">
        <v>317738307.95999998</v>
      </c>
      <c r="Q23" s="180">
        <f t="shared" si="0"/>
        <v>1624529259.6500001</v>
      </c>
    </row>
    <row r="24" spans="2:17" x14ac:dyDescent="0.25">
      <c r="B24" s="27" t="s">
        <v>141</v>
      </c>
      <c r="C24" s="181">
        <v>0</v>
      </c>
      <c r="D24" s="180">
        <v>227502670.03999999</v>
      </c>
      <c r="E24" s="180">
        <v>1105212.52</v>
      </c>
      <c r="F24" s="180">
        <v>3142483.4499999997</v>
      </c>
      <c r="G24" s="180">
        <v>19007986.32</v>
      </c>
      <c r="H24" s="180">
        <v>10261716.49</v>
      </c>
      <c r="I24" s="180">
        <v>12432381.800000001</v>
      </c>
      <c r="J24" s="180">
        <v>16167744.930000002</v>
      </c>
      <c r="K24" s="180">
        <v>13431681.249999998</v>
      </c>
      <c r="L24" s="180">
        <v>16929941.449999999</v>
      </c>
      <c r="M24" s="180">
        <v>18810449.270000003</v>
      </c>
      <c r="N24" s="180">
        <v>17830835.780000001</v>
      </c>
      <c r="O24" s="180">
        <v>21284518.620000001</v>
      </c>
      <c r="P24" s="180">
        <v>30750300.119999997</v>
      </c>
      <c r="Q24" s="180">
        <f t="shared" si="0"/>
        <v>181155252</v>
      </c>
    </row>
    <row r="25" spans="2:17" x14ac:dyDescent="0.25">
      <c r="B25" s="26" t="s">
        <v>38</v>
      </c>
      <c r="C25" s="179">
        <v>8596998739</v>
      </c>
      <c r="D25" s="179">
        <v>8671387234.0099983</v>
      </c>
      <c r="E25" s="179">
        <v>67347842.769999996</v>
      </c>
      <c r="F25" s="179">
        <v>198324426.13999999</v>
      </c>
      <c r="G25" s="179">
        <v>316923500.12000006</v>
      </c>
      <c r="H25" s="179">
        <v>290950680.08999991</v>
      </c>
      <c r="I25" s="179">
        <v>612277150.03999984</v>
      </c>
      <c r="J25" s="179">
        <v>604747917.21000004</v>
      </c>
      <c r="K25" s="179">
        <v>419397602.39000005</v>
      </c>
      <c r="L25" s="179">
        <v>285001625.39999986</v>
      </c>
      <c r="M25" s="179">
        <v>404191190.84000009</v>
      </c>
      <c r="N25" s="179">
        <v>775394955.22000027</v>
      </c>
      <c r="O25" s="179">
        <v>420491628.58999991</v>
      </c>
      <c r="P25" s="179">
        <v>1368225062.1699991</v>
      </c>
      <c r="Q25" s="179">
        <f t="shared" si="0"/>
        <v>5763273580.9799995</v>
      </c>
    </row>
    <row r="26" spans="2:17" x14ac:dyDescent="0.25">
      <c r="B26" s="27" t="s">
        <v>39</v>
      </c>
      <c r="C26" s="180">
        <v>876630577</v>
      </c>
      <c r="D26" s="180">
        <v>725492834.76999974</v>
      </c>
      <c r="E26" s="180">
        <v>6106339.6399999997</v>
      </c>
      <c r="F26" s="180">
        <v>7391260.2200000007</v>
      </c>
      <c r="G26" s="180">
        <v>47519708.230000004</v>
      </c>
      <c r="H26" s="180">
        <v>27889819.629999995</v>
      </c>
      <c r="I26" s="180">
        <v>39807882.780000009</v>
      </c>
      <c r="J26" s="180">
        <v>34227141.789999999</v>
      </c>
      <c r="K26" s="180">
        <v>39545674.13000001</v>
      </c>
      <c r="L26" s="180">
        <v>33707269.059999995</v>
      </c>
      <c r="M26" s="180">
        <v>40316821.569999993</v>
      </c>
      <c r="N26" s="180">
        <v>41312186.769999988</v>
      </c>
      <c r="O26" s="180">
        <v>69253300.770000011</v>
      </c>
      <c r="P26" s="180">
        <v>92756492.000000015</v>
      </c>
      <c r="Q26" s="180">
        <f t="shared" si="0"/>
        <v>479833896.59000003</v>
      </c>
    </row>
    <row r="27" spans="2:17" x14ac:dyDescent="0.25">
      <c r="B27" s="27" t="s">
        <v>40</v>
      </c>
      <c r="C27" s="180">
        <v>104769181</v>
      </c>
      <c r="D27" s="180">
        <v>131087053.70999999</v>
      </c>
      <c r="E27" s="180">
        <v>404334.79</v>
      </c>
      <c r="F27" s="180">
        <v>1887021.2400000002</v>
      </c>
      <c r="G27" s="180">
        <v>1488711.9</v>
      </c>
      <c r="H27" s="180">
        <v>5872824.8599999994</v>
      </c>
      <c r="I27" s="180">
        <v>4055259.6799999997</v>
      </c>
      <c r="J27" s="180">
        <v>1769204.96</v>
      </c>
      <c r="K27" s="180">
        <v>4293463.3699999992</v>
      </c>
      <c r="L27" s="180">
        <v>5838594.1299999999</v>
      </c>
      <c r="M27" s="180">
        <v>3881848.04</v>
      </c>
      <c r="N27" s="180">
        <v>3988413.91</v>
      </c>
      <c r="O27" s="180">
        <v>8492974.4699999988</v>
      </c>
      <c r="P27" s="180">
        <v>12188145.9</v>
      </c>
      <c r="Q27" s="180">
        <f t="shared" si="0"/>
        <v>54160797.249999993</v>
      </c>
    </row>
    <row r="28" spans="2:17" x14ac:dyDescent="0.25">
      <c r="B28" s="27" t="s">
        <v>41</v>
      </c>
      <c r="C28" s="180">
        <v>345199455</v>
      </c>
      <c r="D28" s="180">
        <v>366975590.63999999</v>
      </c>
      <c r="E28" s="180">
        <v>1149975.97</v>
      </c>
      <c r="F28" s="180">
        <v>3472894.79</v>
      </c>
      <c r="G28" s="180">
        <v>12380814.48</v>
      </c>
      <c r="H28" s="180">
        <v>9835317.9100000001</v>
      </c>
      <c r="I28" s="180">
        <v>11416543.98</v>
      </c>
      <c r="J28" s="180">
        <v>13002835.430000002</v>
      </c>
      <c r="K28" s="180">
        <v>9087628.0799999982</v>
      </c>
      <c r="L28" s="180">
        <v>11235048.099999996</v>
      </c>
      <c r="M28" s="180">
        <v>18464759.050000001</v>
      </c>
      <c r="N28" s="180">
        <v>11770400.119999999</v>
      </c>
      <c r="O28" s="180">
        <v>8823958.0299999993</v>
      </c>
      <c r="P28" s="180">
        <v>20092514.23</v>
      </c>
      <c r="Q28" s="180">
        <f t="shared" si="0"/>
        <v>130732690.17</v>
      </c>
    </row>
    <row r="29" spans="2:17" x14ac:dyDescent="0.25">
      <c r="B29" s="27" t="s">
        <v>42</v>
      </c>
      <c r="C29" s="180">
        <v>2377291227</v>
      </c>
      <c r="D29" s="180">
        <v>1651485308.5399995</v>
      </c>
      <c r="E29" s="180">
        <v>15621092.340000002</v>
      </c>
      <c r="F29" s="180">
        <v>68459980.610000014</v>
      </c>
      <c r="G29" s="180">
        <v>56388930.410000004</v>
      </c>
      <c r="H29" s="180">
        <v>51288036.619999997</v>
      </c>
      <c r="I29" s="180">
        <v>178303313.38999996</v>
      </c>
      <c r="J29" s="180">
        <v>46703733.180000007</v>
      </c>
      <c r="K29" s="180">
        <v>131367069.29000002</v>
      </c>
      <c r="L29" s="180">
        <v>50541189.510000005</v>
      </c>
      <c r="M29" s="180">
        <v>67226026.929999992</v>
      </c>
      <c r="N29" s="180">
        <v>227926217.03999999</v>
      </c>
      <c r="O29" s="180">
        <v>59004576.359999999</v>
      </c>
      <c r="P29" s="180">
        <v>306067292.42999995</v>
      </c>
      <c r="Q29" s="180">
        <f t="shared" si="0"/>
        <v>1258897458.1099999</v>
      </c>
    </row>
    <row r="30" spans="2:17" x14ac:dyDescent="0.25">
      <c r="B30" s="27" t="s">
        <v>43</v>
      </c>
      <c r="C30" s="180">
        <v>146404092</v>
      </c>
      <c r="D30" s="180">
        <v>192932342.34000003</v>
      </c>
      <c r="E30" s="180">
        <v>129243.62000000001</v>
      </c>
      <c r="F30" s="180">
        <v>1507725.0799999998</v>
      </c>
      <c r="G30" s="180">
        <v>9373721.9099999983</v>
      </c>
      <c r="H30" s="180">
        <v>8494237.2300000004</v>
      </c>
      <c r="I30" s="180">
        <v>9700766.3800000008</v>
      </c>
      <c r="J30" s="180">
        <v>9354047.660000002</v>
      </c>
      <c r="K30" s="180">
        <v>8179854.5200000014</v>
      </c>
      <c r="L30" s="180">
        <v>10043782.84</v>
      </c>
      <c r="M30" s="180">
        <v>13982822.810000001</v>
      </c>
      <c r="N30" s="180">
        <v>9478325.3500000015</v>
      </c>
      <c r="O30" s="180">
        <v>11498273.229999999</v>
      </c>
      <c r="P30" s="180">
        <v>25270306.059999999</v>
      </c>
      <c r="Q30" s="180">
        <f t="shared" si="0"/>
        <v>117013106.69000001</v>
      </c>
    </row>
    <row r="31" spans="2:17" x14ac:dyDescent="0.25">
      <c r="B31" s="27" t="s">
        <v>44</v>
      </c>
      <c r="C31" s="180">
        <v>114953815</v>
      </c>
      <c r="D31" s="180">
        <v>125523787.64</v>
      </c>
      <c r="E31" s="180">
        <v>217429.79</v>
      </c>
      <c r="F31" s="180">
        <v>3299441.3099999996</v>
      </c>
      <c r="G31" s="180">
        <v>2096647.2300000002</v>
      </c>
      <c r="H31" s="180">
        <v>2216094.0500000003</v>
      </c>
      <c r="I31" s="180">
        <v>3611316.38</v>
      </c>
      <c r="J31" s="180">
        <v>2074488.0799999996</v>
      </c>
      <c r="K31" s="180">
        <v>3168478.1099999994</v>
      </c>
      <c r="L31" s="180">
        <v>3871950.4999999995</v>
      </c>
      <c r="M31" s="180">
        <v>10192819.140000001</v>
      </c>
      <c r="N31" s="180">
        <v>3822522.95</v>
      </c>
      <c r="O31" s="180">
        <v>4088374.1</v>
      </c>
      <c r="P31" s="180">
        <v>12108415.66</v>
      </c>
      <c r="Q31" s="180">
        <f t="shared" si="0"/>
        <v>50767977.299999997</v>
      </c>
    </row>
    <row r="32" spans="2:17" x14ac:dyDescent="0.25">
      <c r="B32" s="27" t="s">
        <v>45</v>
      </c>
      <c r="C32" s="180">
        <v>1443070401</v>
      </c>
      <c r="D32" s="180">
        <v>1678027481.8199999</v>
      </c>
      <c r="E32" s="180">
        <v>9134829.5800000001</v>
      </c>
      <c r="F32" s="180">
        <v>29441896.260000002</v>
      </c>
      <c r="G32" s="180">
        <v>94049260.290000007</v>
      </c>
      <c r="H32" s="180">
        <v>73092211.780000001</v>
      </c>
      <c r="I32" s="180">
        <v>123564491.49999999</v>
      </c>
      <c r="J32" s="180">
        <v>101071395.42</v>
      </c>
      <c r="K32" s="180">
        <v>89853565.700000033</v>
      </c>
      <c r="L32" s="180">
        <v>91617668.319999978</v>
      </c>
      <c r="M32" s="180">
        <v>108120544.45</v>
      </c>
      <c r="N32" s="180">
        <v>113235014.47999999</v>
      </c>
      <c r="O32" s="180">
        <v>90022922.510000005</v>
      </c>
      <c r="P32" s="180">
        <v>252035330.30000001</v>
      </c>
      <c r="Q32" s="180">
        <f t="shared" si="0"/>
        <v>1175239130.5900002</v>
      </c>
    </row>
    <row r="33" spans="2:17" x14ac:dyDescent="0.25">
      <c r="B33" s="27" t="s">
        <v>46</v>
      </c>
      <c r="C33" s="180">
        <v>3188679991</v>
      </c>
      <c r="D33" s="180">
        <v>3799862834.5500002</v>
      </c>
      <c r="E33" s="180">
        <v>34584597.039999999</v>
      </c>
      <c r="F33" s="180">
        <v>82864206.63000001</v>
      </c>
      <c r="G33" s="180">
        <v>93625705.670000002</v>
      </c>
      <c r="H33" s="180">
        <v>112262138.01000001</v>
      </c>
      <c r="I33" s="180">
        <v>241817575.94999999</v>
      </c>
      <c r="J33" s="180">
        <v>396545070.69000012</v>
      </c>
      <c r="K33" s="180">
        <v>133901869.18999998</v>
      </c>
      <c r="L33" s="180">
        <v>78146122.939999983</v>
      </c>
      <c r="M33" s="180">
        <v>142005548.85000002</v>
      </c>
      <c r="N33" s="180">
        <v>363861874.60000002</v>
      </c>
      <c r="O33" s="180">
        <v>169307249.12</v>
      </c>
      <c r="P33" s="180">
        <v>647706565.58999979</v>
      </c>
      <c r="Q33" s="180">
        <f t="shared" si="0"/>
        <v>2496628524.2799997</v>
      </c>
    </row>
    <row r="34" spans="2:17" x14ac:dyDescent="0.25">
      <c r="B34" s="26" t="s">
        <v>47</v>
      </c>
      <c r="C34" s="179">
        <v>2882234701</v>
      </c>
      <c r="D34" s="179">
        <v>3143133390.3099999</v>
      </c>
      <c r="E34" s="179">
        <v>313520.46999999997</v>
      </c>
      <c r="F34" s="179">
        <v>14827316.18</v>
      </c>
      <c r="G34" s="179">
        <v>37269656.160000004</v>
      </c>
      <c r="H34" s="179">
        <v>89182491.86999999</v>
      </c>
      <c r="I34" s="179">
        <v>31020798.469999999</v>
      </c>
      <c r="J34" s="179">
        <v>34482771.850000001</v>
      </c>
      <c r="K34" s="179">
        <v>29324668.689999998</v>
      </c>
      <c r="L34" s="179">
        <v>32949656.800000008</v>
      </c>
      <c r="M34" s="179">
        <v>124241942.87</v>
      </c>
      <c r="N34" s="179">
        <v>28862901.920000002</v>
      </c>
      <c r="O34" s="179">
        <v>28001349.439999998</v>
      </c>
      <c r="P34" s="179">
        <v>32315413.620000001</v>
      </c>
      <c r="Q34" s="179">
        <f t="shared" si="0"/>
        <v>482792488.34000003</v>
      </c>
    </row>
    <row r="35" spans="2:17" x14ac:dyDescent="0.25">
      <c r="B35" t="s">
        <v>48</v>
      </c>
      <c r="C35" s="180">
        <v>2333186469</v>
      </c>
      <c r="D35" s="180">
        <v>2591044047.1900001</v>
      </c>
      <c r="E35" s="180">
        <v>179860</v>
      </c>
      <c r="F35" s="180">
        <v>11427098.539999999</v>
      </c>
      <c r="G35" s="180">
        <v>34349369.839999996</v>
      </c>
      <c r="H35" s="180">
        <v>86496952.299999997</v>
      </c>
      <c r="I35" s="180">
        <v>28787697.039999999</v>
      </c>
      <c r="J35" s="180">
        <v>28210614.329999998</v>
      </c>
      <c r="K35" s="180">
        <v>25977534.52</v>
      </c>
      <c r="L35" s="180">
        <v>26998170.880000003</v>
      </c>
      <c r="M35" s="180">
        <v>118669181.25</v>
      </c>
      <c r="N35" s="180">
        <v>26408760.240000002</v>
      </c>
      <c r="O35" s="180">
        <v>23463591.829999998</v>
      </c>
      <c r="P35" s="180">
        <v>29660246.600000001</v>
      </c>
      <c r="Q35" s="180">
        <f t="shared" si="0"/>
        <v>440629077.37000006</v>
      </c>
    </row>
    <row r="36" spans="2:17" x14ac:dyDescent="0.25">
      <c r="B36" t="s">
        <v>49</v>
      </c>
      <c r="C36" s="180">
        <v>399760422</v>
      </c>
      <c r="D36" s="180">
        <v>399760422</v>
      </c>
      <c r="E36" s="181">
        <v>0</v>
      </c>
      <c r="F36" s="180">
        <v>56000</v>
      </c>
      <c r="G36" s="181">
        <v>0</v>
      </c>
      <c r="H36" s="181">
        <v>0</v>
      </c>
      <c r="I36" s="181">
        <v>0</v>
      </c>
      <c r="J36" s="181">
        <v>0</v>
      </c>
      <c r="K36" s="181">
        <v>0</v>
      </c>
      <c r="L36" s="181">
        <v>0</v>
      </c>
      <c r="M36" s="181">
        <v>0</v>
      </c>
      <c r="N36" s="181">
        <v>0</v>
      </c>
      <c r="O36" s="180">
        <v>56000</v>
      </c>
      <c r="P36" s="181">
        <v>0</v>
      </c>
      <c r="Q36" s="180">
        <f t="shared" si="0"/>
        <v>112000</v>
      </c>
    </row>
    <row r="37" spans="2:17" x14ac:dyDescent="0.25">
      <c r="B37" t="s">
        <v>50</v>
      </c>
      <c r="C37" s="180">
        <v>15000000</v>
      </c>
      <c r="D37" s="180">
        <v>15000000</v>
      </c>
      <c r="E37" s="181">
        <v>0</v>
      </c>
      <c r="F37" s="181">
        <v>0</v>
      </c>
      <c r="G37" s="181">
        <v>0</v>
      </c>
      <c r="H37" s="181">
        <v>0</v>
      </c>
      <c r="I37" s="181">
        <v>0</v>
      </c>
      <c r="J37" s="181">
        <v>0</v>
      </c>
      <c r="K37" s="181">
        <v>0</v>
      </c>
      <c r="L37" s="181">
        <v>0</v>
      </c>
      <c r="M37" s="181">
        <v>0</v>
      </c>
      <c r="N37" s="181">
        <v>0</v>
      </c>
      <c r="O37" s="181">
        <v>0</v>
      </c>
      <c r="P37" s="181">
        <v>0</v>
      </c>
      <c r="Q37" s="181">
        <f t="shared" si="0"/>
        <v>0</v>
      </c>
    </row>
    <row r="38" spans="2:17" x14ac:dyDescent="0.25">
      <c r="B38" t="s">
        <v>51</v>
      </c>
      <c r="C38" s="180">
        <v>54000000</v>
      </c>
      <c r="D38" s="180">
        <v>54000000</v>
      </c>
      <c r="E38" s="181">
        <v>0</v>
      </c>
      <c r="F38" s="181">
        <v>0</v>
      </c>
      <c r="G38" s="181">
        <v>0</v>
      </c>
      <c r="H38" s="181">
        <v>0</v>
      </c>
      <c r="I38" s="181">
        <v>0</v>
      </c>
      <c r="J38" s="181">
        <v>0</v>
      </c>
      <c r="K38" s="181">
        <v>0</v>
      </c>
      <c r="L38" s="181">
        <v>0</v>
      </c>
      <c r="M38" s="181">
        <v>0</v>
      </c>
      <c r="N38" s="181">
        <v>0</v>
      </c>
      <c r="O38" s="181">
        <v>0</v>
      </c>
      <c r="P38" s="181">
        <v>0</v>
      </c>
      <c r="Q38" s="181">
        <f t="shared" si="0"/>
        <v>0</v>
      </c>
    </row>
    <row r="39" spans="2:17" x14ac:dyDescent="0.25">
      <c r="B39" t="s">
        <v>52</v>
      </c>
      <c r="C39" s="181">
        <v>0</v>
      </c>
      <c r="D39" s="180">
        <v>1286299.99</v>
      </c>
      <c r="E39" s="181">
        <v>0</v>
      </c>
      <c r="F39" s="181">
        <v>0</v>
      </c>
      <c r="G39" s="181">
        <v>0</v>
      </c>
      <c r="H39" s="181">
        <v>0</v>
      </c>
      <c r="I39" s="181">
        <v>0</v>
      </c>
      <c r="J39" s="181">
        <v>0</v>
      </c>
      <c r="K39" s="181">
        <v>0</v>
      </c>
      <c r="L39" s="181">
        <v>0</v>
      </c>
      <c r="M39" s="181">
        <v>0</v>
      </c>
      <c r="N39" s="181">
        <v>0</v>
      </c>
      <c r="O39" s="181">
        <v>0</v>
      </c>
      <c r="P39" s="181">
        <v>0</v>
      </c>
      <c r="Q39" s="181">
        <f t="shared" si="0"/>
        <v>0</v>
      </c>
    </row>
    <row r="40" spans="2:17" x14ac:dyDescent="0.25">
      <c r="B40" t="s">
        <v>53</v>
      </c>
      <c r="C40" s="180">
        <v>56287810</v>
      </c>
      <c r="D40" s="180">
        <v>57542621.130000003</v>
      </c>
      <c r="E40" s="180">
        <v>133660.47</v>
      </c>
      <c r="F40" s="180">
        <v>3344217.64</v>
      </c>
      <c r="G40" s="180">
        <v>2920286.3200000003</v>
      </c>
      <c r="H40" s="180">
        <v>2685539.57</v>
      </c>
      <c r="I40" s="180">
        <v>2033101.4300000004</v>
      </c>
      <c r="J40" s="180">
        <v>6272157.5199999996</v>
      </c>
      <c r="K40" s="180">
        <v>3347134.1699999995</v>
      </c>
      <c r="L40" s="180">
        <v>5951485.9199999999</v>
      </c>
      <c r="M40" s="180">
        <v>5572761.6199999992</v>
      </c>
      <c r="N40" s="180">
        <v>2454141.6799999997</v>
      </c>
      <c r="O40" s="180">
        <v>4281757.6099999994</v>
      </c>
      <c r="P40" s="180">
        <v>2655167.02</v>
      </c>
      <c r="Q40" s="180">
        <f t="shared" si="0"/>
        <v>41651410.969999999</v>
      </c>
    </row>
    <row r="41" spans="2:17" x14ac:dyDescent="0.25">
      <c r="B41" t="s">
        <v>54</v>
      </c>
      <c r="C41" s="180">
        <v>24000000</v>
      </c>
      <c r="D41" s="180">
        <v>24500000</v>
      </c>
      <c r="E41" s="181">
        <v>0</v>
      </c>
      <c r="F41" s="181">
        <v>0</v>
      </c>
      <c r="G41" s="181">
        <v>0</v>
      </c>
      <c r="H41" s="181">
        <v>0</v>
      </c>
      <c r="I41" s="180">
        <v>200000</v>
      </c>
      <c r="J41" s="181">
        <v>0</v>
      </c>
      <c r="K41" s="181">
        <v>0</v>
      </c>
      <c r="L41" s="181">
        <v>0</v>
      </c>
      <c r="M41" s="181">
        <v>0</v>
      </c>
      <c r="N41" s="181">
        <v>0</v>
      </c>
      <c r="O41" s="180">
        <v>200000</v>
      </c>
      <c r="P41" s="181">
        <v>0</v>
      </c>
      <c r="Q41" s="180">
        <f t="shared" si="0"/>
        <v>400000</v>
      </c>
    </row>
    <row r="42" spans="2:17" x14ac:dyDescent="0.25">
      <c r="B42" s="26" t="s">
        <v>55</v>
      </c>
      <c r="C42" s="179">
        <v>2583526678</v>
      </c>
      <c r="D42" s="179">
        <v>2580635930</v>
      </c>
      <c r="E42" s="182">
        <v>0</v>
      </c>
      <c r="F42" s="182">
        <v>0</v>
      </c>
      <c r="G42" s="182">
        <v>0</v>
      </c>
      <c r="H42" s="179">
        <v>4158182.8199999994</v>
      </c>
      <c r="I42" s="182">
        <v>0</v>
      </c>
      <c r="J42" s="179">
        <v>15826145.59</v>
      </c>
      <c r="K42" s="182">
        <v>0</v>
      </c>
      <c r="L42" s="179">
        <v>19058490.84</v>
      </c>
      <c r="M42" s="179">
        <v>1000000</v>
      </c>
      <c r="N42" s="182">
        <v>0</v>
      </c>
      <c r="O42" s="182">
        <v>0</v>
      </c>
      <c r="P42" s="182">
        <v>0</v>
      </c>
      <c r="Q42" s="179">
        <f t="shared" si="0"/>
        <v>40042819.25</v>
      </c>
    </row>
    <row r="43" spans="2:17" x14ac:dyDescent="0.25">
      <c r="B43" t="s">
        <v>120</v>
      </c>
      <c r="C43" s="183">
        <v>28686000</v>
      </c>
      <c r="D43" s="183">
        <v>28686000</v>
      </c>
      <c r="E43" s="184">
        <v>0</v>
      </c>
      <c r="F43" s="184">
        <v>0</v>
      </c>
      <c r="G43" s="184">
        <v>0</v>
      </c>
      <c r="H43" s="184">
        <v>0</v>
      </c>
      <c r="I43" s="184">
        <v>0</v>
      </c>
      <c r="J43" s="184">
        <v>0</v>
      </c>
      <c r="K43" s="184">
        <v>0</v>
      </c>
      <c r="L43" s="184">
        <v>0</v>
      </c>
      <c r="M43" s="184">
        <v>0</v>
      </c>
      <c r="N43" s="184">
        <v>0</v>
      </c>
      <c r="O43" s="184">
        <v>0</v>
      </c>
      <c r="P43" s="184">
        <v>0</v>
      </c>
      <c r="Q43" s="184">
        <f t="shared" si="0"/>
        <v>0</v>
      </c>
    </row>
    <row r="44" spans="2:17" x14ac:dyDescent="0.25">
      <c r="B44" t="s">
        <v>98</v>
      </c>
      <c r="C44" s="180">
        <v>2289195764</v>
      </c>
      <c r="D44" s="180">
        <v>2287195764</v>
      </c>
      <c r="E44" s="181">
        <v>0</v>
      </c>
      <c r="F44" s="181">
        <v>0</v>
      </c>
      <c r="G44" s="181">
        <v>0</v>
      </c>
      <c r="H44" s="181">
        <v>0</v>
      </c>
      <c r="I44" s="181">
        <v>0</v>
      </c>
      <c r="J44" s="181">
        <v>0</v>
      </c>
      <c r="K44" s="181">
        <v>0</v>
      </c>
      <c r="L44" s="181">
        <v>0</v>
      </c>
      <c r="M44" s="181">
        <v>0</v>
      </c>
      <c r="N44" s="181">
        <v>0</v>
      </c>
      <c r="O44" s="181">
        <v>0</v>
      </c>
      <c r="P44" s="181">
        <v>0</v>
      </c>
      <c r="Q44" s="181">
        <f t="shared" si="0"/>
        <v>0</v>
      </c>
    </row>
    <row r="45" spans="2:17" x14ac:dyDescent="0.25">
      <c r="B45" t="s">
        <v>99</v>
      </c>
      <c r="C45" s="180">
        <v>257214914.00000003</v>
      </c>
      <c r="D45" s="180">
        <v>255354166</v>
      </c>
      <c r="E45" s="181">
        <v>0</v>
      </c>
      <c r="F45" s="181">
        <v>0</v>
      </c>
      <c r="G45" s="181">
        <v>0</v>
      </c>
      <c r="H45" s="180">
        <v>4158182.8199999994</v>
      </c>
      <c r="I45" s="181">
        <v>0</v>
      </c>
      <c r="J45" s="180">
        <v>15826145.59</v>
      </c>
      <c r="K45" s="181">
        <v>0</v>
      </c>
      <c r="L45" s="180">
        <v>19058490.84</v>
      </c>
      <c r="M45" s="181">
        <v>0</v>
      </c>
      <c r="N45" s="181">
        <v>0</v>
      </c>
      <c r="O45" s="181">
        <v>0</v>
      </c>
      <c r="P45" s="181">
        <v>0</v>
      </c>
      <c r="Q45" s="180">
        <f t="shared" si="0"/>
        <v>39042819.25</v>
      </c>
    </row>
    <row r="46" spans="2:17" x14ac:dyDescent="0.25">
      <c r="B46" t="s">
        <v>121</v>
      </c>
      <c r="C46" s="181">
        <v>0</v>
      </c>
      <c r="D46" s="180">
        <v>1000000</v>
      </c>
      <c r="E46" s="181">
        <v>0</v>
      </c>
      <c r="F46" s="181">
        <v>0</v>
      </c>
      <c r="G46" s="181">
        <v>0</v>
      </c>
      <c r="H46" s="181">
        <v>0</v>
      </c>
      <c r="I46" s="181">
        <v>0</v>
      </c>
      <c r="J46" s="181">
        <v>0</v>
      </c>
      <c r="K46" s="181">
        <v>0</v>
      </c>
      <c r="L46" s="181">
        <v>0</v>
      </c>
      <c r="M46" s="180">
        <v>1000000</v>
      </c>
      <c r="N46" s="181">
        <v>0</v>
      </c>
      <c r="O46" s="181">
        <v>0</v>
      </c>
      <c r="P46" s="181">
        <v>0</v>
      </c>
      <c r="Q46" s="180">
        <f t="shared" si="0"/>
        <v>1000000</v>
      </c>
    </row>
    <row r="47" spans="2:17" x14ac:dyDescent="0.25">
      <c r="B47" t="s">
        <v>56</v>
      </c>
      <c r="C47" s="180">
        <v>30000</v>
      </c>
      <c r="D47" s="181">
        <v>0</v>
      </c>
      <c r="E47" s="181">
        <v>0</v>
      </c>
      <c r="F47" s="181">
        <v>0</v>
      </c>
      <c r="G47" s="181">
        <v>0</v>
      </c>
      <c r="H47" s="181">
        <v>0</v>
      </c>
      <c r="I47" s="181">
        <v>0</v>
      </c>
      <c r="J47" s="181">
        <v>0</v>
      </c>
      <c r="K47" s="181">
        <v>0</v>
      </c>
      <c r="L47" s="181">
        <v>0</v>
      </c>
      <c r="M47" s="181">
        <v>0</v>
      </c>
      <c r="N47" s="181">
        <v>0</v>
      </c>
      <c r="O47" s="181">
        <v>0</v>
      </c>
      <c r="P47" s="181">
        <v>0</v>
      </c>
      <c r="Q47" s="181">
        <f t="shared" si="0"/>
        <v>0</v>
      </c>
    </row>
    <row r="48" spans="2:17" x14ac:dyDescent="0.25">
      <c r="B48" t="s">
        <v>142</v>
      </c>
      <c r="C48" s="180">
        <v>8400000</v>
      </c>
      <c r="D48" s="180">
        <v>8400000</v>
      </c>
      <c r="E48" s="181">
        <v>0</v>
      </c>
      <c r="F48" s="181">
        <v>0</v>
      </c>
      <c r="G48" s="181">
        <v>0</v>
      </c>
      <c r="H48" s="181">
        <v>0</v>
      </c>
      <c r="I48" s="181">
        <v>0</v>
      </c>
      <c r="J48" s="181">
        <v>0</v>
      </c>
      <c r="K48" s="181">
        <v>0</v>
      </c>
      <c r="L48" s="181">
        <v>0</v>
      </c>
      <c r="M48" s="181">
        <v>0</v>
      </c>
      <c r="N48" s="181">
        <v>0</v>
      </c>
      <c r="O48" s="181">
        <v>0</v>
      </c>
      <c r="P48" s="181">
        <v>0</v>
      </c>
      <c r="Q48" s="181">
        <f t="shared" si="0"/>
        <v>0</v>
      </c>
    </row>
    <row r="49" spans="2:17" x14ac:dyDescent="0.25">
      <c r="B49" s="26" t="s">
        <v>57</v>
      </c>
      <c r="C49" s="179">
        <v>5066062235</v>
      </c>
      <c r="D49" s="179">
        <v>5033438921.8299999</v>
      </c>
      <c r="E49" s="179">
        <v>1970999.3699999999</v>
      </c>
      <c r="F49" s="179">
        <v>61192540.930000007</v>
      </c>
      <c r="G49" s="179">
        <v>48069739.059999987</v>
      </c>
      <c r="H49" s="179">
        <v>44539064.159999996</v>
      </c>
      <c r="I49" s="179">
        <v>17121934.719999999</v>
      </c>
      <c r="J49" s="179">
        <v>76144297.659999996</v>
      </c>
      <c r="K49" s="179">
        <v>85375404.379999995</v>
      </c>
      <c r="L49" s="179">
        <v>105650072.01999998</v>
      </c>
      <c r="M49" s="179">
        <v>167485370.91000003</v>
      </c>
      <c r="N49" s="179">
        <v>46091750.439999998</v>
      </c>
      <c r="O49" s="179">
        <v>107555532.28000003</v>
      </c>
      <c r="P49" s="179">
        <v>606242873.81999993</v>
      </c>
      <c r="Q49" s="179">
        <f t="shared" si="0"/>
        <v>1367439579.75</v>
      </c>
    </row>
    <row r="50" spans="2:17" x14ac:dyDescent="0.25">
      <c r="B50" t="s">
        <v>58</v>
      </c>
      <c r="C50" s="180">
        <v>1764917457</v>
      </c>
      <c r="D50" s="180">
        <v>1600850121.6999996</v>
      </c>
      <c r="E50" s="180">
        <v>923477.17999999993</v>
      </c>
      <c r="F50" s="180">
        <v>2410786.3000000003</v>
      </c>
      <c r="G50" s="180">
        <v>14388165.979999999</v>
      </c>
      <c r="H50" s="180">
        <v>6580750.709999999</v>
      </c>
      <c r="I50" s="180">
        <v>9904942.5700000003</v>
      </c>
      <c r="J50" s="180">
        <v>23380982.32</v>
      </c>
      <c r="K50" s="180">
        <v>15169092.239999998</v>
      </c>
      <c r="L50" s="180">
        <v>20879343.98</v>
      </c>
      <c r="M50" s="180">
        <v>17771528.390000001</v>
      </c>
      <c r="N50" s="180">
        <v>14816945.890000001</v>
      </c>
      <c r="O50" s="180">
        <v>30543289.660000004</v>
      </c>
      <c r="P50" s="180">
        <v>61687042.790000007</v>
      </c>
      <c r="Q50" s="180">
        <f t="shared" si="0"/>
        <v>218456348.00999999</v>
      </c>
    </row>
    <row r="51" spans="2:17" x14ac:dyDescent="0.25">
      <c r="B51" t="s">
        <v>59</v>
      </c>
      <c r="C51" s="180">
        <v>301535855</v>
      </c>
      <c r="D51" s="180">
        <v>310394554.42000002</v>
      </c>
      <c r="E51" s="181">
        <v>0</v>
      </c>
      <c r="F51" s="180">
        <v>63595.86</v>
      </c>
      <c r="G51" s="180">
        <v>2598777.11</v>
      </c>
      <c r="H51" s="180">
        <v>1346140.9599999997</v>
      </c>
      <c r="I51" s="180">
        <v>693290.33000000007</v>
      </c>
      <c r="J51" s="180">
        <v>438903.08999999997</v>
      </c>
      <c r="K51" s="180">
        <v>815066.28</v>
      </c>
      <c r="L51" s="180">
        <v>1507794.76</v>
      </c>
      <c r="M51" s="180">
        <v>1246750.58</v>
      </c>
      <c r="N51" s="180">
        <v>430490.99000000005</v>
      </c>
      <c r="O51" s="180">
        <v>183702.02</v>
      </c>
      <c r="P51" s="180">
        <v>5579651.4399999995</v>
      </c>
      <c r="Q51" s="180">
        <f t="shared" si="0"/>
        <v>14904163.419999998</v>
      </c>
    </row>
    <row r="52" spans="2:17" x14ac:dyDescent="0.25">
      <c r="B52" t="s">
        <v>60</v>
      </c>
      <c r="C52" s="180">
        <v>998381369</v>
      </c>
      <c r="D52" s="180">
        <v>709707549.8900001</v>
      </c>
      <c r="E52" s="180">
        <v>704445.14</v>
      </c>
      <c r="F52" s="180">
        <v>33522354.190000001</v>
      </c>
      <c r="G52" s="180">
        <v>4314538.6899999995</v>
      </c>
      <c r="H52" s="180">
        <v>4962773</v>
      </c>
      <c r="I52" s="180">
        <v>2072116.2999999989</v>
      </c>
      <c r="J52" s="180">
        <v>12605533.470000001</v>
      </c>
      <c r="K52" s="180">
        <v>9712502.6300000008</v>
      </c>
      <c r="L52" s="180">
        <v>5059035</v>
      </c>
      <c r="M52" s="180">
        <v>6219942.7800000003</v>
      </c>
      <c r="N52" s="180">
        <v>6864481.9500000002</v>
      </c>
      <c r="O52" s="180">
        <v>1460338.8199999998</v>
      </c>
      <c r="P52" s="180">
        <v>188023996.41999999</v>
      </c>
      <c r="Q52" s="180">
        <f t="shared" si="0"/>
        <v>275522058.38999999</v>
      </c>
    </row>
    <row r="53" spans="2:17" x14ac:dyDescent="0.25">
      <c r="B53" t="s">
        <v>61</v>
      </c>
      <c r="C53" s="180">
        <v>362908721</v>
      </c>
      <c r="D53" s="180">
        <v>476499305.87</v>
      </c>
      <c r="E53" s="180">
        <v>137440.22</v>
      </c>
      <c r="F53" s="180">
        <v>4200005.34</v>
      </c>
      <c r="G53" s="180">
        <v>15923698.459999999</v>
      </c>
      <c r="H53" s="180">
        <v>5113500</v>
      </c>
      <c r="I53" s="180">
        <v>88330.63</v>
      </c>
      <c r="J53" s="180">
        <v>8995178.4199999999</v>
      </c>
      <c r="K53" s="180">
        <v>18382917.689999998</v>
      </c>
      <c r="L53" s="180">
        <v>37813896.199999996</v>
      </c>
      <c r="M53" s="180">
        <v>88157264.390000001</v>
      </c>
      <c r="N53" s="180">
        <v>10962575</v>
      </c>
      <c r="O53" s="180">
        <v>23643375</v>
      </c>
      <c r="P53" s="180">
        <v>54820317.620000005</v>
      </c>
      <c r="Q53" s="180">
        <f t="shared" si="0"/>
        <v>268238498.97</v>
      </c>
    </row>
    <row r="54" spans="2:17" x14ac:dyDescent="0.25">
      <c r="B54" t="s">
        <v>62</v>
      </c>
      <c r="C54" s="180">
        <v>554598000</v>
      </c>
      <c r="D54" s="180">
        <v>911987383.61000025</v>
      </c>
      <c r="E54" s="180">
        <v>205636.83000000002</v>
      </c>
      <c r="F54" s="180">
        <v>589636</v>
      </c>
      <c r="G54" s="180">
        <v>5463740.4800000004</v>
      </c>
      <c r="H54" s="180">
        <v>7676656.7400000002</v>
      </c>
      <c r="I54" s="180">
        <v>1316187.8399999999</v>
      </c>
      <c r="J54" s="180">
        <v>1751154.4100000001</v>
      </c>
      <c r="K54" s="180">
        <v>28689031.600000001</v>
      </c>
      <c r="L54" s="180">
        <v>33125922.330000002</v>
      </c>
      <c r="M54" s="180">
        <v>3915796.21</v>
      </c>
      <c r="N54" s="180">
        <v>7757485.7199999997</v>
      </c>
      <c r="O54" s="180">
        <v>45443262.070000008</v>
      </c>
      <c r="P54" s="180">
        <v>242192862.01999998</v>
      </c>
      <c r="Q54" s="180">
        <f t="shared" si="0"/>
        <v>378127372.25</v>
      </c>
    </row>
    <row r="55" spans="2:17" x14ac:dyDescent="0.25">
      <c r="B55" t="s">
        <v>63</v>
      </c>
      <c r="C55" s="180">
        <v>20683581</v>
      </c>
      <c r="D55" s="180">
        <v>22233133.75</v>
      </c>
      <c r="E55" s="181">
        <v>0</v>
      </c>
      <c r="F55" s="181">
        <v>0</v>
      </c>
      <c r="G55" s="181">
        <v>0</v>
      </c>
      <c r="H55" s="180">
        <v>387338.75</v>
      </c>
      <c r="I55" s="181">
        <v>0</v>
      </c>
      <c r="J55" s="180">
        <v>1622500</v>
      </c>
      <c r="K55" s="180">
        <v>606107</v>
      </c>
      <c r="L55" s="180">
        <v>1711000</v>
      </c>
      <c r="M55" s="181">
        <v>0</v>
      </c>
      <c r="N55" s="180">
        <v>110200</v>
      </c>
      <c r="O55" s="181">
        <v>0</v>
      </c>
      <c r="P55" s="180">
        <v>1462232.27</v>
      </c>
      <c r="Q55" s="180">
        <f t="shared" si="0"/>
        <v>5899378.0199999996</v>
      </c>
    </row>
    <row r="56" spans="2:17" x14ac:dyDescent="0.25">
      <c r="B56" t="s">
        <v>64</v>
      </c>
      <c r="C56" s="181">
        <v>0</v>
      </c>
      <c r="D56" s="180">
        <v>1693999.1400000001</v>
      </c>
      <c r="E56" s="181">
        <v>0</v>
      </c>
      <c r="F56" s="181">
        <v>0</v>
      </c>
      <c r="G56" s="181">
        <v>0</v>
      </c>
      <c r="H56" s="181">
        <v>0</v>
      </c>
      <c r="I56" s="181">
        <v>0</v>
      </c>
      <c r="J56" s="181">
        <v>0</v>
      </c>
      <c r="K56" s="181">
        <v>0</v>
      </c>
      <c r="L56" s="181">
        <v>0</v>
      </c>
      <c r="M56" s="181">
        <v>0</v>
      </c>
      <c r="N56" s="180">
        <v>1194000</v>
      </c>
      <c r="O56" s="181">
        <v>0</v>
      </c>
      <c r="P56" s="180">
        <v>460000</v>
      </c>
      <c r="Q56" s="180">
        <f t="shared" si="0"/>
        <v>1654000</v>
      </c>
    </row>
    <row r="57" spans="2:17" x14ac:dyDescent="0.25">
      <c r="B57" t="s">
        <v>65</v>
      </c>
      <c r="C57" s="180">
        <v>819931851</v>
      </c>
      <c r="D57" s="180">
        <v>807892517.99000001</v>
      </c>
      <c r="E57" s="181">
        <v>0</v>
      </c>
      <c r="F57" s="180">
        <v>2906163.24</v>
      </c>
      <c r="G57" s="180">
        <v>4380818.34</v>
      </c>
      <c r="H57" s="180">
        <v>10441904</v>
      </c>
      <c r="I57" s="180">
        <v>2047067.0499999998</v>
      </c>
      <c r="J57" s="180">
        <v>26350045.949999996</v>
      </c>
      <c r="K57" s="180">
        <v>3000686.94</v>
      </c>
      <c r="L57" s="180">
        <v>4553079.75</v>
      </c>
      <c r="M57" s="180">
        <v>50174088.560000002</v>
      </c>
      <c r="N57" s="180">
        <v>3889400.68</v>
      </c>
      <c r="O57" s="180">
        <v>6202622.71</v>
      </c>
      <c r="P57" s="180">
        <v>30957069.050000001</v>
      </c>
      <c r="Q57" s="180">
        <f t="shared" si="0"/>
        <v>144902946.27000001</v>
      </c>
    </row>
    <row r="58" spans="2:17" x14ac:dyDescent="0.25">
      <c r="B58" t="s">
        <v>66</v>
      </c>
      <c r="C58" s="180">
        <v>243105401</v>
      </c>
      <c r="D58" s="180">
        <v>192180355.46000001</v>
      </c>
      <c r="E58" s="181">
        <v>0</v>
      </c>
      <c r="F58" s="180">
        <v>17500000</v>
      </c>
      <c r="G58" s="180">
        <v>1000000</v>
      </c>
      <c r="H58" s="180">
        <v>8029999.9999999991</v>
      </c>
      <c r="I58" s="180">
        <v>1000000</v>
      </c>
      <c r="J58" s="180">
        <v>1000000</v>
      </c>
      <c r="K58" s="180">
        <v>9000000</v>
      </c>
      <c r="L58" s="180">
        <v>1000000</v>
      </c>
      <c r="M58" s="181">
        <v>0</v>
      </c>
      <c r="N58" s="180">
        <v>66170.210000000006</v>
      </c>
      <c r="O58" s="180">
        <v>78942</v>
      </c>
      <c r="P58" s="180">
        <v>21059702.210000001</v>
      </c>
      <c r="Q58" s="180">
        <f t="shared" si="0"/>
        <v>59734814.420000002</v>
      </c>
    </row>
    <row r="59" spans="2:17" x14ac:dyDescent="0.25">
      <c r="B59" s="26" t="s">
        <v>67</v>
      </c>
      <c r="C59" s="179">
        <v>6452924070</v>
      </c>
      <c r="D59" s="179">
        <v>11538068681.33</v>
      </c>
      <c r="E59" s="182">
        <v>0</v>
      </c>
      <c r="F59" s="179">
        <v>1380496884.8700001</v>
      </c>
      <c r="G59" s="179">
        <v>472954801.51000005</v>
      </c>
      <c r="H59" s="179">
        <v>79162604.090000004</v>
      </c>
      <c r="I59" s="179">
        <v>119075567.17999996</v>
      </c>
      <c r="J59" s="179">
        <v>582860558.9000001</v>
      </c>
      <c r="K59" s="179">
        <v>320863424.81000006</v>
      </c>
      <c r="L59" s="179">
        <v>680681643.25000024</v>
      </c>
      <c r="M59" s="179">
        <v>138472702.31</v>
      </c>
      <c r="N59" s="179">
        <v>184884035.05000001</v>
      </c>
      <c r="O59" s="179">
        <v>122517445.53</v>
      </c>
      <c r="P59" s="179">
        <v>3018289522.3699994</v>
      </c>
      <c r="Q59" s="179">
        <f t="shared" si="0"/>
        <v>7100259189.8700008</v>
      </c>
    </row>
    <row r="60" spans="2:17" x14ac:dyDescent="0.25">
      <c r="B60" t="s">
        <v>68</v>
      </c>
      <c r="C60" s="180">
        <v>1936659780</v>
      </c>
      <c r="D60" s="180">
        <v>2560725985.4100003</v>
      </c>
      <c r="E60" s="181">
        <v>0</v>
      </c>
      <c r="F60" s="180">
        <v>4832726.6999999993</v>
      </c>
      <c r="G60" s="180">
        <v>2995818.1599999997</v>
      </c>
      <c r="H60" s="180">
        <v>12955246.529999999</v>
      </c>
      <c r="I60" s="180">
        <v>5438731.0899999999</v>
      </c>
      <c r="J60" s="180">
        <v>24238645.569999997</v>
      </c>
      <c r="K60" s="180">
        <v>26741366.109999999</v>
      </c>
      <c r="L60" s="180">
        <v>15289466.470000003</v>
      </c>
      <c r="M60" s="180">
        <v>20482078.620000001</v>
      </c>
      <c r="N60" s="180">
        <v>96127042.340000004</v>
      </c>
      <c r="O60" s="180">
        <v>29772755.670000006</v>
      </c>
      <c r="P60" s="180">
        <v>170590042.81999999</v>
      </c>
      <c r="Q60" s="180">
        <f t="shared" si="0"/>
        <v>409463920.08000004</v>
      </c>
    </row>
    <row r="61" spans="2:17" x14ac:dyDescent="0.25">
      <c r="B61" t="s">
        <v>69</v>
      </c>
      <c r="C61" s="180">
        <v>4509764290</v>
      </c>
      <c r="D61" s="180">
        <v>8970842695.9200001</v>
      </c>
      <c r="E61" s="181">
        <v>0</v>
      </c>
      <c r="F61" s="180">
        <v>1375664158.1700001</v>
      </c>
      <c r="G61" s="180">
        <v>469958983.35000002</v>
      </c>
      <c r="H61" s="180">
        <v>66207357.560000002</v>
      </c>
      <c r="I61" s="180">
        <v>113636836.08999997</v>
      </c>
      <c r="J61" s="180">
        <v>558621913.33000004</v>
      </c>
      <c r="K61" s="180">
        <v>294122058.70000005</v>
      </c>
      <c r="L61" s="180">
        <v>665392176.78000021</v>
      </c>
      <c r="M61" s="180">
        <v>117990623.69000001</v>
      </c>
      <c r="N61" s="180">
        <v>88756992.710000008</v>
      </c>
      <c r="O61" s="180">
        <v>92744689.859999999</v>
      </c>
      <c r="P61" s="180">
        <v>2847699479.5499992</v>
      </c>
      <c r="Q61" s="180">
        <f t="shared" si="0"/>
        <v>6690795269.789999</v>
      </c>
    </row>
    <row r="62" spans="2:17" x14ac:dyDescent="0.25">
      <c r="B62" t="s">
        <v>100</v>
      </c>
      <c r="C62" s="180">
        <v>6500000</v>
      </c>
      <c r="D62" s="180">
        <v>6500000</v>
      </c>
      <c r="E62" s="181">
        <v>0</v>
      </c>
      <c r="F62" s="181">
        <v>0</v>
      </c>
      <c r="G62" s="181">
        <v>0</v>
      </c>
      <c r="H62" s="181">
        <v>0</v>
      </c>
      <c r="I62" s="181">
        <v>0</v>
      </c>
      <c r="J62" s="181">
        <v>0</v>
      </c>
      <c r="K62" s="181">
        <v>0</v>
      </c>
      <c r="L62" s="181">
        <v>0</v>
      </c>
      <c r="M62" s="181">
        <v>0</v>
      </c>
      <c r="N62" s="181">
        <v>0</v>
      </c>
      <c r="O62" s="181">
        <v>0</v>
      </c>
      <c r="P62" s="181">
        <v>0</v>
      </c>
      <c r="Q62" s="181">
        <f t="shared" si="0"/>
        <v>0</v>
      </c>
    </row>
    <row r="63" spans="2:17" x14ac:dyDescent="0.25">
      <c r="B63" s="26" t="s">
        <v>71</v>
      </c>
      <c r="C63" s="179">
        <v>15800930</v>
      </c>
      <c r="D63" s="179">
        <v>15800930</v>
      </c>
      <c r="E63" s="182">
        <v>0</v>
      </c>
      <c r="F63" s="182">
        <v>0</v>
      </c>
      <c r="G63" s="182">
        <v>0</v>
      </c>
      <c r="H63" s="182">
        <v>0</v>
      </c>
      <c r="I63" s="182">
        <v>0</v>
      </c>
      <c r="J63" s="182">
        <v>0</v>
      </c>
      <c r="K63" s="182">
        <v>0</v>
      </c>
      <c r="L63" s="182">
        <v>0</v>
      </c>
      <c r="M63" s="182">
        <v>0</v>
      </c>
      <c r="N63" s="182">
        <v>0</v>
      </c>
      <c r="O63" s="182">
        <v>0</v>
      </c>
      <c r="P63" s="182">
        <v>0</v>
      </c>
      <c r="Q63" s="182">
        <f t="shared" si="0"/>
        <v>0</v>
      </c>
    </row>
    <row r="64" spans="2:17" x14ac:dyDescent="0.25">
      <c r="B64" t="s">
        <v>72</v>
      </c>
      <c r="C64" s="180">
        <v>800930</v>
      </c>
      <c r="D64" s="180">
        <v>800930</v>
      </c>
      <c r="E64" s="181">
        <v>0</v>
      </c>
      <c r="F64" s="181">
        <v>0</v>
      </c>
      <c r="G64" s="181">
        <v>0</v>
      </c>
      <c r="H64" s="181">
        <v>0</v>
      </c>
      <c r="I64" s="181">
        <v>0</v>
      </c>
      <c r="J64" s="181">
        <v>0</v>
      </c>
      <c r="K64" s="181">
        <v>0</v>
      </c>
      <c r="L64" s="181">
        <v>0</v>
      </c>
      <c r="M64" s="181">
        <v>0</v>
      </c>
      <c r="N64" s="181">
        <v>0</v>
      </c>
      <c r="O64" s="181">
        <v>0</v>
      </c>
      <c r="P64" s="181">
        <v>0</v>
      </c>
      <c r="Q64" s="181">
        <f t="shared" si="0"/>
        <v>0</v>
      </c>
    </row>
    <row r="65" spans="2:19" x14ac:dyDescent="0.25">
      <c r="B65" t="s">
        <v>73</v>
      </c>
      <c r="C65" s="180">
        <v>15000000</v>
      </c>
      <c r="D65" s="180">
        <v>15000000</v>
      </c>
      <c r="E65" s="181">
        <v>0</v>
      </c>
      <c r="F65" s="181">
        <v>0</v>
      </c>
      <c r="G65" s="181">
        <v>0</v>
      </c>
      <c r="H65" s="181">
        <v>0</v>
      </c>
      <c r="I65" s="181">
        <v>0</v>
      </c>
      <c r="J65" s="181">
        <v>0</v>
      </c>
      <c r="K65" s="181">
        <v>0</v>
      </c>
      <c r="L65" s="181">
        <v>0</v>
      </c>
      <c r="M65" s="181">
        <v>0</v>
      </c>
      <c r="N65" s="181">
        <v>0</v>
      </c>
      <c r="O65" s="181">
        <v>0</v>
      </c>
      <c r="P65" s="181">
        <v>0</v>
      </c>
      <c r="Q65" s="181">
        <f t="shared" si="0"/>
        <v>0</v>
      </c>
    </row>
    <row r="66" spans="2:19" x14ac:dyDescent="0.25">
      <c r="B66" s="26" t="s">
        <v>74</v>
      </c>
      <c r="C66" s="179">
        <v>21977743</v>
      </c>
      <c r="D66" s="179">
        <v>21977743</v>
      </c>
      <c r="E66" s="182">
        <v>0</v>
      </c>
      <c r="F66" s="179">
        <v>118270.92</v>
      </c>
      <c r="G66" s="179">
        <v>47808.94</v>
      </c>
      <c r="H66" s="179">
        <v>46543.16</v>
      </c>
      <c r="I66" s="179">
        <v>38844.370000000003</v>
      </c>
      <c r="J66" s="179">
        <v>33639.08</v>
      </c>
      <c r="K66" s="179">
        <v>26200.639999999999</v>
      </c>
      <c r="L66" s="179">
        <v>20416.02</v>
      </c>
      <c r="M66" s="179">
        <v>13685.82</v>
      </c>
      <c r="N66" s="179">
        <v>6649.93</v>
      </c>
      <c r="O66" s="182">
        <v>0</v>
      </c>
      <c r="P66" s="182">
        <v>0</v>
      </c>
      <c r="Q66" s="179">
        <f t="shared" si="0"/>
        <v>352058.88</v>
      </c>
    </row>
    <row r="67" spans="2:19" x14ac:dyDescent="0.25">
      <c r="B67" t="s">
        <v>75</v>
      </c>
      <c r="C67" s="180">
        <v>5477743</v>
      </c>
      <c r="D67" s="180">
        <v>5477743</v>
      </c>
      <c r="E67" s="181">
        <v>0</v>
      </c>
      <c r="F67" s="180">
        <v>118270.92</v>
      </c>
      <c r="G67" s="180">
        <v>47808.94</v>
      </c>
      <c r="H67" s="180">
        <v>46543.16</v>
      </c>
      <c r="I67" s="180">
        <v>38844.370000000003</v>
      </c>
      <c r="J67" s="180">
        <v>33639.08</v>
      </c>
      <c r="K67" s="180">
        <v>26200.639999999999</v>
      </c>
      <c r="L67" s="180">
        <v>20416.02</v>
      </c>
      <c r="M67" s="180">
        <v>13685.82</v>
      </c>
      <c r="N67" s="180">
        <v>6649.93</v>
      </c>
      <c r="O67" s="181">
        <v>0</v>
      </c>
      <c r="P67" s="181">
        <v>0</v>
      </c>
      <c r="Q67" s="180">
        <f t="shared" si="0"/>
        <v>352058.88</v>
      </c>
    </row>
    <row r="68" spans="2:19" x14ac:dyDescent="0.25">
      <c r="B68" t="s">
        <v>76</v>
      </c>
      <c r="C68" s="180">
        <v>15000000</v>
      </c>
      <c r="D68" s="180">
        <v>15000000</v>
      </c>
      <c r="E68" s="181">
        <v>0</v>
      </c>
      <c r="F68" s="181">
        <v>0</v>
      </c>
      <c r="G68" s="181">
        <v>0</v>
      </c>
      <c r="H68" s="181">
        <v>0</v>
      </c>
      <c r="I68" s="181">
        <v>0</v>
      </c>
      <c r="J68" s="181">
        <v>0</v>
      </c>
      <c r="K68" s="181">
        <v>0</v>
      </c>
      <c r="L68" s="181">
        <v>0</v>
      </c>
      <c r="M68" s="181">
        <v>0</v>
      </c>
      <c r="N68" s="181">
        <v>0</v>
      </c>
      <c r="O68" s="181">
        <v>0</v>
      </c>
      <c r="P68" s="181">
        <v>0</v>
      </c>
      <c r="Q68" s="181">
        <f t="shared" si="0"/>
        <v>0</v>
      </c>
    </row>
    <row r="69" spans="2:19" x14ac:dyDescent="0.25">
      <c r="B69" t="s">
        <v>77</v>
      </c>
      <c r="C69" s="180">
        <v>1500000</v>
      </c>
      <c r="D69" s="180">
        <v>1500000</v>
      </c>
      <c r="E69" s="181">
        <v>0</v>
      </c>
      <c r="F69" s="181">
        <v>0</v>
      </c>
      <c r="G69" s="181">
        <v>0</v>
      </c>
      <c r="H69" s="181">
        <v>0</v>
      </c>
      <c r="I69" s="181">
        <v>0</v>
      </c>
      <c r="J69" s="181">
        <v>0</v>
      </c>
      <c r="K69" s="181">
        <v>0</v>
      </c>
      <c r="L69" s="181">
        <v>0</v>
      </c>
      <c r="M69" s="181">
        <v>0</v>
      </c>
      <c r="N69" s="181">
        <v>0</v>
      </c>
      <c r="O69" s="181">
        <v>0</v>
      </c>
      <c r="P69" s="181">
        <v>0</v>
      </c>
      <c r="Q69" s="181">
        <f t="shared" si="0"/>
        <v>0</v>
      </c>
    </row>
    <row r="70" spans="2:19" x14ac:dyDescent="0.25">
      <c r="B70" s="77" t="s">
        <v>78</v>
      </c>
      <c r="C70" s="200">
        <f>C9+C15+C25+C34+C42+C49+C59+C63+C66</f>
        <v>100724662788</v>
      </c>
      <c r="D70" s="200">
        <f t="shared" ref="D70:P70" si="1">D9+D15+D25+D34+D42+D49+D59+D63+D66</f>
        <v>111979532843.86</v>
      </c>
      <c r="E70" s="201">
        <f t="shared" si="1"/>
        <v>3382037276.3599992</v>
      </c>
      <c r="F70" s="202">
        <f t="shared" si="1"/>
        <v>5500120714.8499985</v>
      </c>
      <c r="G70" s="203">
        <f t="shared" si="1"/>
        <v>4765175464.5599985</v>
      </c>
      <c r="H70" s="201">
        <f t="shared" si="1"/>
        <v>4475981038.3199997</v>
      </c>
      <c r="I70" s="202">
        <f t="shared" si="1"/>
        <v>5027972295.9100018</v>
      </c>
      <c r="J70" s="203">
        <f t="shared" si="1"/>
        <v>6047019707.6100006</v>
      </c>
      <c r="K70" s="201">
        <f t="shared" si="1"/>
        <v>5027711916.8000011</v>
      </c>
      <c r="L70" s="202">
        <f t="shared" si="1"/>
        <v>5792486848.4500008</v>
      </c>
      <c r="M70" s="203">
        <f t="shared" si="1"/>
        <v>5089150027.6599998</v>
      </c>
      <c r="N70" s="201">
        <f t="shared" si="1"/>
        <v>5420799128.3100014</v>
      </c>
      <c r="O70" s="202">
        <f t="shared" si="1"/>
        <v>6016863351.6299982</v>
      </c>
      <c r="P70" s="203">
        <f t="shared" si="1"/>
        <v>12568895644.489996</v>
      </c>
      <c r="Q70" s="204">
        <f t="shared" si="0"/>
        <v>69114213414.949997</v>
      </c>
      <c r="S70" s="6"/>
    </row>
    <row r="71" spans="2:19" ht="15.75" customHeight="1" x14ac:dyDescent="0.25">
      <c r="C71" s="32"/>
      <c r="D71" s="32"/>
      <c r="E71" s="32"/>
      <c r="F71" s="32"/>
      <c r="G71" s="32"/>
      <c r="H71" s="32"/>
      <c r="I71" s="32"/>
      <c r="J71" s="32"/>
      <c r="K71" s="32"/>
      <c r="L71" s="32"/>
      <c r="M71" s="32"/>
      <c r="N71" s="32"/>
      <c r="O71" s="32"/>
      <c r="P71" s="32"/>
      <c r="Q71" s="32"/>
    </row>
    <row r="72" spans="2:19" x14ac:dyDescent="0.25">
      <c r="B72" s="77" t="s">
        <v>79</v>
      </c>
      <c r="C72" s="205"/>
      <c r="D72" s="206"/>
      <c r="E72" s="207"/>
      <c r="F72" s="208"/>
      <c r="G72" s="209"/>
      <c r="H72" s="207"/>
      <c r="I72" s="208"/>
      <c r="J72" s="209"/>
      <c r="K72" s="207"/>
      <c r="L72" s="208"/>
      <c r="M72" s="209"/>
      <c r="N72" s="207"/>
      <c r="O72" s="208"/>
      <c r="P72" s="209"/>
      <c r="Q72" s="210"/>
      <c r="S72" s="6"/>
    </row>
    <row r="73" spans="2:19" x14ac:dyDescent="0.25">
      <c r="B73" s="26" t="s">
        <v>80</v>
      </c>
      <c r="C73" s="179">
        <v>1000000000</v>
      </c>
      <c r="D73" s="179">
        <v>1000000000</v>
      </c>
      <c r="E73" s="182">
        <v>0</v>
      </c>
      <c r="F73" s="182">
        <v>0</v>
      </c>
      <c r="G73" s="182">
        <v>0</v>
      </c>
      <c r="H73" s="182">
        <v>0</v>
      </c>
      <c r="I73" s="182">
        <v>0</v>
      </c>
      <c r="J73" s="182">
        <v>0</v>
      </c>
      <c r="K73" s="182">
        <v>0</v>
      </c>
      <c r="L73" s="182">
        <v>0</v>
      </c>
      <c r="M73" s="182">
        <v>0</v>
      </c>
      <c r="N73" s="182">
        <v>0</v>
      </c>
      <c r="O73" s="182">
        <v>0</v>
      </c>
      <c r="P73" s="182">
        <v>0</v>
      </c>
      <c r="Q73" s="182">
        <f>SUM(E73:P73)</f>
        <v>0</v>
      </c>
    </row>
    <row r="74" spans="2:19" x14ac:dyDescent="0.25">
      <c r="B74" s="27" t="s">
        <v>82</v>
      </c>
      <c r="C74" s="180">
        <v>1000000000</v>
      </c>
      <c r="D74" s="180">
        <v>1000000000</v>
      </c>
      <c r="E74" s="181">
        <v>0</v>
      </c>
      <c r="F74" s="181">
        <v>0</v>
      </c>
      <c r="G74" s="181">
        <v>0</v>
      </c>
      <c r="H74" s="181">
        <v>0</v>
      </c>
      <c r="I74" s="181">
        <v>0</v>
      </c>
      <c r="J74" s="181">
        <v>0</v>
      </c>
      <c r="K74" s="181">
        <v>0</v>
      </c>
      <c r="L74" s="181">
        <v>0</v>
      </c>
      <c r="M74" s="181">
        <v>0</v>
      </c>
      <c r="N74" s="181">
        <v>0</v>
      </c>
      <c r="O74" s="181">
        <v>0</v>
      </c>
      <c r="P74" s="181">
        <v>0</v>
      </c>
      <c r="Q74" s="181">
        <f t="shared" ref="Q74:Q94" si="2">SUM(E74:P74)</f>
        <v>0</v>
      </c>
    </row>
    <row r="75" spans="2:19" x14ac:dyDescent="0.25">
      <c r="B75" s="27" t="s">
        <v>90</v>
      </c>
      <c r="C75" s="180">
        <v>1000000000</v>
      </c>
      <c r="D75" s="180">
        <v>1000000000</v>
      </c>
      <c r="E75" s="181">
        <v>0</v>
      </c>
      <c r="F75" s="181">
        <v>0</v>
      </c>
      <c r="G75" s="181">
        <v>0</v>
      </c>
      <c r="H75" s="181">
        <v>0</v>
      </c>
      <c r="I75" s="181">
        <v>0</v>
      </c>
      <c r="J75" s="181">
        <v>0</v>
      </c>
      <c r="K75" s="181">
        <v>0</v>
      </c>
      <c r="L75" s="181">
        <v>0</v>
      </c>
      <c r="M75" s="181">
        <v>0</v>
      </c>
      <c r="N75" s="181">
        <v>0</v>
      </c>
      <c r="O75" s="181">
        <v>0</v>
      </c>
      <c r="P75" s="181">
        <v>0</v>
      </c>
      <c r="Q75" s="181">
        <f t="shared" si="2"/>
        <v>0</v>
      </c>
    </row>
    <row r="76" spans="2:19" x14ac:dyDescent="0.25">
      <c r="B76" s="27" t="s">
        <v>91</v>
      </c>
      <c r="C76" s="180">
        <v>1000000000</v>
      </c>
      <c r="D76" s="180">
        <v>1000000000</v>
      </c>
      <c r="E76" s="181">
        <v>0</v>
      </c>
      <c r="F76" s="181">
        <v>0</v>
      </c>
      <c r="G76" s="181">
        <v>0</v>
      </c>
      <c r="H76" s="181">
        <v>0</v>
      </c>
      <c r="I76" s="181">
        <v>0</v>
      </c>
      <c r="J76" s="181">
        <v>0</v>
      </c>
      <c r="K76" s="181">
        <v>0</v>
      </c>
      <c r="L76" s="181">
        <v>0</v>
      </c>
      <c r="M76" s="181">
        <v>0</v>
      </c>
      <c r="N76" s="181">
        <v>0</v>
      </c>
      <c r="O76" s="181">
        <v>0</v>
      </c>
      <c r="P76" s="181">
        <v>0</v>
      </c>
      <c r="Q76" s="181">
        <f t="shared" si="2"/>
        <v>0</v>
      </c>
    </row>
    <row r="77" spans="2:19" x14ac:dyDescent="0.25">
      <c r="B77" s="26" t="s">
        <v>83</v>
      </c>
      <c r="C77" s="179">
        <v>2759817113</v>
      </c>
      <c r="D77" s="179">
        <v>2030631658.6599998</v>
      </c>
      <c r="E77" s="182">
        <v>0</v>
      </c>
      <c r="F77" s="179">
        <v>1747711.88</v>
      </c>
      <c r="G77" s="179">
        <v>885182.85</v>
      </c>
      <c r="H77" s="179">
        <v>1818639.71</v>
      </c>
      <c r="I77" s="179">
        <v>4285669.03</v>
      </c>
      <c r="J77" s="179">
        <v>2571535.7399999998</v>
      </c>
      <c r="K77" s="179">
        <v>1914329.65</v>
      </c>
      <c r="L77" s="179">
        <v>1678649.9500000002</v>
      </c>
      <c r="M77" s="179">
        <v>1320907.97</v>
      </c>
      <c r="N77" s="179">
        <v>1909744.13</v>
      </c>
      <c r="O77" s="179">
        <v>503414.75</v>
      </c>
      <c r="P77" s="179">
        <v>558022.36</v>
      </c>
      <c r="Q77" s="179">
        <f t="shared" si="2"/>
        <v>19193808.02</v>
      </c>
    </row>
    <row r="78" spans="2:19" x14ac:dyDescent="0.25">
      <c r="B78" s="27" t="s">
        <v>84</v>
      </c>
      <c r="C78" s="180">
        <v>1947779414</v>
      </c>
      <c r="D78" s="180">
        <v>1968148926.6599998</v>
      </c>
      <c r="E78" s="181">
        <v>0</v>
      </c>
      <c r="F78" s="180">
        <v>1000590.66</v>
      </c>
      <c r="G78" s="180">
        <v>511621.84999999992</v>
      </c>
      <c r="H78" s="180">
        <v>1445078.71</v>
      </c>
      <c r="I78" s="180">
        <v>3912108.0300000003</v>
      </c>
      <c r="J78" s="180">
        <v>2197974.7399999998</v>
      </c>
      <c r="K78" s="180">
        <v>1540768.65</v>
      </c>
      <c r="L78" s="180">
        <v>1305088.9500000002</v>
      </c>
      <c r="M78" s="180">
        <v>947346.97</v>
      </c>
      <c r="N78" s="180">
        <v>1536183.13</v>
      </c>
      <c r="O78" s="180">
        <v>129853.74999999999</v>
      </c>
      <c r="P78" s="180">
        <v>184461.36</v>
      </c>
      <c r="Q78" s="180">
        <f t="shared" si="2"/>
        <v>14711076.800000001</v>
      </c>
    </row>
    <row r="79" spans="2:19" x14ac:dyDescent="0.25">
      <c r="B79" s="27" t="s">
        <v>92</v>
      </c>
      <c r="C79" s="180">
        <v>1887684458</v>
      </c>
      <c r="D79" s="180">
        <v>1908053970.6599998</v>
      </c>
      <c r="E79" s="181">
        <v>0</v>
      </c>
      <c r="F79" s="181">
        <v>0</v>
      </c>
      <c r="G79" s="181">
        <v>0</v>
      </c>
      <c r="H79" s="180">
        <v>932191.08</v>
      </c>
      <c r="I79" s="180">
        <v>3391521.6100000003</v>
      </c>
      <c r="J79" s="180">
        <v>1672183.0299999998</v>
      </c>
      <c r="K79" s="180">
        <v>1007538.4999999999</v>
      </c>
      <c r="L79" s="180">
        <v>766074.18</v>
      </c>
      <c r="M79" s="180">
        <v>401602</v>
      </c>
      <c r="N79" s="180">
        <v>985844.5</v>
      </c>
      <c r="O79" s="180">
        <v>129853.74999999999</v>
      </c>
      <c r="P79" s="180">
        <v>184461.36</v>
      </c>
      <c r="Q79" s="180">
        <f t="shared" si="2"/>
        <v>9471270.0099999998</v>
      </c>
    </row>
    <row r="80" spans="2:19" x14ac:dyDescent="0.25">
      <c r="B80" s="48" t="s">
        <v>93</v>
      </c>
      <c r="C80" s="196">
        <v>1855175257</v>
      </c>
      <c r="D80" s="196">
        <v>1872752219.04</v>
      </c>
      <c r="E80" s="197">
        <v>0</v>
      </c>
      <c r="F80" s="197">
        <v>0</v>
      </c>
      <c r="G80" s="197">
        <v>0</v>
      </c>
      <c r="H80" s="196">
        <v>932191.08</v>
      </c>
      <c r="I80" s="196">
        <v>3391521.6100000003</v>
      </c>
      <c r="J80" s="196">
        <v>1640349.5799999998</v>
      </c>
      <c r="K80" s="196">
        <v>10338.5</v>
      </c>
      <c r="L80" s="196">
        <v>746274.18</v>
      </c>
      <c r="M80" s="196">
        <v>4602</v>
      </c>
      <c r="N80" s="196">
        <v>771444.5</v>
      </c>
      <c r="O80" s="197">
        <v>0</v>
      </c>
      <c r="P80" s="196">
        <v>169911.36</v>
      </c>
      <c r="Q80" s="196">
        <f t="shared" si="2"/>
        <v>7666632.8100000005</v>
      </c>
    </row>
    <row r="81" spans="2:19" x14ac:dyDescent="0.25">
      <c r="B81" s="27" t="s">
        <v>94</v>
      </c>
      <c r="C81" s="180">
        <v>32509200.999999996</v>
      </c>
      <c r="D81" s="180">
        <v>35301751.619999997</v>
      </c>
      <c r="E81" s="181">
        <v>0</v>
      </c>
      <c r="F81" s="181">
        <v>0</v>
      </c>
      <c r="G81" s="181">
        <v>0</v>
      </c>
      <c r="H81" s="181">
        <v>0</v>
      </c>
      <c r="I81" s="181">
        <v>0</v>
      </c>
      <c r="J81" s="180">
        <v>31833.45</v>
      </c>
      <c r="K81" s="180">
        <v>997200</v>
      </c>
      <c r="L81" s="180">
        <v>19800</v>
      </c>
      <c r="M81" s="180">
        <v>397000</v>
      </c>
      <c r="N81" s="180">
        <v>214400</v>
      </c>
      <c r="O81" s="180">
        <v>129853.74999999999</v>
      </c>
      <c r="P81" s="180">
        <v>14550</v>
      </c>
      <c r="Q81" s="180">
        <f t="shared" si="2"/>
        <v>1804637.2</v>
      </c>
    </row>
    <row r="82" spans="2:19" x14ac:dyDescent="0.25">
      <c r="B82" s="27" t="s">
        <v>103</v>
      </c>
      <c r="C82" s="180">
        <v>60094956</v>
      </c>
      <c r="D82" s="180">
        <v>60094956</v>
      </c>
      <c r="E82" s="181">
        <v>0</v>
      </c>
      <c r="F82" s="180">
        <v>1000590.66</v>
      </c>
      <c r="G82" s="180">
        <v>511621.84999999992</v>
      </c>
      <c r="H82" s="180">
        <v>512887.63000000006</v>
      </c>
      <c r="I82" s="180">
        <v>520586.42</v>
      </c>
      <c r="J82" s="180">
        <v>525791.71</v>
      </c>
      <c r="K82" s="180">
        <v>533230.15</v>
      </c>
      <c r="L82" s="180">
        <v>539014.77</v>
      </c>
      <c r="M82" s="180">
        <v>545744.97</v>
      </c>
      <c r="N82" s="180">
        <v>550338.63</v>
      </c>
      <c r="O82" s="181">
        <v>0</v>
      </c>
      <c r="P82" s="181">
        <v>0</v>
      </c>
      <c r="Q82" s="180">
        <f t="shared" si="2"/>
        <v>5239806.79</v>
      </c>
    </row>
    <row r="83" spans="2:19" ht="15.75" customHeight="1" x14ac:dyDescent="0.25">
      <c r="B83" s="27" t="s">
        <v>104</v>
      </c>
      <c r="C83" s="183">
        <v>60094956</v>
      </c>
      <c r="D83" s="183">
        <v>60094956</v>
      </c>
      <c r="E83" s="184">
        <v>0</v>
      </c>
      <c r="F83" s="198">
        <v>1000590.66</v>
      </c>
      <c r="G83" s="183">
        <v>511621.84999999992</v>
      </c>
      <c r="H83" s="183">
        <v>512887.63000000006</v>
      </c>
      <c r="I83" s="183">
        <v>520586.42</v>
      </c>
      <c r="J83" s="183">
        <v>525791.71</v>
      </c>
      <c r="K83" s="183">
        <v>533230.15</v>
      </c>
      <c r="L83" s="183">
        <v>539014.77</v>
      </c>
      <c r="M83" s="183">
        <v>545744.97</v>
      </c>
      <c r="N83" s="183">
        <v>550338.63</v>
      </c>
      <c r="O83" s="184">
        <v>0</v>
      </c>
      <c r="P83" s="184">
        <v>0</v>
      </c>
      <c r="Q83" s="183">
        <f t="shared" si="2"/>
        <v>5239806.79</v>
      </c>
    </row>
    <row r="84" spans="2:19" ht="15.75" customHeight="1" x14ac:dyDescent="0.25">
      <c r="B84" s="27" t="s">
        <v>105</v>
      </c>
      <c r="C84" s="180">
        <v>812037699</v>
      </c>
      <c r="D84" s="180">
        <v>62482732</v>
      </c>
      <c r="E84" s="181">
        <v>0</v>
      </c>
      <c r="F84" s="180">
        <v>747121.22</v>
      </c>
      <c r="G84" s="180">
        <v>373561</v>
      </c>
      <c r="H84" s="180">
        <v>373561</v>
      </c>
      <c r="I84" s="180">
        <v>373561</v>
      </c>
      <c r="J84" s="180">
        <v>373561</v>
      </c>
      <c r="K84" s="180">
        <v>373561</v>
      </c>
      <c r="L84" s="180">
        <v>373561</v>
      </c>
      <c r="M84" s="180">
        <v>373561</v>
      </c>
      <c r="N84" s="180">
        <v>373561</v>
      </c>
      <c r="O84" s="180">
        <v>373561</v>
      </c>
      <c r="P84" s="180">
        <v>373561</v>
      </c>
      <c r="Q84" s="180">
        <f t="shared" si="2"/>
        <v>4482731.22</v>
      </c>
    </row>
    <row r="85" spans="2:19" ht="15.75" customHeight="1" x14ac:dyDescent="0.25">
      <c r="B85" s="47" t="s">
        <v>106</v>
      </c>
      <c r="C85" s="183">
        <v>807554967</v>
      </c>
      <c r="D85" s="183">
        <v>58000000</v>
      </c>
      <c r="E85" s="184">
        <v>0</v>
      </c>
      <c r="F85" s="184">
        <v>0</v>
      </c>
      <c r="G85" s="184">
        <v>0</v>
      </c>
      <c r="H85" s="184">
        <v>0</v>
      </c>
      <c r="I85" s="184">
        <v>0</v>
      </c>
      <c r="J85" s="184">
        <v>0</v>
      </c>
      <c r="K85" s="184">
        <v>0</v>
      </c>
      <c r="L85" s="184">
        <v>0</v>
      </c>
      <c r="M85" s="184">
        <v>0</v>
      </c>
      <c r="N85" s="184">
        <v>0</v>
      </c>
      <c r="O85" s="184">
        <v>0</v>
      </c>
      <c r="P85" s="184">
        <v>0</v>
      </c>
      <c r="Q85" s="184">
        <f t="shared" si="2"/>
        <v>0</v>
      </c>
    </row>
    <row r="86" spans="2:19" ht="15.75" customHeight="1" x14ac:dyDescent="0.25">
      <c r="B86" s="27" t="s">
        <v>124</v>
      </c>
      <c r="C86" s="180">
        <v>759554967</v>
      </c>
      <c r="D86" s="180">
        <v>10000000</v>
      </c>
      <c r="E86" s="181">
        <v>0</v>
      </c>
      <c r="F86" s="181">
        <v>0</v>
      </c>
      <c r="G86" s="181">
        <v>0</v>
      </c>
      <c r="H86" s="181">
        <v>0</v>
      </c>
      <c r="I86" s="181">
        <v>0</v>
      </c>
      <c r="J86" s="181">
        <v>0</v>
      </c>
      <c r="K86" s="181">
        <v>0</v>
      </c>
      <c r="L86" s="181">
        <v>0</v>
      </c>
      <c r="M86" s="181">
        <v>0</v>
      </c>
      <c r="N86" s="181">
        <v>0</v>
      </c>
      <c r="O86" s="181">
        <v>0</v>
      </c>
      <c r="P86" s="181">
        <v>0</v>
      </c>
      <c r="Q86" s="181">
        <f t="shared" si="2"/>
        <v>0</v>
      </c>
    </row>
    <row r="87" spans="2:19" ht="15.75" customHeight="1" x14ac:dyDescent="0.25">
      <c r="B87" s="27" t="s">
        <v>107</v>
      </c>
      <c r="C87" s="180">
        <v>48000000</v>
      </c>
      <c r="D87" s="180">
        <v>48000000</v>
      </c>
      <c r="E87" s="181">
        <v>0</v>
      </c>
      <c r="F87" s="181">
        <v>0</v>
      </c>
      <c r="G87" s="181">
        <v>0</v>
      </c>
      <c r="H87" s="181">
        <v>0</v>
      </c>
      <c r="I87" s="181">
        <v>0</v>
      </c>
      <c r="J87" s="181">
        <v>0</v>
      </c>
      <c r="K87" s="181">
        <v>0</v>
      </c>
      <c r="L87" s="181">
        <v>0</v>
      </c>
      <c r="M87" s="181">
        <v>0</v>
      </c>
      <c r="N87" s="181">
        <v>0</v>
      </c>
      <c r="O87" s="181">
        <v>0</v>
      </c>
      <c r="P87" s="181">
        <v>0</v>
      </c>
      <c r="Q87" s="181">
        <f t="shared" si="2"/>
        <v>0</v>
      </c>
    </row>
    <row r="88" spans="2:19" ht="15.75" customHeight="1" x14ac:dyDescent="0.25">
      <c r="B88" s="27" t="s">
        <v>125</v>
      </c>
      <c r="C88" s="180">
        <v>4482732</v>
      </c>
      <c r="D88" s="180">
        <v>4482732</v>
      </c>
      <c r="E88" s="181">
        <v>0</v>
      </c>
      <c r="F88" s="180">
        <v>747121.22</v>
      </c>
      <c r="G88" s="180">
        <v>373561</v>
      </c>
      <c r="H88" s="180">
        <v>373561</v>
      </c>
      <c r="I88" s="180">
        <v>373561</v>
      </c>
      <c r="J88" s="180">
        <v>373561</v>
      </c>
      <c r="K88" s="180">
        <v>373561</v>
      </c>
      <c r="L88" s="180">
        <v>373561</v>
      </c>
      <c r="M88" s="180">
        <v>373561</v>
      </c>
      <c r="N88" s="180">
        <v>373561</v>
      </c>
      <c r="O88" s="180">
        <v>373561</v>
      </c>
      <c r="P88" s="180">
        <v>373561</v>
      </c>
      <c r="Q88" s="180">
        <f t="shared" si="2"/>
        <v>4482731.22</v>
      </c>
    </row>
    <row r="89" spans="2:19" ht="15.75" customHeight="1" x14ac:dyDescent="0.25">
      <c r="B89" s="27" t="s">
        <v>126</v>
      </c>
      <c r="C89" s="180">
        <v>4482732</v>
      </c>
      <c r="D89" s="180">
        <v>4482732</v>
      </c>
      <c r="E89" s="181">
        <v>0</v>
      </c>
      <c r="F89" s="180">
        <v>747121.22</v>
      </c>
      <c r="G89" s="180">
        <v>373561</v>
      </c>
      <c r="H89" s="180">
        <v>373561</v>
      </c>
      <c r="I89" s="180">
        <v>373561</v>
      </c>
      <c r="J89" s="180">
        <v>373561</v>
      </c>
      <c r="K89" s="180">
        <v>373561</v>
      </c>
      <c r="L89" s="180">
        <v>373561</v>
      </c>
      <c r="M89" s="180">
        <v>373561</v>
      </c>
      <c r="N89" s="180">
        <v>373561</v>
      </c>
      <c r="O89" s="180">
        <v>373561</v>
      </c>
      <c r="P89" s="180">
        <v>373561</v>
      </c>
      <c r="Q89" s="180">
        <f t="shared" si="2"/>
        <v>4482731.22</v>
      </c>
    </row>
    <row r="90" spans="2:19" ht="15.75" customHeight="1" x14ac:dyDescent="0.25">
      <c r="B90" s="26" t="s">
        <v>108</v>
      </c>
      <c r="C90" s="182">
        <v>0</v>
      </c>
      <c r="D90" s="179">
        <v>200</v>
      </c>
      <c r="E90" s="182">
        <v>0</v>
      </c>
      <c r="F90" s="182">
        <v>0</v>
      </c>
      <c r="G90" s="182">
        <v>0</v>
      </c>
      <c r="H90" s="182">
        <v>0</v>
      </c>
      <c r="I90" s="182">
        <v>0</v>
      </c>
      <c r="J90" s="182">
        <v>0</v>
      </c>
      <c r="K90" s="182">
        <v>0</v>
      </c>
      <c r="L90" s="182">
        <v>0</v>
      </c>
      <c r="M90" s="182">
        <v>0</v>
      </c>
      <c r="N90" s="182">
        <v>0</v>
      </c>
      <c r="O90" s="182">
        <v>0</v>
      </c>
      <c r="P90" s="182">
        <v>0</v>
      </c>
      <c r="Q90" s="182">
        <f t="shared" si="2"/>
        <v>0</v>
      </c>
    </row>
    <row r="91" spans="2:19" ht="15.75" customHeight="1" x14ac:dyDescent="0.25">
      <c r="B91" s="27" t="s">
        <v>109</v>
      </c>
      <c r="C91" s="181">
        <v>0</v>
      </c>
      <c r="D91" s="180">
        <v>200</v>
      </c>
      <c r="E91" s="181">
        <v>0</v>
      </c>
      <c r="F91" s="181">
        <v>0</v>
      </c>
      <c r="G91" s="181">
        <v>0</v>
      </c>
      <c r="H91" s="181">
        <v>0</v>
      </c>
      <c r="I91" s="181">
        <v>0</v>
      </c>
      <c r="J91" s="181">
        <v>0</v>
      </c>
      <c r="K91" s="181">
        <v>0</v>
      </c>
      <c r="L91" s="181">
        <v>0</v>
      </c>
      <c r="M91" s="181">
        <v>0</v>
      </c>
      <c r="N91" s="181">
        <v>0</v>
      </c>
      <c r="O91" s="181">
        <v>0</v>
      </c>
      <c r="P91" s="181">
        <v>0</v>
      </c>
      <c r="Q91" s="181">
        <f t="shared" si="2"/>
        <v>0</v>
      </c>
    </row>
    <row r="92" spans="2:19" ht="15.75" customHeight="1" x14ac:dyDescent="0.25">
      <c r="B92" s="27" t="s">
        <v>110</v>
      </c>
      <c r="C92" s="181">
        <v>0</v>
      </c>
      <c r="D92" s="180">
        <v>200</v>
      </c>
      <c r="E92" s="181">
        <v>0</v>
      </c>
      <c r="F92" s="181">
        <v>0</v>
      </c>
      <c r="G92" s="181">
        <v>0</v>
      </c>
      <c r="H92" s="181">
        <v>0</v>
      </c>
      <c r="I92" s="181">
        <v>0</v>
      </c>
      <c r="J92" s="181">
        <v>0</v>
      </c>
      <c r="K92" s="181">
        <v>0</v>
      </c>
      <c r="L92" s="181">
        <v>0</v>
      </c>
      <c r="M92" s="181">
        <v>0</v>
      </c>
      <c r="N92" s="181">
        <v>0</v>
      </c>
      <c r="O92" s="181">
        <v>0</v>
      </c>
      <c r="P92" s="181">
        <v>0</v>
      </c>
      <c r="Q92" s="181">
        <f t="shared" si="2"/>
        <v>0</v>
      </c>
    </row>
    <row r="93" spans="2:19" ht="15.75" customHeight="1" x14ac:dyDescent="0.25">
      <c r="B93" s="27" t="s">
        <v>111</v>
      </c>
      <c r="C93" s="181">
        <v>0</v>
      </c>
      <c r="D93" s="180">
        <v>200</v>
      </c>
      <c r="E93" s="181">
        <v>0</v>
      </c>
      <c r="F93" s="181">
        <v>0</v>
      </c>
      <c r="G93" s="181">
        <v>0</v>
      </c>
      <c r="H93" s="181">
        <v>0</v>
      </c>
      <c r="I93" s="181">
        <v>0</v>
      </c>
      <c r="J93" s="181">
        <v>0</v>
      </c>
      <c r="K93" s="181">
        <v>0</v>
      </c>
      <c r="L93" s="181">
        <v>0</v>
      </c>
      <c r="M93" s="181">
        <v>0</v>
      </c>
      <c r="N93" s="181">
        <v>0</v>
      </c>
      <c r="O93" s="181">
        <v>0</v>
      </c>
      <c r="P93" s="181">
        <v>0</v>
      </c>
      <c r="Q93" s="181">
        <f t="shared" si="2"/>
        <v>0</v>
      </c>
    </row>
    <row r="94" spans="2:19" x14ac:dyDescent="0.25">
      <c r="B94" s="77" t="s">
        <v>85</v>
      </c>
      <c r="C94" s="200">
        <f>C73+C77+C90</f>
        <v>3759817113</v>
      </c>
      <c r="D94" s="211">
        <f t="shared" ref="D94:P94" si="3">D73+D77+D90</f>
        <v>3030631858.6599998</v>
      </c>
      <c r="E94" s="207">
        <f t="shared" si="3"/>
        <v>0</v>
      </c>
      <c r="F94" s="202">
        <f t="shared" si="3"/>
        <v>1747711.88</v>
      </c>
      <c r="G94" s="203">
        <f t="shared" si="3"/>
        <v>885182.85</v>
      </c>
      <c r="H94" s="201">
        <f t="shared" si="3"/>
        <v>1818639.71</v>
      </c>
      <c r="I94" s="202">
        <f t="shared" si="3"/>
        <v>4285669.03</v>
      </c>
      <c r="J94" s="203">
        <f t="shared" si="3"/>
        <v>2571535.7399999998</v>
      </c>
      <c r="K94" s="201">
        <f t="shared" si="3"/>
        <v>1914329.65</v>
      </c>
      <c r="L94" s="202">
        <f t="shared" si="3"/>
        <v>1678649.9500000002</v>
      </c>
      <c r="M94" s="203">
        <f t="shared" si="3"/>
        <v>1320907.97</v>
      </c>
      <c r="N94" s="201">
        <f t="shared" si="3"/>
        <v>1909744.13</v>
      </c>
      <c r="O94" s="202">
        <f t="shared" si="3"/>
        <v>503414.75</v>
      </c>
      <c r="P94" s="203">
        <f t="shared" si="3"/>
        <v>558022.36</v>
      </c>
      <c r="Q94" s="204">
        <f t="shared" si="2"/>
        <v>19193808.02</v>
      </c>
      <c r="S94" s="6"/>
    </row>
    <row r="95" spans="2:19" ht="15.75" customHeight="1" x14ac:dyDescent="0.25">
      <c r="C95" s="32"/>
      <c r="D95" s="32"/>
      <c r="E95" s="32"/>
      <c r="F95" s="32"/>
      <c r="G95" s="32"/>
      <c r="H95" s="32"/>
      <c r="I95" s="32"/>
      <c r="J95" s="32"/>
      <c r="K95" s="32"/>
      <c r="L95" s="32"/>
      <c r="M95" s="32"/>
      <c r="N95" s="32"/>
      <c r="O95" s="32"/>
      <c r="P95" s="32"/>
      <c r="Q95" s="32"/>
    </row>
    <row r="96" spans="2:19" x14ac:dyDescent="0.25">
      <c r="B96" s="77" t="s">
        <v>86</v>
      </c>
      <c r="C96" s="200">
        <f t="shared" ref="C96:Q96" si="4">C70+C94</f>
        <v>104484479901</v>
      </c>
      <c r="D96" s="211">
        <f t="shared" si="4"/>
        <v>115010164702.52</v>
      </c>
      <c r="E96" s="201">
        <f t="shared" si="4"/>
        <v>3382037276.3599992</v>
      </c>
      <c r="F96" s="202">
        <f t="shared" si="4"/>
        <v>5501868426.7299986</v>
      </c>
      <c r="G96" s="203">
        <f t="shared" si="4"/>
        <v>4766060647.4099989</v>
      </c>
      <c r="H96" s="201">
        <f t="shared" si="4"/>
        <v>4477799678.0299997</v>
      </c>
      <c r="I96" s="202">
        <f t="shared" si="4"/>
        <v>5032257964.9400015</v>
      </c>
      <c r="J96" s="203">
        <f t="shared" si="4"/>
        <v>6049591243.3500004</v>
      </c>
      <c r="K96" s="201">
        <f t="shared" si="4"/>
        <v>5029626246.4500008</v>
      </c>
      <c r="L96" s="202">
        <f t="shared" si="4"/>
        <v>5794165498.4000006</v>
      </c>
      <c r="M96" s="203">
        <f t="shared" si="4"/>
        <v>5090470935.6300001</v>
      </c>
      <c r="N96" s="201">
        <f t="shared" si="4"/>
        <v>5422708872.4400015</v>
      </c>
      <c r="O96" s="202">
        <f t="shared" si="4"/>
        <v>6017366766.3799982</v>
      </c>
      <c r="P96" s="203">
        <f t="shared" si="4"/>
        <v>12569453666.849997</v>
      </c>
      <c r="Q96" s="204">
        <f t="shared" si="4"/>
        <v>69133407222.970001</v>
      </c>
      <c r="S96" s="6"/>
    </row>
    <row r="97" spans="2:17" x14ac:dyDescent="0.25">
      <c r="B97" s="8" t="s">
        <v>143</v>
      </c>
      <c r="C97" s="8"/>
      <c r="D97" s="8"/>
      <c r="E97" s="8"/>
      <c r="F97" s="8"/>
      <c r="G97" s="8"/>
      <c r="H97" s="8"/>
      <c r="I97" s="8"/>
      <c r="J97" s="8"/>
      <c r="K97" s="8"/>
      <c r="L97" s="8"/>
      <c r="M97" s="8"/>
      <c r="N97" s="8"/>
      <c r="O97" s="8"/>
      <c r="P97" s="8"/>
      <c r="Q97" s="8"/>
    </row>
    <row r="98" spans="2:17" x14ac:dyDescent="0.25">
      <c r="B98" s="8" t="s">
        <v>113</v>
      </c>
      <c r="C98" s="8"/>
      <c r="D98" s="8"/>
      <c r="E98" s="8"/>
      <c r="F98" s="8"/>
      <c r="G98" s="8"/>
      <c r="H98" s="8"/>
      <c r="I98" s="8"/>
      <c r="J98" s="8"/>
      <c r="K98" s="8"/>
      <c r="L98" s="8"/>
      <c r="M98" s="8"/>
      <c r="N98" s="8"/>
      <c r="O98" s="8"/>
      <c r="P98" s="8"/>
      <c r="Q98" s="8"/>
    </row>
    <row r="99" spans="2:17" x14ac:dyDescent="0.25">
      <c r="B99" s="8"/>
      <c r="C99" s="8"/>
      <c r="D99" s="8"/>
      <c r="E99" s="8"/>
      <c r="F99" s="8"/>
      <c r="G99" s="8"/>
      <c r="H99" s="8"/>
      <c r="I99" s="8"/>
      <c r="J99" s="8"/>
      <c r="K99" s="8"/>
      <c r="L99" s="8"/>
      <c r="M99" s="8"/>
      <c r="N99" s="8"/>
      <c r="O99" s="8"/>
      <c r="P99" s="8"/>
      <c r="Q99" s="8"/>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Q73:Q94 Q9:Q48 Q49:Q6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A972-F796-A94E-9062-99C1EF287942}">
  <sheetPr codeName="Hoja7"/>
  <dimension ref="B2:S103"/>
  <sheetViews>
    <sheetView showGridLines="0" topLeftCell="A41" zoomScale="85" zoomScaleNormal="85" workbookViewId="0">
      <selection activeCell="E49" sqref="E49"/>
    </sheetView>
  </sheetViews>
  <sheetFormatPr defaultColWidth="11.42578125" defaultRowHeight="15" x14ac:dyDescent="0.25"/>
  <cols>
    <col min="1" max="1" width="5.42578125" customWidth="1"/>
    <col min="2" max="2" width="83.140625" customWidth="1"/>
    <col min="3" max="4" width="14.42578125" customWidth="1"/>
    <col min="5" max="17" width="14.7109375" customWidth="1"/>
    <col min="19" max="19" width="14" bestFit="1" customWidth="1"/>
  </cols>
  <sheetData>
    <row r="2" spans="2:19" s="31" customFormat="1" ht="28.5" x14ac:dyDescent="0.25">
      <c r="B2" s="297" t="s">
        <v>0</v>
      </c>
      <c r="C2" s="305"/>
      <c r="D2" s="305"/>
      <c r="E2" s="305"/>
      <c r="F2" s="305"/>
      <c r="G2" s="305"/>
      <c r="H2" s="305"/>
      <c r="I2" s="305"/>
      <c r="J2" s="305"/>
      <c r="K2" s="305"/>
      <c r="L2" s="305"/>
      <c r="M2" s="305"/>
      <c r="N2" s="305"/>
      <c r="O2" s="305"/>
      <c r="P2" s="305"/>
      <c r="Q2" s="305"/>
      <c r="R2" s="35"/>
    </row>
    <row r="3" spans="2:19" s="31" customFormat="1" ht="21" x14ac:dyDescent="0.25">
      <c r="B3" s="298" t="s">
        <v>1</v>
      </c>
      <c r="C3" s="307"/>
      <c r="D3" s="307"/>
      <c r="E3" s="307"/>
      <c r="F3" s="307"/>
      <c r="G3" s="307"/>
      <c r="H3" s="307"/>
      <c r="I3" s="307"/>
      <c r="J3" s="307"/>
      <c r="K3" s="307"/>
      <c r="L3" s="307"/>
      <c r="M3" s="307"/>
      <c r="N3" s="307"/>
      <c r="O3" s="307"/>
      <c r="P3" s="307"/>
      <c r="Q3" s="307"/>
    </row>
    <row r="4" spans="2:19" s="31" customFormat="1" ht="16.5" x14ac:dyDescent="0.25">
      <c r="B4" s="299" t="s">
        <v>2</v>
      </c>
      <c r="C4" s="306"/>
      <c r="D4" s="306"/>
      <c r="E4" s="306"/>
      <c r="F4" s="306"/>
      <c r="G4" s="306"/>
      <c r="H4" s="306"/>
      <c r="I4" s="306"/>
      <c r="J4" s="306"/>
      <c r="K4" s="306"/>
      <c r="L4" s="306"/>
      <c r="M4" s="306"/>
      <c r="N4" s="306"/>
      <c r="O4" s="306"/>
      <c r="P4" s="306"/>
      <c r="Q4" s="306"/>
      <c r="R4" s="34"/>
    </row>
    <row r="5" spans="2:19" s="31" customFormat="1" ht="15.75" x14ac:dyDescent="0.25">
      <c r="B5" s="299" t="s">
        <v>3</v>
      </c>
      <c r="C5" s="306"/>
      <c r="D5" s="306"/>
      <c r="E5" s="306"/>
      <c r="F5" s="306"/>
      <c r="G5" s="306"/>
      <c r="H5" s="306"/>
      <c r="I5" s="306"/>
      <c r="J5" s="306"/>
      <c r="K5" s="306"/>
      <c r="L5" s="306"/>
      <c r="M5" s="306"/>
      <c r="N5" s="306"/>
      <c r="O5" s="306"/>
      <c r="P5" s="306"/>
      <c r="Q5" s="306"/>
    </row>
    <row r="6" spans="2:19" s="31" customFormat="1" x14ac:dyDescent="0.25">
      <c r="B6" s="2" t="s">
        <v>144</v>
      </c>
      <c r="C6" s="71"/>
      <c r="D6" s="71"/>
      <c r="E6" s="33"/>
      <c r="F6" s="33"/>
      <c r="G6" s="33"/>
      <c r="H6" s="33"/>
      <c r="I6"/>
      <c r="J6"/>
      <c r="K6"/>
      <c r="L6"/>
      <c r="M6"/>
      <c r="N6"/>
      <c r="O6"/>
      <c r="P6"/>
      <c r="Q6" s="32" t="s">
        <v>5</v>
      </c>
      <c r="R6" s="29"/>
    </row>
    <row r="7" spans="2:19" s="31" customFormat="1" ht="15" customHeight="1" x14ac:dyDescent="0.25">
      <c r="B7" s="302" t="s">
        <v>6</v>
      </c>
      <c r="C7" s="323" t="s">
        <v>145</v>
      </c>
      <c r="D7" s="323" t="s">
        <v>146</v>
      </c>
      <c r="E7" s="324" t="s">
        <v>9</v>
      </c>
      <c r="F7" s="324"/>
      <c r="G7" s="324"/>
      <c r="H7" s="324"/>
      <c r="I7" s="324"/>
      <c r="J7" s="324"/>
      <c r="K7" s="324"/>
      <c r="L7" s="324"/>
      <c r="M7" s="324"/>
      <c r="N7" s="324"/>
      <c r="O7" s="324"/>
      <c r="P7" s="324"/>
      <c r="Q7" s="324"/>
    </row>
    <row r="8" spans="2:19" s="31" customFormat="1" x14ac:dyDescent="0.25">
      <c r="B8" s="302"/>
      <c r="C8" s="323"/>
      <c r="D8" s="323"/>
      <c r="E8" s="72" t="s">
        <v>10</v>
      </c>
      <c r="F8" s="72" t="s">
        <v>11</v>
      </c>
      <c r="G8" s="72" t="s">
        <v>12</v>
      </c>
      <c r="H8" s="72" t="s">
        <v>13</v>
      </c>
      <c r="I8" s="72" t="s">
        <v>14</v>
      </c>
      <c r="J8" s="72" t="s">
        <v>15</v>
      </c>
      <c r="K8" s="72" t="s">
        <v>16</v>
      </c>
      <c r="L8" s="72" t="s">
        <v>17</v>
      </c>
      <c r="M8" s="72" t="s">
        <v>18</v>
      </c>
      <c r="N8" s="72" t="s">
        <v>19</v>
      </c>
      <c r="O8" s="72" t="s">
        <v>20</v>
      </c>
      <c r="P8" s="72" t="s">
        <v>21</v>
      </c>
      <c r="Q8" s="78" t="s">
        <v>22</v>
      </c>
    </row>
    <row r="9" spans="2:19" x14ac:dyDescent="0.25">
      <c r="B9" s="26" t="s">
        <v>23</v>
      </c>
      <c r="C9" s="55">
        <v>72366237633</v>
      </c>
      <c r="D9" s="55">
        <f>SUM(D10:D14)</f>
        <v>83385453237.240021</v>
      </c>
      <c r="E9" s="55">
        <f>SUM(E10:E14)</f>
        <v>4064487279.1900005</v>
      </c>
      <c r="F9" s="55">
        <f t="shared" ref="F9:K9" si="0">SUM(F10:F14)</f>
        <v>4070283816.1999989</v>
      </c>
      <c r="G9" s="55">
        <f t="shared" si="0"/>
        <v>4176219937.1199999</v>
      </c>
      <c r="H9" s="55">
        <f t="shared" si="0"/>
        <v>4358586300.0599995</v>
      </c>
      <c r="I9" s="55">
        <f t="shared" si="0"/>
        <v>4325077477.3900003</v>
      </c>
      <c r="J9" s="55">
        <f t="shared" si="0"/>
        <v>4825281274.75</v>
      </c>
      <c r="K9" s="55">
        <f t="shared" si="0"/>
        <v>4942820404.1700001</v>
      </c>
      <c r="L9" s="55">
        <f>SUM(L10:L14)</f>
        <v>4884026452.710001</v>
      </c>
      <c r="M9" s="55">
        <f>SUM(M10:M14)</f>
        <v>4665708391.8700008</v>
      </c>
      <c r="N9" s="55">
        <f>SUM(N10:N14)</f>
        <v>5684663088.2699995</v>
      </c>
      <c r="O9" s="55">
        <f t="shared" ref="O9:P9" si="1">SUM(O10:O14)</f>
        <v>5514442225.7000008</v>
      </c>
      <c r="P9" s="55">
        <f t="shared" si="1"/>
        <v>9254889220.2400017</v>
      </c>
      <c r="Q9" s="55">
        <f>SUM(E9:P9)</f>
        <v>60766485867.669998</v>
      </c>
    </row>
    <row r="10" spans="2:19" x14ac:dyDescent="0.25">
      <c r="B10" s="27" t="s">
        <v>24</v>
      </c>
      <c r="C10" s="54">
        <v>57352102270</v>
      </c>
      <c r="D10" s="54">
        <v>62901887918.740013</v>
      </c>
      <c r="E10" s="54">
        <v>3263314338.0100002</v>
      </c>
      <c r="F10" s="54">
        <v>3250148178.4099994</v>
      </c>
      <c r="G10" s="54">
        <v>3391795698.21</v>
      </c>
      <c r="H10" s="54">
        <v>3308693515.4000001</v>
      </c>
      <c r="I10" s="54">
        <v>3483704717.9700003</v>
      </c>
      <c r="J10" s="54">
        <v>3552988294.0800004</v>
      </c>
      <c r="K10" s="54">
        <v>3623342516.9700003</v>
      </c>
      <c r="L10" s="54">
        <v>3872330737.21</v>
      </c>
      <c r="M10" s="54">
        <v>3462410225.170001</v>
      </c>
      <c r="N10" s="54">
        <v>3890524233.8299994</v>
      </c>
      <c r="O10" s="56">
        <v>3790666692.1400003</v>
      </c>
      <c r="P10" s="56">
        <v>7272821456.4800005</v>
      </c>
      <c r="Q10" s="56">
        <f t="shared" ref="Q10:Q66" si="2">SUM(E10:P10)</f>
        <v>46162740603.880005</v>
      </c>
    </row>
    <row r="11" spans="2:19" x14ac:dyDescent="0.25">
      <c r="B11" s="27" t="s">
        <v>25</v>
      </c>
      <c r="C11" s="54">
        <v>6395265183</v>
      </c>
      <c r="D11" s="54">
        <v>11711467041.42</v>
      </c>
      <c r="E11" s="54">
        <v>289507825.25999999</v>
      </c>
      <c r="F11" s="54">
        <v>331809002.94999999</v>
      </c>
      <c r="G11" s="54">
        <v>304494793.86000007</v>
      </c>
      <c r="H11" s="54">
        <v>568983321.85000002</v>
      </c>
      <c r="I11" s="54">
        <v>293757458.50999999</v>
      </c>
      <c r="J11" s="54">
        <v>682172185.74000001</v>
      </c>
      <c r="K11" s="54">
        <v>733541348.99000013</v>
      </c>
      <c r="L11" s="54">
        <v>426665751.54000002</v>
      </c>
      <c r="M11" s="54">
        <v>679825604.35000002</v>
      </c>
      <c r="N11" s="54">
        <v>1185987102.4000001</v>
      </c>
      <c r="O11" s="56">
        <v>1166097300.1400001</v>
      </c>
      <c r="P11" s="56">
        <v>1286518643.98</v>
      </c>
      <c r="Q11" s="56">
        <f t="shared" si="2"/>
        <v>7949360339.5700016</v>
      </c>
    </row>
    <row r="12" spans="2:19" x14ac:dyDescent="0.25">
      <c r="B12" s="27" t="s">
        <v>26</v>
      </c>
      <c r="C12" s="54">
        <v>171242856</v>
      </c>
      <c r="D12" s="54">
        <v>173575731.60999998</v>
      </c>
      <c r="E12" s="54">
        <v>2956942.48</v>
      </c>
      <c r="F12" s="54">
        <v>4251484.9799999995</v>
      </c>
      <c r="G12" s="54">
        <v>3669975.23</v>
      </c>
      <c r="H12" s="54">
        <v>2363851.84</v>
      </c>
      <c r="I12" s="54">
        <v>4227575.42</v>
      </c>
      <c r="J12" s="54">
        <v>2937907.79</v>
      </c>
      <c r="K12" s="54">
        <v>2335109.04</v>
      </c>
      <c r="L12" s="54">
        <v>2267186.4300000002</v>
      </c>
      <c r="M12" s="54">
        <v>1390833.44</v>
      </c>
      <c r="N12" s="54">
        <v>3750047.87</v>
      </c>
      <c r="O12" s="56">
        <v>2236398.73</v>
      </c>
      <c r="P12" s="56">
        <v>4485756.99</v>
      </c>
      <c r="Q12" s="56">
        <f t="shared" si="2"/>
        <v>36873070.240000002</v>
      </c>
      <c r="S12" s="3"/>
    </row>
    <row r="13" spans="2:19" x14ac:dyDescent="0.25">
      <c r="B13" s="27" t="s">
        <v>27</v>
      </c>
      <c r="C13" s="54">
        <v>1632636766</v>
      </c>
      <c r="D13" s="54">
        <v>1354973424.5</v>
      </c>
      <c r="E13" s="54">
        <v>25697045.41</v>
      </c>
      <c r="F13" s="54">
        <v>8531368.9299999997</v>
      </c>
      <c r="G13" s="54">
        <v>2934499.12</v>
      </c>
      <c r="H13" s="54">
        <v>5465734.7199999997</v>
      </c>
      <c r="I13" s="54">
        <v>5181076.3499999996</v>
      </c>
      <c r="J13" s="54">
        <v>62710923.490000002</v>
      </c>
      <c r="K13" s="54">
        <v>68908344.069999993</v>
      </c>
      <c r="L13" s="54">
        <v>7583285.2599999998</v>
      </c>
      <c r="M13" s="54">
        <v>3179223.56</v>
      </c>
      <c r="N13" s="54">
        <v>20798434.850000001</v>
      </c>
      <c r="O13" s="56">
        <v>17382317</v>
      </c>
      <c r="P13" s="56">
        <v>130016851.84</v>
      </c>
      <c r="Q13" s="56">
        <f t="shared" si="2"/>
        <v>358389104.60000002</v>
      </c>
    </row>
    <row r="14" spans="2:19" x14ac:dyDescent="0.25">
      <c r="B14" s="27" t="s">
        <v>28</v>
      </c>
      <c r="C14" s="54">
        <v>6814990558</v>
      </c>
      <c r="D14" s="54">
        <v>7243549120.9700031</v>
      </c>
      <c r="E14" s="54">
        <v>483011128.02999997</v>
      </c>
      <c r="F14" s="54">
        <v>475543780.93000007</v>
      </c>
      <c r="G14" s="54">
        <v>473324970.69999999</v>
      </c>
      <c r="H14" s="54">
        <v>473079876.24999994</v>
      </c>
      <c r="I14" s="54">
        <v>538206649.13999999</v>
      </c>
      <c r="J14" s="54">
        <v>524471963.65000004</v>
      </c>
      <c r="K14" s="54">
        <v>514693085.10000002</v>
      </c>
      <c r="L14" s="54">
        <v>575179492.2700001</v>
      </c>
      <c r="M14" s="54">
        <v>518902505.34999996</v>
      </c>
      <c r="N14" s="54">
        <v>583603269.32000005</v>
      </c>
      <c r="O14" s="56">
        <v>538059517.69000006</v>
      </c>
      <c r="P14" s="56">
        <v>561046510.94999993</v>
      </c>
      <c r="Q14" s="56">
        <f t="shared" si="2"/>
        <v>6259122749.3800001</v>
      </c>
    </row>
    <row r="15" spans="2:19" x14ac:dyDescent="0.25">
      <c r="B15" s="26" t="s">
        <v>29</v>
      </c>
      <c r="C15" s="55">
        <v>14225624173</v>
      </c>
      <c r="D15" s="55">
        <f>SUM(D16:D24)</f>
        <v>15204324641.18</v>
      </c>
      <c r="E15" s="55">
        <f>SUM(E16:E24)</f>
        <v>224155534.74000001</v>
      </c>
      <c r="F15" s="55">
        <f t="shared" ref="F15:P15" si="3">SUM(F16:F24)</f>
        <v>354189986.01000005</v>
      </c>
      <c r="G15" s="55">
        <f t="shared" si="3"/>
        <v>358201972.90999997</v>
      </c>
      <c r="H15" s="55">
        <f t="shared" si="3"/>
        <v>239082090.00999996</v>
      </c>
      <c r="I15" s="55">
        <f t="shared" si="3"/>
        <v>320564423.01999998</v>
      </c>
      <c r="J15" s="55">
        <f t="shared" si="3"/>
        <v>289034422.27999997</v>
      </c>
      <c r="K15" s="55">
        <f t="shared" si="3"/>
        <v>308056065.82000005</v>
      </c>
      <c r="L15" s="55">
        <f t="shared" si="3"/>
        <v>314643239.79000002</v>
      </c>
      <c r="M15" s="55">
        <f t="shared" si="3"/>
        <v>114816525.87999998</v>
      </c>
      <c r="N15" s="55">
        <f t="shared" si="3"/>
        <v>305913860.65000004</v>
      </c>
      <c r="O15" s="55">
        <f t="shared" si="3"/>
        <v>216119754.34</v>
      </c>
      <c r="P15" s="55">
        <f t="shared" si="3"/>
        <v>657291693.79999995</v>
      </c>
      <c r="Q15" s="55">
        <f>SUM(E15:P15)</f>
        <v>3702069569.25</v>
      </c>
    </row>
    <row r="16" spans="2:19" x14ac:dyDescent="0.25">
      <c r="B16" s="27" t="s">
        <v>30</v>
      </c>
      <c r="C16" s="56">
        <v>3400951356</v>
      </c>
      <c r="D16" s="56">
        <v>3452145081.4100003</v>
      </c>
      <c r="E16" s="56">
        <v>40729307.480000004</v>
      </c>
      <c r="F16" s="56">
        <v>56338869.780000001</v>
      </c>
      <c r="G16" s="56">
        <v>56584323.690000005</v>
      </c>
      <c r="H16" s="56">
        <v>36792668.889999986</v>
      </c>
      <c r="I16" s="56">
        <v>36996292.210000008</v>
      </c>
      <c r="J16" s="56">
        <v>49413626.839999996</v>
      </c>
      <c r="K16" s="56">
        <v>43515886.170000002</v>
      </c>
      <c r="L16" s="56">
        <v>51949795.460000008</v>
      </c>
      <c r="M16" s="56">
        <v>43495398.579999998</v>
      </c>
      <c r="N16" s="56">
        <v>56417366.719999999</v>
      </c>
      <c r="O16" s="56">
        <v>74555657.129999995</v>
      </c>
      <c r="P16" s="56">
        <v>77181679.62000002</v>
      </c>
      <c r="Q16" s="56">
        <f t="shared" si="2"/>
        <v>623970872.56999993</v>
      </c>
    </row>
    <row r="17" spans="2:17" x14ac:dyDescent="0.25">
      <c r="B17" s="27" t="s">
        <v>31</v>
      </c>
      <c r="C17" s="56">
        <v>870478288</v>
      </c>
      <c r="D17" s="56">
        <v>852578196.92000008</v>
      </c>
      <c r="E17" s="56">
        <v>10492380.560000001</v>
      </c>
      <c r="F17" s="56">
        <v>13894519.609999999</v>
      </c>
      <c r="G17" s="56">
        <v>20605740.690000001</v>
      </c>
      <c r="H17" s="56">
        <v>7033469.830000001</v>
      </c>
      <c r="I17" s="56">
        <v>17348870.490000002</v>
      </c>
      <c r="J17" s="56">
        <v>27019936.550000001</v>
      </c>
      <c r="K17" s="56">
        <v>27430846.670000002</v>
      </c>
      <c r="L17" s="56">
        <v>12266955.900000002</v>
      </c>
      <c r="M17" s="56">
        <v>12467074.789999999</v>
      </c>
      <c r="N17" s="56">
        <v>9409975.1499999985</v>
      </c>
      <c r="O17" s="56">
        <v>7453010.6799999997</v>
      </c>
      <c r="P17" s="56">
        <v>21854991.070000004</v>
      </c>
      <c r="Q17" s="56">
        <f t="shared" si="2"/>
        <v>187277771.99000001</v>
      </c>
    </row>
    <row r="18" spans="2:17" x14ac:dyDescent="0.25">
      <c r="B18" s="27" t="s">
        <v>32</v>
      </c>
      <c r="C18" s="56">
        <v>678547148</v>
      </c>
      <c r="D18" s="56">
        <v>687708396.94999981</v>
      </c>
      <c r="E18" s="56">
        <v>4688157.7</v>
      </c>
      <c r="F18" s="56">
        <v>9726691.8699999992</v>
      </c>
      <c r="G18" s="56">
        <v>11857125.829999998</v>
      </c>
      <c r="H18" s="56">
        <v>9389003.0199999977</v>
      </c>
      <c r="I18" s="56">
        <v>5251013.2299999995</v>
      </c>
      <c r="J18" s="56">
        <v>6852137.8600000003</v>
      </c>
      <c r="K18" s="56">
        <v>13231308.279999999</v>
      </c>
      <c r="L18" s="56">
        <v>10038200.959999999</v>
      </c>
      <c r="M18" s="56">
        <v>2127993.27</v>
      </c>
      <c r="N18" s="56">
        <v>5541651.3300000001</v>
      </c>
      <c r="O18" s="56">
        <v>4422660.55</v>
      </c>
      <c r="P18" s="56">
        <v>18538458.27</v>
      </c>
      <c r="Q18" s="56">
        <f t="shared" si="2"/>
        <v>101664402.16999997</v>
      </c>
    </row>
    <row r="19" spans="2:17" x14ac:dyDescent="0.25">
      <c r="B19" s="27" t="s">
        <v>33</v>
      </c>
      <c r="C19" s="56">
        <v>169958549</v>
      </c>
      <c r="D19" s="56">
        <v>191116925.85999998</v>
      </c>
      <c r="E19" s="56">
        <v>3791152.39</v>
      </c>
      <c r="F19" s="56">
        <v>4213646.91</v>
      </c>
      <c r="G19" s="56">
        <v>4809468.62</v>
      </c>
      <c r="H19" s="56">
        <v>1519626.08</v>
      </c>
      <c r="I19" s="56">
        <v>5297914.97</v>
      </c>
      <c r="J19" s="56">
        <v>2370067.35</v>
      </c>
      <c r="K19" s="56">
        <v>5441152.6899999995</v>
      </c>
      <c r="L19" s="56">
        <v>3386012.1399999997</v>
      </c>
      <c r="M19" s="56">
        <v>826009.44</v>
      </c>
      <c r="N19" s="56">
        <v>1953964.57</v>
      </c>
      <c r="O19" s="56">
        <v>11886811.470000003</v>
      </c>
      <c r="P19" s="56">
        <v>6755694.5600000005</v>
      </c>
      <c r="Q19" s="56">
        <f t="shared" si="2"/>
        <v>52251521.190000013</v>
      </c>
    </row>
    <row r="20" spans="2:17" x14ac:dyDescent="0.25">
      <c r="B20" s="27" t="s">
        <v>34</v>
      </c>
      <c r="C20" s="56">
        <v>914472333</v>
      </c>
      <c r="D20" s="56">
        <v>1571632691.8599999</v>
      </c>
      <c r="E20" s="56">
        <v>14412107.370000001</v>
      </c>
      <c r="F20" s="56">
        <v>20107545.23</v>
      </c>
      <c r="G20" s="56">
        <v>29810421.760000005</v>
      </c>
      <c r="H20" s="56">
        <v>45402320.20000001</v>
      </c>
      <c r="I20" s="56">
        <v>71699139.930000007</v>
      </c>
      <c r="J20" s="56">
        <v>59275864.420000002</v>
      </c>
      <c r="K20" s="56">
        <v>44243369.420000002</v>
      </c>
      <c r="L20" s="56">
        <v>88200647.689999998</v>
      </c>
      <c r="M20" s="56">
        <v>12351550.050000001</v>
      </c>
      <c r="N20" s="56">
        <v>37146281.430000007</v>
      </c>
      <c r="O20" s="56">
        <v>35858023.070000008</v>
      </c>
      <c r="P20" s="56">
        <v>205519435.92000002</v>
      </c>
      <c r="Q20" s="56">
        <f t="shared" si="2"/>
        <v>664026706.49000001</v>
      </c>
    </row>
    <row r="21" spans="2:17" x14ac:dyDescent="0.25">
      <c r="B21" s="27" t="s">
        <v>35</v>
      </c>
      <c r="C21" s="56">
        <v>734682091</v>
      </c>
      <c r="D21" s="56">
        <v>915207062.84000003</v>
      </c>
      <c r="E21" s="56">
        <v>23199178.610000003</v>
      </c>
      <c r="F21" s="56">
        <v>41297847.589999996</v>
      </c>
      <c r="G21" s="56">
        <v>50040826.700000003</v>
      </c>
      <c r="H21" s="56">
        <v>36434748.409999996</v>
      </c>
      <c r="I21" s="56">
        <v>55747623.25</v>
      </c>
      <c r="J21" s="56">
        <v>41856874.379999995</v>
      </c>
      <c r="K21" s="56">
        <v>35180374.510000005</v>
      </c>
      <c r="L21" s="56">
        <v>36727425.530000001</v>
      </c>
      <c r="M21" s="56">
        <v>23943510.939999998</v>
      </c>
      <c r="N21" s="56">
        <v>120401424.16999999</v>
      </c>
      <c r="O21" s="56">
        <v>30870305.380000003</v>
      </c>
      <c r="P21" s="56">
        <v>46613533.619999997</v>
      </c>
      <c r="Q21" s="56">
        <f t="shared" si="2"/>
        <v>542313673.09000003</v>
      </c>
    </row>
    <row r="22" spans="2:17" x14ac:dyDescent="0.25">
      <c r="B22" s="27" t="s">
        <v>36</v>
      </c>
      <c r="C22" s="56">
        <v>1980267518</v>
      </c>
      <c r="D22" s="56">
        <v>1758766075.1899996</v>
      </c>
      <c r="E22" s="56">
        <v>98831108.86999999</v>
      </c>
      <c r="F22" s="56">
        <v>19453426.319999997</v>
      </c>
      <c r="G22" s="56">
        <v>22851172.169999998</v>
      </c>
      <c r="H22" s="56">
        <v>41179856.540000007</v>
      </c>
      <c r="I22" s="56">
        <v>76896383.340000004</v>
      </c>
      <c r="J22" s="56">
        <v>32955489.82</v>
      </c>
      <c r="K22" s="56">
        <v>41466553.800000004</v>
      </c>
      <c r="L22" s="56">
        <v>28667067.419999994</v>
      </c>
      <c r="M22" s="56">
        <v>5504123.71</v>
      </c>
      <c r="N22" s="56">
        <v>17252981.490000002</v>
      </c>
      <c r="O22" s="56">
        <v>19533398.739999998</v>
      </c>
      <c r="P22" s="56">
        <v>54779331.960000001</v>
      </c>
      <c r="Q22" s="56">
        <f t="shared" si="2"/>
        <v>459370894.18000001</v>
      </c>
    </row>
    <row r="23" spans="2:17" x14ac:dyDescent="0.25">
      <c r="B23" s="27" t="s">
        <v>37</v>
      </c>
      <c r="C23" s="56">
        <v>5142623603</v>
      </c>
      <c r="D23" s="56">
        <v>5384782629.5000019</v>
      </c>
      <c r="E23" s="56">
        <v>18284791.5</v>
      </c>
      <c r="F23" s="56">
        <v>175676769.14000002</v>
      </c>
      <c r="G23" s="56">
        <v>145857756.95999995</v>
      </c>
      <c r="H23" s="56">
        <v>49713952.00999999</v>
      </c>
      <c r="I23" s="56">
        <v>44602416.510000005</v>
      </c>
      <c r="J23" s="56">
        <v>64006152.280000001</v>
      </c>
      <c r="K23" s="56">
        <v>86337466.280000001</v>
      </c>
      <c r="L23" s="56">
        <v>75270828.13000001</v>
      </c>
      <c r="M23" s="56">
        <v>9959624.6600000001</v>
      </c>
      <c r="N23" s="56">
        <v>48865142.479999997</v>
      </c>
      <c r="O23" s="56">
        <v>26040105.500000004</v>
      </c>
      <c r="P23" s="56">
        <v>207412755.72999999</v>
      </c>
      <c r="Q23" s="56">
        <f t="shared" si="2"/>
        <v>952027761.17999995</v>
      </c>
    </row>
    <row r="24" spans="2:17" x14ac:dyDescent="0.25">
      <c r="B24" s="27" t="s">
        <v>141</v>
      </c>
      <c r="C24" s="56">
        <v>333643287</v>
      </c>
      <c r="D24" s="56">
        <v>390387580.65000004</v>
      </c>
      <c r="E24" s="56">
        <v>9727350.2599999998</v>
      </c>
      <c r="F24" s="56">
        <v>13480669.559999999</v>
      </c>
      <c r="G24" s="56">
        <v>15785136.49</v>
      </c>
      <c r="H24" s="56">
        <v>11616445.029999999</v>
      </c>
      <c r="I24" s="56">
        <v>6724769.0899999999</v>
      </c>
      <c r="J24" s="56">
        <v>5284272.78</v>
      </c>
      <c r="K24" s="56">
        <v>11209108</v>
      </c>
      <c r="L24" s="56">
        <v>8136306.5599999996</v>
      </c>
      <c r="M24" s="56">
        <v>4141240.44</v>
      </c>
      <c r="N24" s="56">
        <v>8925073.3100000005</v>
      </c>
      <c r="O24" s="56">
        <v>5499781.8200000003</v>
      </c>
      <c r="P24" s="56">
        <v>18635813.049999997</v>
      </c>
      <c r="Q24" s="56">
        <f t="shared" si="2"/>
        <v>119165966.39</v>
      </c>
    </row>
    <row r="25" spans="2:17" x14ac:dyDescent="0.25">
      <c r="B25" s="26" t="s">
        <v>38</v>
      </c>
      <c r="C25" s="55">
        <v>9157128182</v>
      </c>
      <c r="D25" s="55">
        <f>SUM(D26:D33)</f>
        <v>13847222500.640001</v>
      </c>
      <c r="E25" s="55">
        <f>SUM(E26:E33)</f>
        <v>255981504.80999997</v>
      </c>
      <c r="F25" s="55">
        <f t="shared" ref="F25:P25" si="4">SUM(F26:F33)</f>
        <v>230067899.63999999</v>
      </c>
      <c r="G25" s="55">
        <f t="shared" si="4"/>
        <v>503424872.61000001</v>
      </c>
      <c r="H25" s="55">
        <f t="shared" si="4"/>
        <v>278672363.10000002</v>
      </c>
      <c r="I25" s="55">
        <f t="shared" si="4"/>
        <v>525617212.17999995</v>
      </c>
      <c r="J25" s="55">
        <f t="shared" si="4"/>
        <v>594871704.92999995</v>
      </c>
      <c r="K25" s="55">
        <f t="shared" si="4"/>
        <v>898637689.96999979</v>
      </c>
      <c r="L25" s="55">
        <f t="shared" si="4"/>
        <v>472601241.38</v>
      </c>
      <c r="M25" s="55">
        <f t="shared" si="4"/>
        <v>413549270.69</v>
      </c>
      <c r="N25" s="55">
        <f t="shared" si="4"/>
        <v>406497534.44</v>
      </c>
      <c r="O25" s="55">
        <f t="shared" si="4"/>
        <v>276026722.45000005</v>
      </c>
      <c r="P25" s="55">
        <f t="shared" si="4"/>
        <v>1340802834.55</v>
      </c>
      <c r="Q25" s="55">
        <f t="shared" si="2"/>
        <v>6196750850.749999</v>
      </c>
    </row>
    <row r="26" spans="2:17" x14ac:dyDescent="0.25">
      <c r="B26" s="27" t="s">
        <v>39</v>
      </c>
      <c r="C26" s="56">
        <v>801653982</v>
      </c>
      <c r="D26" s="56">
        <v>790777765.75999999</v>
      </c>
      <c r="E26" s="56">
        <v>12530730.57</v>
      </c>
      <c r="F26" s="56">
        <v>15502121.939999999</v>
      </c>
      <c r="G26" s="56">
        <v>26535810.880000003</v>
      </c>
      <c r="H26" s="56">
        <v>31613791.73</v>
      </c>
      <c r="I26" s="56">
        <v>37386243.460000001</v>
      </c>
      <c r="J26" s="56">
        <v>36897030.409999996</v>
      </c>
      <c r="K26" s="56">
        <v>58699901.709999993</v>
      </c>
      <c r="L26" s="56">
        <v>35915522.439999998</v>
      </c>
      <c r="M26" s="56">
        <v>24440333.370000001</v>
      </c>
      <c r="N26" s="56">
        <v>28308423.18</v>
      </c>
      <c r="O26" s="56">
        <v>29070510.539999999</v>
      </c>
      <c r="P26" s="56">
        <v>73982972.099999994</v>
      </c>
      <c r="Q26" s="56">
        <f t="shared" si="2"/>
        <v>410883392.33000004</v>
      </c>
    </row>
    <row r="27" spans="2:17" x14ac:dyDescent="0.25">
      <c r="B27" s="27" t="s">
        <v>40</v>
      </c>
      <c r="C27" s="56">
        <v>178777849</v>
      </c>
      <c r="D27" s="56">
        <v>296532863.13</v>
      </c>
      <c r="E27" s="56">
        <v>1920437.75</v>
      </c>
      <c r="F27" s="56">
        <v>2293777.48</v>
      </c>
      <c r="G27" s="56">
        <v>2669267.23</v>
      </c>
      <c r="H27" s="56">
        <v>1990811.4799999997</v>
      </c>
      <c r="I27" s="56">
        <v>3060081.11</v>
      </c>
      <c r="J27" s="56">
        <v>62001659.499999993</v>
      </c>
      <c r="K27" s="56">
        <v>26016448.109999999</v>
      </c>
      <c r="L27" s="56">
        <v>1833282.02</v>
      </c>
      <c r="M27" s="56">
        <v>766563.72</v>
      </c>
      <c r="N27" s="56">
        <v>565401.18000000005</v>
      </c>
      <c r="O27" s="56">
        <v>2393893.98</v>
      </c>
      <c r="P27" s="56">
        <v>5978277.7199999988</v>
      </c>
      <c r="Q27" s="56">
        <f t="shared" si="2"/>
        <v>111489901.28</v>
      </c>
    </row>
    <row r="28" spans="2:17" x14ac:dyDescent="0.25">
      <c r="B28" s="27" t="s">
        <v>41</v>
      </c>
      <c r="C28" s="56">
        <v>661146906</v>
      </c>
      <c r="D28" s="56">
        <v>780098870.56999969</v>
      </c>
      <c r="E28" s="56">
        <v>6147310.3499999996</v>
      </c>
      <c r="F28" s="56">
        <v>7194328.0200000005</v>
      </c>
      <c r="G28" s="56">
        <v>8276823.7400000002</v>
      </c>
      <c r="H28" s="56">
        <v>5867141.0999999996</v>
      </c>
      <c r="I28" s="56">
        <v>7830840.0299999993</v>
      </c>
      <c r="J28" s="56">
        <v>9670859.4800000004</v>
      </c>
      <c r="K28" s="56">
        <v>17411214.739999998</v>
      </c>
      <c r="L28" s="56">
        <v>11883003.430000002</v>
      </c>
      <c r="M28" s="56">
        <v>4081256.08</v>
      </c>
      <c r="N28" s="56">
        <v>6371920.3599999994</v>
      </c>
      <c r="O28" s="56">
        <v>7767453.5899999999</v>
      </c>
      <c r="P28" s="56">
        <v>20672358.489999998</v>
      </c>
      <c r="Q28" s="56">
        <f t="shared" si="2"/>
        <v>113174509.41</v>
      </c>
    </row>
    <row r="29" spans="2:17" x14ac:dyDescent="0.25">
      <c r="B29" s="27" t="s">
        <v>42</v>
      </c>
      <c r="C29" s="56">
        <v>2672475779</v>
      </c>
      <c r="D29" s="56">
        <v>3836444842.9799995</v>
      </c>
      <c r="E29" s="56">
        <v>78036539.310000002</v>
      </c>
      <c r="F29" s="56">
        <v>39956380.030000001</v>
      </c>
      <c r="G29" s="56">
        <v>144468657.56999999</v>
      </c>
      <c r="H29" s="56">
        <v>45066252.560000002</v>
      </c>
      <c r="I29" s="56">
        <v>143345184.56999999</v>
      </c>
      <c r="J29" s="56">
        <v>152625849.25999999</v>
      </c>
      <c r="K29" s="56">
        <v>131126847.11</v>
      </c>
      <c r="L29" s="56">
        <v>173392685.38</v>
      </c>
      <c r="M29" s="56">
        <v>32170602.260000002</v>
      </c>
      <c r="N29" s="56">
        <v>174560417.04999998</v>
      </c>
      <c r="O29" s="56">
        <v>58788743.619999997</v>
      </c>
      <c r="P29" s="56">
        <v>408072182.10000002</v>
      </c>
      <c r="Q29" s="56">
        <f t="shared" si="2"/>
        <v>1581610340.8199997</v>
      </c>
    </row>
    <row r="30" spans="2:17" x14ac:dyDescent="0.25">
      <c r="B30" s="27" t="s">
        <v>43</v>
      </c>
      <c r="C30" s="56">
        <v>157848788</v>
      </c>
      <c r="D30" s="56">
        <v>251951064.52000004</v>
      </c>
      <c r="E30" s="56">
        <v>498249.57999999996</v>
      </c>
      <c r="F30" s="56">
        <v>3320571.76</v>
      </c>
      <c r="G30" s="56">
        <v>7422712.8100000005</v>
      </c>
      <c r="H30" s="56">
        <v>5582448.1999999993</v>
      </c>
      <c r="I30" s="56">
        <v>4988775.97</v>
      </c>
      <c r="J30" s="56">
        <v>7151045.4000000004</v>
      </c>
      <c r="K30" s="56">
        <v>27328982.09</v>
      </c>
      <c r="L30" s="56">
        <v>12335210.780000001</v>
      </c>
      <c r="M30" s="56">
        <v>3475829.7800000003</v>
      </c>
      <c r="N30" s="56">
        <v>3718752.9899999998</v>
      </c>
      <c r="O30" s="56">
        <v>6761479.6699999999</v>
      </c>
      <c r="P30" s="56">
        <v>22498826.52</v>
      </c>
      <c r="Q30" s="56">
        <f t="shared" si="2"/>
        <v>105082885.55</v>
      </c>
    </row>
    <row r="31" spans="2:17" x14ac:dyDescent="0.25">
      <c r="B31" s="27" t="s">
        <v>44</v>
      </c>
      <c r="C31" s="56">
        <v>169935347</v>
      </c>
      <c r="D31" s="56">
        <v>177131638.95000002</v>
      </c>
      <c r="E31" s="56">
        <v>4318.8</v>
      </c>
      <c r="F31" s="56">
        <v>381539.20999999996</v>
      </c>
      <c r="G31" s="56">
        <v>1180376.0699999998</v>
      </c>
      <c r="H31" s="56">
        <v>1088669.1399999999</v>
      </c>
      <c r="I31" s="56">
        <v>13072764.229999999</v>
      </c>
      <c r="J31" s="56">
        <v>5884469.9800000004</v>
      </c>
      <c r="K31" s="56">
        <v>2665588.5300000003</v>
      </c>
      <c r="L31" s="56">
        <v>5184234.0799999982</v>
      </c>
      <c r="M31" s="56">
        <v>609871.39</v>
      </c>
      <c r="N31" s="56">
        <v>2659569.9600000004</v>
      </c>
      <c r="O31" s="56">
        <v>1567650.6199999999</v>
      </c>
      <c r="P31" s="56">
        <v>14072193.220000001</v>
      </c>
      <c r="Q31" s="56">
        <f t="shared" si="2"/>
        <v>48371245.229999997</v>
      </c>
    </row>
    <row r="32" spans="2:17" x14ac:dyDescent="0.25">
      <c r="B32" s="27" t="s">
        <v>45</v>
      </c>
      <c r="C32" s="56">
        <v>1583333692</v>
      </c>
      <c r="D32" s="56">
        <v>2340433638.4899998</v>
      </c>
      <c r="E32" s="56">
        <v>19383938.369999997</v>
      </c>
      <c r="F32" s="56">
        <v>34355458.659999996</v>
      </c>
      <c r="G32" s="56">
        <v>90519632.079999998</v>
      </c>
      <c r="H32" s="56">
        <v>79314195.760000005</v>
      </c>
      <c r="I32" s="56">
        <v>63069949.199999996</v>
      </c>
      <c r="J32" s="56">
        <v>99117714.61999999</v>
      </c>
      <c r="K32" s="56">
        <v>116781570.5</v>
      </c>
      <c r="L32" s="56">
        <v>103619528.53</v>
      </c>
      <c r="M32" s="56">
        <v>42368064.199999996</v>
      </c>
      <c r="N32" s="56">
        <v>79148886.849999994</v>
      </c>
      <c r="O32" s="56">
        <v>82935824.13000001</v>
      </c>
      <c r="P32" s="56">
        <v>209982868.29000002</v>
      </c>
      <c r="Q32" s="56">
        <f t="shared" si="2"/>
        <v>1020597631.1900001</v>
      </c>
    </row>
    <row r="33" spans="2:17" x14ac:dyDescent="0.25">
      <c r="B33" s="27" t="s">
        <v>46</v>
      </c>
      <c r="C33" s="56">
        <v>2931955839</v>
      </c>
      <c r="D33" s="56">
        <v>5373851816.2400026</v>
      </c>
      <c r="E33" s="56">
        <v>137459980.07999998</v>
      </c>
      <c r="F33" s="56">
        <v>127063722.54000001</v>
      </c>
      <c r="G33" s="56">
        <v>222351592.23000002</v>
      </c>
      <c r="H33" s="56">
        <v>108149053.13000001</v>
      </c>
      <c r="I33" s="56">
        <v>252863373.60999998</v>
      </c>
      <c r="J33" s="56">
        <v>221523076.28</v>
      </c>
      <c r="K33" s="56">
        <v>518607137.17999989</v>
      </c>
      <c r="L33" s="56">
        <v>128437774.72</v>
      </c>
      <c r="M33" s="56">
        <v>305636749.88999999</v>
      </c>
      <c r="N33" s="56">
        <v>111164162.86999999</v>
      </c>
      <c r="O33" s="56">
        <v>86741166.300000027</v>
      </c>
      <c r="P33" s="56">
        <v>585543156.1099999</v>
      </c>
      <c r="Q33" s="56">
        <f t="shared" si="2"/>
        <v>2805540944.9399996</v>
      </c>
    </row>
    <row r="34" spans="2:17" x14ac:dyDescent="0.25">
      <c r="B34" s="26" t="s">
        <v>47</v>
      </c>
      <c r="C34" s="55">
        <v>2866775730</v>
      </c>
      <c r="D34" s="55">
        <f>SUM(D35:D39)</f>
        <v>2954248861.2300005</v>
      </c>
      <c r="E34" s="55">
        <f>SUM(E35:E39)</f>
        <v>25449981.850000001</v>
      </c>
      <c r="F34" s="55">
        <f t="shared" ref="F34:P34" si="5">SUM(F35:F39)</f>
        <v>49830508.960000001</v>
      </c>
      <c r="G34" s="55">
        <f t="shared" si="5"/>
        <v>36372461.159999996</v>
      </c>
      <c r="H34" s="55">
        <f t="shared" si="5"/>
        <v>26321610.150000002</v>
      </c>
      <c r="I34" s="55">
        <f t="shared" si="5"/>
        <v>31949739.689999998</v>
      </c>
      <c r="J34" s="55">
        <f t="shared" si="5"/>
        <v>34274152.969999999</v>
      </c>
      <c r="K34" s="55">
        <f t="shared" si="5"/>
        <v>37776799.530000001</v>
      </c>
      <c r="L34" s="55">
        <f t="shared" si="5"/>
        <v>17030980.449999999</v>
      </c>
      <c r="M34" s="55">
        <f t="shared" si="5"/>
        <v>17297998.450000003</v>
      </c>
      <c r="N34" s="55">
        <f t="shared" si="5"/>
        <v>47981014.840000004</v>
      </c>
      <c r="O34" s="55">
        <f t="shared" si="5"/>
        <v>24382004.010000002</v>
      </c>
      <c r="P34" s="55">
        <f t="shared" si="5"/>
        <v>29454731.989999998</v>
      </c>
      <c r="Q34" s="55">
        <f t="shared" si="2"/>
        <v>378121984.04999995</v>
      </c>
    </row>
    <row r="35" spans="2:17" x14ac:dyDescent="0.25">
      <c r="B35" t="s">
        <v>48</v>
      </c>
      <c r="C35" s="56">
        <v>2634896671</v>
      </c>
      <c r="D35" s="56">
        <v>2650510687.1800003</v>
      </c>
      <c r="E35" s="56">
        <v>21107116.840000004</v>
      </c>
      <c r="F35" s="56">
        <v>40255479.100000001</v>
      </c>
      <c r="G35" s="56">
        <v>34275815.009999998</v>
      </c>
      <c r="H35" s="56">
        <v>23763116.430000003</v>
      </c>
      <c r="I35" s="56">
        <v>27740462.359999999</v>
      </c>
      <c r="J35" s="56">
        <v>30698025.060000002</v>
      </c>
      <c r="K35" s="56">
        <v>33859281.75</v>
      </c>
      <c r="L35" s="56">
        <v>13580497.800000001</v>
      </c>
      <c r="M35" s="56">
        <v>15448205.360000003</v>
      </c>
      <c r="N35" s="56">
        <v>8930249.1699999999</v>
      </c>
      <c r="O35" s="56">
        <v>18637371.640000001</v>
      </c>
      <c r="P35" s="56">
        <v>24699452.539999999</v>
      </c>
      <c r="Q35" s="56">
        <f t="shared" si="2"/>
        <v>292995073.06000006</v>
      </c>
    </row>
    <row r="36" spans="2:17" x14ac:dyDescent="0.25">
      <c r="B36" t="s">
        <v>49</v>
      </c>
      <c r="C36" s="56">
        <v>127646017</v>
      </c>
      <c r="D36" s="56">
        <v>187646017</v>
      </c>
      <c r="E36" s="56">
        <v>0</v>
      </c>
      <c r="F36" s="56">
        <v>74000</v>
      </c>
      <c r="G36" s="56">
        <v>0</v>
      </c>
      <c r="H36" s="56">
        <v>0</v>
      </c>
      <c r="I36" s="56">
        <v>0</v>
      </c>
      <c r="J36" s="56">
        <v>0</v>
      </c>
      <c r="K36" s="56">
        <v>38000</v>
      </c>
      <c r="L36" s="56">
        <v>0</v>
      </c>
      <c r="M36" s="56">
        <v>0</v>
      </c>
      <c r="N36" s="56">
        <v>30000000</v>
      </c>
      <c r="O36" s="56">
        <v>0</v>
      </c>
      <c r="P36" s="56">
        <v>0</v>
      </c>
      <c r="Q36" s="56">
        <f t="shared" si="2"/>
        <v>30112000</v>
      </c>
    </row>
    <row r="37" spans="2:17" x14ac:dyDescent="0.25">
      <c r="B37" t="s">
        <v>50</v>
      </c>
      <c r="C37" s="56">
        <v>31000000</v>
      </c>
      <c r="D37" s="56">
        <v>31000000</v>
      </c>
      <c r="E37" s="56">
        <v>0</v>
      </c>
      <c r="F37" s="56">
        <v>0</v>
      </c>
      <c r="G37" s="56">
        <v>0</v>
      </c>
      <c r="H37" s="56">
        <v>0</v>
      </c>
      <c r="I37" s="56">
        <v>0</v>
      </c>
      <c r="J37" s="56">
        <v>0</v>
      </c>
      <c r="K37" s="56">
        <v>0</v>
      </c>
      <c r="L37" s="56">
        <v>0</v>
      </c>
      <c r="M37" s="56">
        <v>0</v>
      </c>
      <c r="N37" s="56">
        <v>0</v>
      </c>
      <c r="O37" s="56">
        <v>0</v>
      </c>
      <c r="P37" s="56">
        <v>0</v>
      </c>
      <c r="Q37" s="56">
        <f t="shared" si="2"/>
        <v>0</v>
      </c>
    </row>
    <row r="38" spans="2:17" x14ac:dyDescent="0.25">
      <c r="B38" t="s">
        <v>52</v>
      </c>
      <c r="C38" s="56">
        <v>1286300</v>
      </c>
      <c r="D38" s="56">
        <v>1286300</v>
      </c>
      <c r="E38" s="56">
        <v>0</v>
      </c>
      <c r="F38" s="56">
        <v>0</v>
      </c>
      <c r="G38" s="56">
        <v>0</v>
      </c>
      <c r="H38" s="56">
        <v>0</v>
      </c>
      <c r="I38" s="56">
        <v>0</v>
      </c>
      <c r="J38" s="56">
        <v>0</v>
      </c>
      <c r="K38" s="56">
        <v>0</v>
      </c>
      <c r="L38" s="56">
        <v>0</v>
      </c>
      <c r="M38" s="56">
        <v>0</v>
      </c>
      <c r="N38" s="56">
        <v>0</v>
      </c>
      <c r="O38" s="56">
        <v>0</v>
      </c>
      <c r="P38" s="56">
        <v>0</v>
      </c>
      <c r="Q38" s="56">
        <f t="shared" si="2"/>
        <v>0</v>
      </c>
    </row>
    <row r="39" spans="2:17" x14ac:dyDescent="0.25">
      <c r="B39" t="s">
        <v>53</v>
      </c>
      <c r="C39" s="56">
        <v>71946742</v>
      </c>
      <c r="D39" s="56">
        <v>83805857.049999997</v>
      </c>
      <c r="E39" s="56">
        <v>4342865.01</v>
      </c>
      <c r="F39" s="56">
        <v>9501029.8599999994</v>
      </c>
      <c r="G39" s="56">
        <v>2096646.1500000001</v>
      </c>
      <c r="H39" s="56">
        <v>2558493.7200000002</v>
      </c>
      <c r="I39" s="56">
        <v>4209277.33</v>
      </c>
      <c r="J39" s="56">
        <v>3576127.91</v>
      </c>
      <c r="K39" s="56">
        <v>3879517.78</v>
      </c>
      <c r="L39" s="56">
        <v>3450482.65</v>
      </c>
      <c r="M39" s="56">
        <v>1849793.09</v>
      </c>
      <c r="N39" s="56">
        <v>9050765.6699999999</v>
      </c>
      <c r="O39" s="56">
        <v>5744632.3700000001</v>
      </c>
      <c r="P39" s="56">
        <v>4755279.45</v>
      </c>
      <c r="Q39" s="56">
        <f t="shared" si="2"/>
        <v>55014910.99000001</v>
      </c>
    </row>
    <row r="40" spans="2:17" x14ac:dyDescent="0.25">
      <c r="B40" s="26" t="s">
        <v>55</v>
      </c>
      <c r="C40" s="55">
        <v>2010576281</v>
      </c>
      <c r="D40" s="55">
        <f>SUM(D41:D44)</f>
        <v>2014824281</v>
      </c>
      <c r="E40" s="55">
        <f>SUM(E41:E44)</f>
        <v>755470.37</v>
      </c>
      <c r="F40" s="55">
        <f t="shared" ref="F40:P40" si="6">SUM(F41:F44)</f>
        <v>4340465.9000000004</v>
      </c>
      <c r="G40" s="55">
        <f t="shared" si="6"/>
        <v>4506884.58</v>
      </c>
      <c r="H40" s="55">
        <f t="shared" si="6"/>
        <v>2921384.58</v>
      </c>
      <c r="I40" s="55">
        <f t="shared" si="6"/>
        <v>1670039.83</v>
      </c>
      <c r="J40" s="55">
        <f t="shared" si="6"/>
        <v>490307.66</v>
      </c>
      <c r="K40" s="55">
        <f t="shared" si="6"/>
        <v>8923099.6099999994</v>
      </c>
      <c r="L40" s="55">
        <f t="shared" si="6"/>
        <v>1442673.31</v>
      </c>
      <c r="M40" s="55">
        <f t="shared" si="6"/>
        <v>0</v>
      </c>
      <c r="N40" s="55">
        <f t="shared" si="6"/>
        <v>1225212.04</v>
      </c>
      <c r="O40" s="55">
        <f t="shared" si="6"/>
        <v>0</v>
      </c>
      <c r="P40" s="55">
        <f t="shared" si="6"/>
        <v>0</v>
      </c>
      <c r="Q40" s="55">
        <f t="shared" si="2"/>
        <v>26275537.879999999</v>
      </c>
    </row>
    <row r="41" spans="2:17" x14ac:dyDescent="0.25">
      <c r="B41" t="s">
        <v>120</v>
      </c>
      <c r="C41" s="56">
        <v>30320894</v>
      </c>
      <c r="D41" s="56">
        <v>30320894</v>
      </c>
      <c r="E41" s="56">
        <v>0</v>
      </c>
      <c r="F41" s="56">
        <v>0</v>
      </c>
      <c r="G41" s="56">
        <v>0</v>
      </c>
      <c r="H41" s="56">
        <v>0</v>
      </c>
      <c r="I41" s="56">
        <v>0</v>
      </c>
      <c r="J41" s="56">
        <v>0</v>
      </c>
      <c r="K41" s="56">
        <v>0</v>
      </c>
      <c r="L41" s="56">
        <v>0</v>
      </c>
      <c r="M41" s="56">
        <v>0</v>
      </c>
      <c r="N41" s="57">
        <v>0</v>
      </c>
      <c r="O41" s="57">
        <v>0</v>
      </c>
      <c r="P41" s="57">
        <v>0</v>
      </c>
      <c r="Q41" s="57">
        <f t="shared" si="2"/>
        <v>0</v>
      </c>
    </row>
    <row r="42" spans="2:17" x14ac:dyDescent="0.25">
      <c r="B42" t="s">
        <v>98</v>
      </c>
      <c r="C42" s="56">
        <v>100000000</v>
      </c>
      <c r="D42" s="56">
        <v>100000000</v>
      </c>
      <c r="E42" s="56">
        <v>0</v>
      </c>
      <c r="F42" s="56">
        <v>0</v>
      </c>
      <c r="G42" s="56">
        <v>0</v>
      </c>
      <c r="H42" s="56">
        <v>0</v>
      </c>
      <c r="I42" s="56">
        <v>0</v>
      </c>
      <c r="J42" s="56">
        <v>0</v>
      </c>
      <c r="K42" s="56">
        <v>0</v>
      </c>
      <c r="L42" s="56">
        <v>0</v>
      </c>
      <c r="M42" s="56">
        <v>0</v>
      </c>
      <c r="N42" s="56">
        <v>0</v>
      </c>
      <c r="O42" s="56">
        <v>0</v>
      </c>
      <c r="P42" s="56">
        <v>0</v>
      </c>
      <c r="Q42" s="56">
        <f t="shared" si="2"/>
        <v>0</v>
      </c>
    </row>
    <row r="43" spans="2:17" x14ac:dyDescent="0.25">
      <c r="B43" t="s">
        <v>99</v>
      </c>
      <c r="C43" s="56">
        <v>254684575</v>
      </c>
      <c r="D43" s="56">
        <v>254684575</v>
      </c>
      <c r="E43" s="56">
        <v>755470.37</v>
      </c>
      <c r="F43" s="56">
        <v>4340465.9000000004</v>
      </c>
      <c r="G43" s="56">
        <v>4506884.58</v>
      </c>
      <c r="H43" s="56">
        <v>2921384.58</v>
      </c>
      <c r="I43" s="56">
        <v>1670039.83</v>
      </c>
      <c r="J43" s="56">
        <v>490307.66</v>
      </c>
      <c r="K43" s="56">
        <v>4675099.6100000003</v>
      </c>
      <c r="L43" s="56">
        <v>1442673.31</v>
      </c>
      <c r="M43" s="56">
        <v>0</v>
      </c>
      <c r="N43" s="56">
        <v>1225212.04</v>
      </c>
      <c r="O43" s="56">
        <v>0</v>
      </c>
      <c r="P43" s="56">
        <v>0</v>
      </c>
      <c r="Q43" s="56">
        <f t="shared" si="2"/>
        <v>22027537.879999999</v>
      </c>
    </row>
    <row r="44" spans="2:17" x14ac:dyDescent="0.25">
      <c r="B44" t="s">
        <v>121</v>
      </c>
      <c r="C44" s="56">
        <v>1625570812</v>
      </c>
      <c r="D44" s="56">
        <v>1629818812</v>
      </c>
      <c r="E44" s="56">
        <v>0</v>
      </c>
      <c r="F44" s="56">
        <v>0</v>
      </c>
      <c r="G44" s="56">
        <v>0</v>
      </c>
      <c r="H44" s="56">
        <v>0</v>
      </c>
      <c r="I44" s="56">
        <v>0</v>
      </c>
      <c r="J44" s="56">
        <v>0</v>
      </c>
      <c r="K44" s="56">
        <v>4248000</v>
      </c>
      <c r="L44" s="56">
        <v>0</v>
      </c>
      <c r="M44" s="56">
        <v>0</v>
      </c>
      <c r="N44" s="56">
        <v>0</v>
      </c>
      <c r="O44" s="56">
        <v>0</v>
      </c>
      <c r="P44" s="56">
        <v>0</v>
      </c>
      <c r="Q44" s="56">
        <f t="shared" si="2"/>
        <v>4248000</v>
      </c>
    </row>
    <row r="45" spans="2:17" x14ac:dyDescent="0.25">
      <c r="B45" s="26" t="s">
        <v>57</v>
      </c>
      <c r="C45" s="55">
        <v>8344604718</v>
      </c>
      <c r="D45" s="55">
        <f>SUM(D46:D54)</f>
        <v>5836739615.5900002</v>
      </c>
      <c r="E45" s="55">
        <f>SUM(E46:E54)</f>
        <v>84646157.129999995</v>
      </c>
      <c r="F45" s="55">
        <f t="shared" ref="F45:P45" si="7">SUM(F46:F54)</f>
        <v>119831656.57000001</v>
      </c>
      <c r="G45" s="55">
        <f t="shared" si="7"/>
        <v>247558377.96000001</v>
      </c>
      <c r="H45" s="55">
        <f t="shared" si="7"/>
        <v>86004364.98999998</v>
      </c>
      <c r="I45" s="55">
        <f t="shared" si="7"/>
        <v>158037688.84999999</v>
      </c>
      <c r="J45" s="55">
        <f t="shared" si="7"/>
        <v>80270534.079999998</v>
      </c>
      <c r="K45" s="55">
        <f t="shared" si="7"/>
        <v>123796387.11999999</v>
      </c>
      <c r="L45" s="55">
        <f t="shared" si="7"/>
        <v>69079132.390000001</v>
      </c>
      <c r="M45" s="55">
        <f t="shared" si="7"/>
        <v>82429886.059999987</v>
      </c>
      <c r="N45" s="55">
        <f t="shared" si="7"/>
        <v>203663261.47</v>
      </c>
      <c r="O45" s="55">
        <f t="shared" si="7"/>
        <v>139579041.35999998</v>
      </c>
      <c r="P45" s="55">
        <f t="shared" si="7"/>
        <v>170513303.44000003</v>
      </c>
      <c r="Q45" s="55">
        <f t="shared" si="2"/>
        <v>1565409791.4199998</v>
      </c>
    </row>
    <row r="46" spans="2:17" x14ac:dyDescent="0.25">
      <c r="B46" t="s">
        <v>58</v>
      </c>
      <c r="C46" s="56">
        <v>1565154081</v>
      </c>
      <c r="D46" s="56">
        <v>1606464723.8</v>
      </c>
      <c r="E46" s="56">
        <v>8773640.4199999999</v>
      </c>
      <c r="F46" s="56">
        <v>10345680.15</v>
      </c>
      <c r="G46" s="56">
        <v>13339169.569999998</v>
      </c>
      <c r="H46" s="56">
        <v>6860969.1199999992</v>
      </c>
      <c r="I46" s="56">
        <v>31767624.84</v>
      </c>
      <c r="J46" s="56">
        <v>12608176.66</v>
      </c>
      <c r="K46" s="56">
        <v>15208873.759999998</v>
      </c>
      <c r="L46" s="56">
        <v>17290651.890000001</v>
      </c>
      <c r="M46" s="56">
        <v>2688445.92</v>
      </c>
      <c r="N46" s="56">
        <v>28733353.870000005</v>
      </c>
      <c r="O46" s="56">
        <v>69249658.629999995</v>
      </c>
      <c r="P46" s="56">
        <v>36845764.480000004</v>
      </c>
      <c r="Q46" s="56">
        <f t="shared" si="2"/>
        <v>253712009.31</v>
      </c>
    </row>
    <row r="47" spans="2:17" x14ac:dyDescent="0.25">
      <c r="B47" t="s">
        <v>59</v>
      </c>
      <c r="C47" s="56">
        <v>152282979</v>
      </c>
      <c r="D47" s="56">
        <v>161611464.22</v>
      </c>
      <c r="E47" s="56">
        <v>0</v>
      </c>
      <c r="F47" s="56">
        <v>89498.61</v>
      </c>
      <c r="G47" s="56">
        <v>892781.04</v>
      </c>
      <c r="H47" s="56">
        <v>1106389.3999999999</v>
      </c>
      <c r="I47" s="56">
        <v>16996.72</v>
      </c>
      <c r="J47" s="56">
        <v>116555.27</v>
      </c>
      <c r="K47" s="56">
        <v>2305520.62</v>
      </c>
      <c r="L47" s="56">
        <v>1651477.7</v>
      </c>
      <c r="M47" s="56">
        <v>0</v>
      </c>
      <c r="N47" s="56">
        <v>135107.64000000001</v>
      </c>
      <c r="O47" s="56">
        <v>460742.5</v>
      </c>
      <c r="P47" s="56">
        <v>2649312.2800000003</v>
      </c>
      <c r="Q47" s="56">
        <f t="shared" si="2"/>
        <v>9424381.7800000012</v>
      </c>
    </row>
    <row r="48" spans="2:17" x14ac:dyDescent="0.25">
      <c r="B48" t="s">
        <v>60</v>
      </c>
      <c r="C48" s="56">
        <v>4206443014</v>
      </c>
      <c r="D48" s="56">
        <v>1291555964.1200004</v>
      </c>
      <c r="E48" s="56">
        <v>266503</v>
      </c>
      <c r="F48" s="56">
        <v>27889166.740000002</v>
      </c>
      <c r="G48" s="56">
        <v>88423454.909999996</v>
      </c>
      <c r="H48" s="56">
        <v>2440155.11</v>
      </c>
      <c r="I48" s="56">
        <v>40534143.289999999</v>
      </c>
      <c r="J48" s="56">
        <v>18347336.689999998</v>
      </c>
      <c r="K48" s="56">
        <v>56590445.450000003</v>
      </c>
      <c r="L48" s="56">
        <v>37312033.450000003</v>
      </c>
      <c r="M48" s="56">
        <v>35738276.329999998</v>
      </c>
      <c r="N48" s="56">
        <v>94281315.719999999</v>
      </c>
      <c r="O48" s="56">
        <v>12144788.939999999</v>
      </c>
      <c r="P48" s="56">
        <v>62758984.280000001</v>
      </c>
      <c r="Q48" s="56">
        <f t="shared" si="2"/>
        <v>476726603.90999997</v>
      </c>
    </row>
    <row r="49" spans="2:17" x14ac:dyDescent="0.25">
      <c r="B49" t="s">
        <v>61</v>
      </c>
      <c r="C49" s="56">
        <v>300892457</v>
      </c>
      <c r="D49" s="56">
        <v>330605106.82999998</v>
      </c>
      <c r="E49" s="56">
        <v>18008000</v>
      </c>
      <c r="F49" s="56">
        <v>3864400.28</v>
      </c>
      <c r="G49" s="56">
        <v>0</v>
      </c>
      <c r="H49" s="56">
        <v>0</v>
      </c>
      <c r="I49" s="56">
        <v>16889376.5</v>
      </c>
      <c r="J49" s="56">
        <v>41328216.189999998</v>
      </c>
      <c r="K49" s="56">
        <v>14799233.91</v>
      </c>
      <c r="L49" s="56">
        <v>0</v>
      </c>
      <c r="M49" s="56">
        <v>839980</v>
      </c>
      <c r="N49" s="56">
        <v>3593740.01</v>
      </c>
      <c r="O49" s="56">
        <v>3022186.42</v>
      </c>
      <c r="P49" s="56">
        <v>3824414.95</v>
      </c>
      <c r="Q49" s="56">
        <f t="shared" si="2"/>
        <v>106169548.26000001</v>
      </c>
    </row>
    <row r="50" spans="2:17" x14ac:dyDescent="0.25">
      <c r="B50" t="s">
        <v>62</v>
      </c>
      <c r="C50" s="56">
        <v>882616480</v>
      </c>
      <c r="D50" s="56">
        <v>1046229048.77</v>
      </c>
      <c r="E50" s="56">
        <v>56028236.839999996</v>
      </c>
      <c r="F50" s="56">
        <v>42700009.75</v>
      </c>
      <c r="G50" s="56">
        <v>127171936.63000001</v>
      </c>
      <c r="H50" s="56">
        <v>71350108.25999999</v>
      </c>
      <c r="I50" s="56">
        <v>63302190.399999999</v>
      </c>
      <c r="J50" s="56">
        <v>3702012.8000000003</v>
      </c>
      <c r="K50" s="56">
        <v>20015989.219999999</v>
      </c>
      <c r="L50" s="56">
        <v>6722791.5099999998</v>
      </c>
      <c r="M50" s="56">
        <v>299864.15000000002</v>
      </c>
      <c r="N50" s="56">
        <v>73732226.789999992</v>
      </c>
      <c r="O50" s="56">
        <v>44547399.300000004</v>
      </c>
      <c r="P50" s="56">
        <v>32485166.480000004</v>
      </c>
      <c r="Q50" s="56">
        <f t="shared" si="2"/>
        <v>542057932.12999988</v>
      </c>
    </row>
    <row r="51" spans="2:17" x14ac:dyDescent="0.25">
      <c r="B51" t="s">
        <v>63</v>
      </c>
      <c r="C51" s="56">
        <v>17307500</v>
      </c>
      <c r="D51" s="56">
        <v>31568370.91</v>
      </c>
      <c r="E51" s="56">
        <v>0</v>
      </c>
      <c r="F51" s="56">
        <v>0</v>
      </c>
      <c r="G51" s="56">
        <v>584173.63</v>
      </c>
      <c r="H51" s="56">
        <v>0</v>
      </c>
      <c r="I51" s="56">
        <v>0</v>
      </c>
      <c r="J51" s="56">
        <v>1149083.3600000001</v>
      </c>
      <c r="K51" s="56">
        <v>628512.41</v>
      </c>
      <c r="L51" s="56">
        <v>1170789.8500000001</v>
      </c>
      <c r="M51" s="56">
        <v>0</v>
      </c>
      <c r="N51" s="56">
        <v>6372</v>
      </c>
      <c r="O51" s="56">
        <v>9879.08</v>
      </c>
      <c r="P51" s="56">
        <v>1729420.51</v>
      </c>
      <c r="Q51" s="56">
        <f t="shared" si="2"/>
        <v>5278230.8400000008</v>
      </c>
    </row>
    <row r="52" spans="2:17" x14ac:dyDescent="0.25">
      <c r="B52" t="s">
        <v>147</v>
      </c>
      <c r="C52" s="56">
        <v>19305135</v>
      </c>
      <c r="D52" s="56">
        <v>24415680.009999998</v>
      </c>
      <c r="E52" s="56">
        <v>0</v>
      </c>
      <c r="F52" s="56">
        <v>0</v>
      </c>
      <c r="G52" s="56">
        <v>0</v>
      </c>
      <c r="H52" s="56">
        <v>0</v>
      </c>
      <c r="I52" s="56">
        <v>0</v>
      </c>
      <c r="J52" s="56">
        <v>0</v>
      </c>
      <c r="K52" s="56">
        <v>0</v>
      </c>
      <c r="L52" s="56">
        <v>0</v>
      </c>
      <c r="M52" s="56">
        <v>0</v>
      </c>
      <c r="N52" s="56">
        <v>672.6</v>
      </c>
      <c r="O52" s="56">
        <v>0</v>
      </c>
      <c r="P52" s="56">
        <v>1100000</v>
      </c>
      <c r="Q52" s="56">
        <f t="shared" si="2"/>
        <v>1100672.6000000001</v>
      </c>
    </row>
    <row r="53" spans="2:17" x14ac:dyDescent="0.25">
      <c r="B53" t="s">
        <v>65</v>
      </c>
      <c r="C53" s="56">
        <v>941269598</v>
      </c>
      <c r="D53" s="56">
        <v>1046390767.92</v>
      </c>
      <c r="E53" s="56">
        <v>1569776.8699999999</v>
      </c>
      <c r="F53" s="56">
        <v>5942901.04</v>
      </c>
      <c r="G53" s="56">
        <v>2796624.41</v>
      </c>
      <c r="H53" s="56">
        <v>2246743.1</v>
      </c>
      <c r="I53" s="56">
        <v>4178077.1000000006</v>
      </c>
      <c r="J53" s="56">
        <v>2007589.1099999994</v>
      </c>
      <c r="K53" s="56">
        <v>12559281.75</v>
      </c>
      <c r="L53" s="56">
        <v>4869887.99</v>
      </c>
      <c r="M53" s="56">
        <v>42773337.579999998</v>
      </c>
      <c r="N53" s="56">
        <v>3173392.84</v>
      </c>
      <c r="O53" s="56">
        <v>10114733.09</v>
      </c>
      <c r="P53" s="56">
        <v>28063673.849999998</v>
      </c>
      <c r="Q53" s="56">
        <f t="shared" si="2"/>
        <v>120296018.72999999</v>
      </c>
    </row>
    <row r="54" spans="2:17" x14ac:dyDescent="0.25">
      <c r="B54" t="s">
        <v>66</v>
      </c>
      <c r="C54" s="56">
        <v>259333474</v>
      </c>
      <c r="D54" s="56">
        <v>297898489.00999999</v>
      </c>
      <c r="E54" s="56">
        <v>0</v>
      </c>
      <c r="F54" s="56">
        <v>29000000</v>
      </c>
      <c r="G54" s="56">
        <v>14350237.77</v>
      </c>
      <c r="H54" s="56">
        <v>2000000</v>
      </c>
      <c r="I54" s="56">
        <v>1349280</v>
      </c>
      <c r="J54" s="56">
        <v>1011564</v>
      </c>
      <c r="K54" s="56">
        <v>1688530</v>
      </c>
      <c r="L54" s="56">
        <v>61500</v>
      </c>
      <c r="M54" s="56">
        <v>89982.080000000002</v>
      </c>
      <c r="N54" s="56">
        <v>7080</v>
      </c>
      <c r="O54" s="56">
        <v>29653.4</v>
      </c>
      <c r="P54" s="56">
        <v>1056566.6099999999</v>
      </c>
      <c r="Q54" s="56">
        <f t="shared" si="2"/>
        <v>50644393.859999992</v>
      </c>
    </row>
    <row r="55" spans="2:17" x14ac:dyDescent="0.25">
      <c r="B55" s="26" t="s">
        <v>67</v>
      </c>
      <c r="C55" s="55">
        <v>8415690860</v>
      </c>
      <c r="D55" s="55">
        <f>SUM(D56:D58)</f>
        <v>12139281381.75</v>
      </c>
      <c r="E55" s="55">
        <f>SUM(E56:E58)</f>
        <v>1709468</v>
      </c>
      <c r="F55" s="55">
        <f t="shared" ref="F55:L55" si="8">SUM(F56:F58)</f>
        <v>18691778.530000001</v>
      </c>
      <c r="G55" s="55">
        <f t="shared" si="8"/>
        <v>23763286.32</v>
      </c>
      <c r="H55" s="55">
        <f t="shared" si="8"/>
        <v>606455152.02999997</v>
      </c>
      <c r="I55" s="55">
        <f t="shared" si="8"/>
        <v>149161626.24000001</v>
      </c>
      <c r="J55" s="55">
        <f t="shared" si="8"/>
        <v>743412359.17999995</v>
      </c>
      <c r="K55" s="55">
        <f t="shared" si="8"/>
        <v>1080673877.03</v>
      </c>
      <c r="L55" s="55">
        <f t="shared" si="8"/>
        <v>87516167.429999992</v>
      </c>
      <c r="M55" s="55">
        <f>SUM(M56:M58)</f>
        <v>538353571.5</v>
      </c>
      <c r="N55" s="55">
        <f>SUM(N56:N58)</f>
        <v>14631360.109999999</v>
      </c>
      <c r="O55" s="55">
        <f t="shared" ref="O55:P55" si="9">SUM(O56:O58)</f>
        <v>327635577.09000003</v>
      </c>
      <c r="P55" s="55">
        <f t="shared" si="9"/>
        <v>954018439.62</v>
      </c>
      <c r="Q55" s="55">
        <f t="shared" si="2"/>
        <v>4546022663.0799999</v>
      </c>
    </row>
    <row r="56" spans="2:17" x14ac:dyDescent="0.25">
      <c r="B56" t="s">
        <v>68</v>
      </c>
      <c r="C56" s="56">
        <v>872350355</v>
      </c>
      <c r="D56" s="56">
        <v>3597018368.7199998</v>
      </c>
      <c r="E56" s="56">
        <v>1709468</v>
      </c>
      <c r="F56" s="56">
        <v>18691778.530000001</v>
      </c>
      <c r="G56" s="56">
        <v>10678622.209999999</v>
      </c>
      <c r="H56" s="56">
        <v>8934635.4800000004</v>
      </c>
      <c r="I56" s="56">
        <v>86677248.969999999</v>
      </c>
      <c r="J56" s="56">
        <v>99492494.640000001</v>
      </c>
      <c r="K56" s="56">
        <v>69918745.849999994</v>
      </c>
      <c r="L56" s="56">
        <v>24143625.170000002</v>
      </c>
      <c r="M56" s="56">
        <v>68363192.900000006</v>
      </c>
      <c r="N56" s="56">
        <v>13683874.91</v>
      </c>
      <c r="O56" s="56">
        <v>87576032.25999999</v>
      </c>
      <c r="P56" s="56">
        <v>98582740.769999996</v>
      </c>
      <c r="Q56" s="56">
        <f t="shared" si="2"/>
        <v>588452459.69000006</v>
      </c>
    </row>
    <row r="57" spans="2:17" x14ac:dyDescent="0.25">
      <c r="B57" t="s">
        <v>69</v>
      </c>
      <c r="C57" s="56">
        <v>7538840505</v>
      </c>
      <c r="D57" s="56">
        <v>8537763013.0299997</v>
      </c>
      <c r="E57" s="56">
        <v>0</v>
      </c>
      <c r="F57" s="56">
        <v>0</v>
      </c>
      <c r="G57" s="56">
        <v>13084664.109999999</v>
      </c>
      <c r="H57" s="56">
        <v>597520516.54999995</v>
      </c>
      <c r="I57" s="56">
        <v>62484377.269999996</v>
      </c>
      <c r="J57" s="56">
        <v>643919864.53999996</v>
      </c>
      <c r="K57" s="56">
        <v>1010755131.1800001</v>
      </c>
      <c r="L57" s="56">
        <v>63372542.25999999</v>
      </c>
      <c r="M57" s="56">
        <v>469990378.60000002</v>
      </c>
      <c r="N57" s="56">
        <v>947485.2</v>
      </c>
      <c r="O57" s="56">
        <v>240059544.83000001</v>
      </c>
      <c r="P57" s="56">
        <v>855435698.85000002</v>
      </c>
      <c r="Q57" s="56">
        <f t="shared" si="2"/>
        <v>3957570203.3899994</v>
      </c>
    </row>
    <row r="58" spans="2:17" x14ac:dyDescent="0.25">
      <c r="B58" t="s">
        <v>100</v>
      </c>
      <c r="C58" s="56">
        <v>4500000</v>
      </c>
      <c r="D58" s="56">
        <v>4500000</v>
      </c>
      <c r="E58" s="56">
        <v>0</v>
      </c>
      <c r="F58" s="56">
        <v>0</v>
      </c>
      <c r="G58" s="56">
        <v>0</v>
      </c>
      <c r="H58" s="56">
        <v>0</v>
      </c>
      <c r="I58" s="56">
        <v>0</v>
      </c>
      <c r="J58" s="56">
        <v>0</v>
      </c>
      <c r="K58" s="56">
        <v>0</v>
      </c>
      <c r="L58" s="56">
        <v>0</v>
      </c>
      <c r="M58" s="56">
        <v>0</v>
      </c>
      <c r="N58" s="56">
        <v>0</v>
      </c>
      <c r="O58" s="56">
        <v>0</v>
      </c>
      <c r="P58" s="56">
        <v>0</v>
      </c>
      <c r="Q58" s="56">
        <f t="shared" si="2"/>
        <v>0</v>
      </c>
    </row>
    <row r="59" spans="2:17" x14ac:dyDescent="0.25">
      <c r="B59" s="26" t="s">
        <v>71</v>
      </c>
      <c r="C59" s="55">
        <v>15267268</v>
      </c>
      <c r="D59" s="55">
        <f>SUM(D60:D62)</f>
        <v>15267268</v>
      </c>
      <c r="E59" s="55">
        <f>SUM(E60:E62)</f>
        <v>0</v>
      </c>
      <c r="F59" s="55">
        <f t="shared" ref="F59:L59" si="10">SUM(F60:F62)</f>
        <v>0</v>
      </c>
      <c r="G59" s="55">
        <f t="shared" si="10"/>
        <v>0</v>
      </c>
      <c r="H59" s="55">
        <f t="shared" si="10"/>
        <v>0</v>
      </c>
      <c r="I59" s="55">
        <f t="shared" si="10"/>
        <v>0</v>
      </c>
      <c r="J59" s="55">
        <f t="shared" si="10"/>
        <v>0</v>
      </c>
      <c r="K59" s="55">
        <f t="shared" si="10"/>
        <v>0</v>
      </c>
      <c r="L59" s="55">
        <f t="shared" si="10"/>
        <v>0</v>
      </c>
      <c r="M59" s="55">
        <v>0</v>
      </c>
      <c r="N59" s="55">
        <v>0</v>
      </c>
      <c r="O59" s="55">
        <v>0</v>
      </c>
      <c r="P59" s="55">
        <v>0</v>
      </c>
      <c r="Q59" s="55">
        <f t="shared" si="2"/>
        <v>0</v>
      </c>
    </row>
    <row r="60" spans="2:17" x14ac:dyDescent="0.25">
      <c r="B60" t="s">
        <v>72</v>
      </c>
      <c r="C60" s="56">
        <v>242268</v>
      </c>
      <c r="D60" s="56">
        <v>242268</v>
      </c>
      <c r="E60" s="56">
        <v>0</v>
      </c>
      <c r="F60" s="56">
        <v>0</v>
      </c>
      <c r="G60" s="56">
        <v>0</v>
      </c>
      <c r="H60" s="56">
        <v>0</v>
      </c>
      <c r="I60" s="56">
        <v>0</v>
      </c>
      <c r="J60" s="56">
        <v>0</v>
      </c>
      <c r="K60" s="56">
        <v>0</v>
      </c>
      <c r="L60" s="56">
        <v>0</v>
      </c>
      <c r="M60" s="56">
        <v>0</v>
      </c>
      <c r="N60" s="56">
        <v>0</v>
      </c>
      <c r="O60" s="56">
        <v>0</v>
      </c>
      <c r="P60" s="56">
        <v>0</v>
      </c>
      <c r="Q60" s="56">
        <f t="shared" si="2"/>
        <v>0</v>
      </c>
    </row>
    <row r="61" spans="2:17" x14ac:dyDescent="0.25">
      <c r="B61" t="s">
        <v>73</v>
      </c>
      <c r="C61" s="56">
        <v>15000000</v>
      </c>
      <c r="D61" s="56">
        <v>15000000</v>
      </c>
      <c r="E61" s="56">
        <v>0</v>
      </c>
      <c r="F61" s="56">
        <v>0</v>
      </c>
      <c r="G61" s="56">
        <v>0</v>
      </c>
      <c r="H61" s="56">
        <v>0</v>
      </c>
      <c r="I61" s="56">
        <v>0</v>
      </c>
      <c r="J61" s="56">
        <v>0</v>
      </c>
      <c r="K61" s="56">
        <v>0</v>
      </c>
      <c r="L61" s="56">
        <v>0</v>
      </c>
      <c r="M61" s="56">
        <v>0</v>
      </c>
      <c r="N61" s="56">
        <v>0</v>
      </c>
      <c r="O61" s="56">
        <v>0</v>
      </c>
      <c r="P61" s="56">
        <v>0</v>
      </c>
      <c r="Q61" s="56">
        <f t="shared" si="2"/>
        <v>0</v>
      </c>
    </row>
    <row r="62" spans="2:17" x14ac:dyDescent="0.25">
      <c r="B62" t="s">
        <v>148</v>
      </c>
      <c r="C62" s="56">
        <v>25000</v>
      </c>
      <c r="D62" s="56">
        <v>25000</v>
      </c>
      <c r="E62" s="56">
        <v>0</v>
      </c>
      <c r="F62" s="56">
        <v>0</v>
      </c>
      <c r="G62" s="56">
        <v>0</v>
      </c>
      <c r="H62" s="56">
        <v>0</v>
      </c>
      <c r="I62" s="56">
        <v>0</v>
      </c>
      <c r="J62" s="56">
        <v>0</v>
      </c>
      <c r="K62" s="56">
        <v>0</v>
      </c>
      <c r="L62" s="56">
        <v>0</v>
      </c>
      <c r="M62" s="56">
        <v>0</v>
      </c>
      <c r="N62" s="56">
        <v>0</v>
      </c>
      <c r="O62" s="56">
        <v>0</v>
      </c>
      <c r="P62" s="56">
        <v>0</v>
      </c>
      <c r="Q62" s="56">
        <f t="shared" si="2"/>
        <v>0</v>
      </c>
    </row>
    <row r="63" spans="2:17" x14ac:dyDescent="0.25">
      <c r="B63" s="26" t="s">
        <v>74</v>
      </c>
      <c r="C63" s="55">
        <v>31658576</v>
      </c>
      <c r="D63" s="55">
        <f>SUM(D64:D66)</f>
        <v>31889067</v>
      </c>
      <c r="E63" s="55">
        <f>SUM(E64:E66)</f>
        <v>65627.33</v>
      </c>
      <c r="F63" s="55">
        <f t="shared" ref="F63:P63" si="11">SUM(F64:F66)</f>
        <v>0</v>
      </c>
      <c r="G63" s="55">
        <f t="shared" si="11"/>
        <v>61381.87</v>
      </c>
      <c r="H63" s="55">
        <f t="shared" si="11"/>
        <v>0</v>
      </c>
      <c r="I63" s="55">
        <f t="shared" si="11"/>
        <v>0</v>
      </c>
      <c r="J63" s="55">
        <f t="shared" si="11"/>
        <v>0</v>
      </c>
      <c r="K63" s="55">
        <f t="shared" si="11"/>
        <v>174867.75</v>
      </c>
      <c r="L63" s="55">
        <f t="shared" si="11"/>
        <v>27202.22</v>
      </c>
      <c r="M63" s="55">
        <f t="shared" si="11"/>
        <v>21212.7</v>
      </c>
      <c r="N63" s="55">
        <f t="shared" si="11"/>
        <v>6959.75</v>
      </c>
      <c r="O63" s="55">
        <f t="shared" si="11"/>
        <v>0</v>
      </c>
      <c r="P63" s="55">
        <f t="shared" si="11"/>
        <v>0</v>
      </c>
      <c r="Q63" s="55">
        <f t="shared" si="2"/>
        <v>357251.62000000005</v>
      </c>
    </row>
    <row r="64" spans="2:17" x14ac:dyDescent="0.25">
      <c r="B64" t="s">
        <v>75</v>
      </c>
      <c r="C64" s="56">
        <v>17158576</v>
      </c>
      <c r="D64" s="56">
        <v>17389067</v>
      </c>
      <c r="E64" s="56">
        <v>65627.33</v>
      </c>
      <c r="F64" s="56">
        <v>0</v>
      </c>
      <c r="G64" s="56">
        <v>61381.87</v>
      </c>
      <c r="H64" s="56">
        <v>0</v>
      </c>
      <c r="I64" s="56">
        <v>0</v>
      </c>
      <c r="J64" s="56">
        <v>0</v>
      </c>
      <c r="K64" s="56">
        <v>174867.75</v>
      </c>
      <c r="L64" s="56">
        <v>27202.22</v>
      </c>
      <c r="M64" s="56">
        <v>21212.7</v>
      </c>
      <c r="N64" s="56">
        <v>6959.75</v>
      </c>
      <c r="O64" s="56">
        <v>0</v>
      </c>
      <c r="P64" s="56">
        <v>0</v>
      </c>
      <c r="Q64" s="56">
        <f t="shared" si="2"/>
        <v>357251.62000000005</v>
      </c>
    </row>
    <row r="65" spans="2:19" x14ac:dyDescent="0.25">
      <c r="B65" t="s">
        <v>76</v>
      </c>
      <c r="C65" s="56">
        <v>13000000</v>
      </c>
      <c r="D65" s="56">
        <v>13000000</v>
      </c>
      <c r="E65" s="56">
        <v>0</v>
      </c>
      <c r="F65" s="56">
        <v>0</v>
      </c>
      <c r="G65" s="56">
        <v>0</v>
      </c>
      <c r="H65" s="56">
        <v>0</v>
      </c>
      <c r="I65" s="56">
        <v>0</v>
      </c>
      <c r="J65" s="56">
        <v>0</v>
      </c>
      <c r="K65" s="56">
        <v>0</v>
      </c>
      <c r="L65" s="56">
        <v>0</v>
      </c>
      <c r="M65" s="56">
        <v>0</v>
      </c>
      <c r="N65" s="56">
        <v>0</v>
      </c>
      <c r="O65" s="56">
        <v>0</v>
      </c>
      <c r="P65" s="56">
        <v>0</v>
      </c>
      <c r="Q65" s="56">
        <f t="shared" si="2"/>
        <v>0</v>
      </c>
    </row>
    <row r="66" spans="2:19" x14ac:dyDescent="0.25">
      <c r="B66" t="s">
        <v>77</v>
      </c>
      <c r="C66" s="56">
        <v>1500000</v>
      </c>
      <c r="D66" s="56">
        <v>1500000</v>
      </c>
      <c r="E66" s="56">
        <v>0</v>
      </c>
      <c r="F66" s="56">
        <v>0</v>
      </c>
      <c r="G66" s="56">
        <v>0</v>
      </c>
      <c r="H66" s="56">
        <v>0</v>
      </c>
      <c r="I66" s="56">
        <v>0</v>
      </c>
      <c r="J66" s="56">
        <v>0</v>
      </c>
      <c r="K66" s="56">
        <v>0</v>
      </c>
      <c r="L66" s="56">
        <v>0</v>
      </c>
      <c r="M66" s="56">
        <v>0</v>
      </c>
      <c r="N66" s="56">
        <v>0</v>
      </c>
      <c r="O66" s="56">
        <v>0</v>
      </c>
      <c r="P66" s="56">
        <v>0</v>
      </c>
      <c r="Q66" s="56">
        <f t="shared" si="2"/>
        <v>0</v>
      </c>
    </row>
    <row r="67" spans="2:19" x14ac:dyDescent="0.25">
      <c r="B67" s="77" t="s">
        <v>149</v>
      </c>
      <c r="C67" s="67">
        <f>C9+C15+C25+C34+C40+C45+C55+C59+C63</f>
        <v>117433563421</v>
      </c>
      <c r="D67" s="67">
        <f t="shared" ref="D67:P67" si="12">D9+D15+D25+D34+D40+D45+D55+D59+D63</f>
        <v>135429250853.63</v>
      </c>
      <c r="E67" s="59">
        <f>E9+E15+E25+E34+E40+E45+E55+E59+E63</f>
        <v>4657251023.420001</v>
      </c>
      <c r="F67" s="59">
        <f t="shared" si="12"/>
        <v>4847236111.8099985</v>
      </c>
      <c r="G67" s="59">
        <f t="shared" si="12"/>
        <v>5350109174.5299988</v>
      </c>
      <c r="H67" s="59">
        <f t="shared" si="12"/>
        <v>5598043264.9199991</v>
      </c>
      <c r="I67" s="59">
        <f t="shared" si="12"/>
        <v>5512078207.1999998</v>
      </c>
      <c r="J67" s="59">
        <f t="shared" si="12"/>
        <v>6567634755.8500004</v>
      </c>
      <c r="K67" s="59">
        <f>K9+K15+K25+K34+K40+K45+K55+K59+K63</f>
        <v>7400859190.9999981</v>
      </c>
      <c r="L67" s="59">
        <f t="shared" si="12"/>
        <v>5846367089.6800022</v>
      </c>
      <c r="M67" s="59">
        <f t="shared" si="12"/>
        <v>5832176857.1500006</v>
      </c>
      <c r="N67" s="59">
        <f t="shared" si="12"/>
        <v>6664582291.5699987</v>
      </c>
      <c r="O67" s="59">
        <f t="shared" si="12"/>
        <v>6498185324.9500008</v>
      </c>
      <c r="P67" s="59">
        <f t="shared" si="12"/>
        <v>12406970223.640001</v>
      </c>
      <c r="Q67" s="59">
        <f>SUM(E67:P67)</f>
        <v>77181493515.720001</v>
      </c>
      <c r="S67" s="6"/>
    </row>
    <row r="68" spans="2:19" ht="15.75" customHeight="1" x14ac:dyDescent="0.25"/>
    <row r="69" spans="2:19" x14ac:dyDescent="0.25">
      <c r="B69" s="77"/>
      <c r="C69" s="25"/>
      <c r="D69" s="24"/>
      <c r="E69" s="10" t="s">
        <v>10</v>
      </c>
      <c r="F69" s="10" t="s">
        <v>11</v>
      </c>
      <c r="G69" s="10" t="s">
        <v>12</v>
      </c>
      <c r="H69" s="10" t="s">
        <v>13</v>
      </c>
      <c r="I69" s="10" t="s">
        <v>14</v>
      </c>
      <c r="J69" s="10" t="s">
        <v>15</v>
      </c>
      <c r="K69" s="10" t="s">
        <v>16</v>
      </c>
      <c r="L69" s="10" t="s">
        <v>17</v>
      </c>
      <c r="M69" s="10" t="s">
        <v>118</v>
      </c>
      <c r="N69" s="10" t="s">
        <v>19</v>
      </c>
      <c r="O69" s="10" t="s">
        <v>20</v>
      </c>
      <c r="P69" s="10" t="s">
        <v>21</v>
      </c>
      <c r="Q69" s="53" t="s">
        <v>22</v>
      </c>
      <c r="S69" s="6"/>
    </row>
    <row r="70" spans="2:19" x14ac:dyDescent="0.25">
      <c r="B70" s="26" t="s">
        <v>80</v>
      </c>
      <c r="C70" s="60">
        <v>1000000000</v>
      </c>
      <c r="D70" s="60">
        <f t="shared" ref="D70:P72" si="13">D71</f>
        <v>1000000000</v>
      </c>
      <c r="E70" s="60">
        <f t="shared" si="13"/>
        <v>0</v>
      </c>
      <c r="F70" s="60">
        <f t="shared" si="13"/>
        <v>0</v>
      </c>
      <c r="G70" s="60">
        <f t="shared" si="13"/>
        <v>0</v>
      </c>
      <c r="H70" s="60">
        <f t="shared" si="13"/>
        <v>0</v>
      </c>
      <c r="I70" s="60">
        <f t="shared" si="13"/>
        <v>0</v>
      </c>
      <c r="J70" s="60">
        <f t="shared" si="13"/>
        <v>0</v>
      </c>
      <c r="K70" s="60">
        <f t="shared" si="13"/>
        <v>0</v>
      </c>
      <c r="L70" s="60">
        <f t="shared" si="13"/>
        <v>0</v>
      </c>
      <c r="M70" s="60">
        <f t="shared" si="13"/>
        <v>0</v>
      </c>
      <c r="N70" s="60">
        <f t="shared" si="13"/>
        <v>0</v>
      </c>
      <c r="O70" s="60">
        <f t="shared" si="13"/>
        <v>0</v>
      </c>
      <c r="P70" s="60">
        <f t="shared" si="13"/>
        <v>0</v>
      </c>
      <c r="Q70" s="55">
        <f>SUM(E70:P70)</f>
        <v>0</v>
      </c>
    </row>
    <row r="71" spans="2:19" x14ac:dyDescent="0.25">
      <c r="B71" s="27" t="s">
        <v>82</v>
      </c>
      <c r="C71" s="61">
        <v>1000000000</v>
      </c>
      <c r="D71" s="61">
        <f t="shared" si="13"/>
        <v>1000000000</v>
      </c>
      <c r="E71" s="61">
        <f t="shared" si="13"/>
        <v>0</v>
      </c>
      <c r="F71" s="61">
        <f t="shared" si="13"/>
        <v>0</v>
      </c>
      <c r="G71" s="61">
        <f t="shared" si="13"/>
        <v>0</v>
      </c>
      <c r="H71" s="61">
        <f t="shared" si="13"/>
        <v>0</v>
      </c>
      <c r="I71" s="61">
        <f t="shared" si="13"/>
        <v>0</v>
      </c>
      <c r="J71" s="61">
        <f t="shared" si="13"/>
        <v>0</v>
      </c>
      <c r="K71" s="61">
        <f t="shared" si="13"/>
        <v>0</v>
      </c>
      <c r="L71" s="61">
        <f t="shared" si="13"/>
        <v>0</v>
      </c>
      <c r="M71" s="61">
        <f t="shared" si="13"/>
        <v>0</v>
      </c>
      <c r="N71" s="61">
        <f t="shared" si="13"/>
        <v>0</v>
      </c>
      <c r="O71" s="61">
        <f t="shared" si="13"/>
        <v>0</v>
      </c>
      <c r="P71" s="61">
        <f t="shared" si="13"/>
        <v>0</v>
      </c>
      <c r="Q71" s="56">
        <f t="shared" ref="Q71:Q92" si="14">SUM(E71:P71)</f>
        <v>0</v>
      </c>
    </row>
    <row r="72" spans="2:19" x14ac:dyDescent="0.25">
      <c r="B72" s="27" t="s">
        <v>90</v>
      </c>
      <c r="C72" s="61">
        <v>1000000000</v>
      </c>
      <c r="D72" s="61">
        <f t="shared" si="13"/>
        <v>1000000000</v>
      </c>
      <c r="E72" s="61">
        <f t="shared" si="13"/>
        <v>0</v>
      </c>
      <c r="F72" s="61">
        <f t="shared" si="13"/>
        <v>0</v>
      </c>
      <c r="G72" s="61">
        <f t="shared" si="13"/>
        <v>0</v>
      </c>
      <c r="H72" s="61">
        <f t="shared" si="13"/>
        <v>0</v>
      </c>
      <c r="I72" s="61">
        <f t="shared" si="13"/>
        <v>0</v>
      </c>
      <c r="J72" s="61">
        <f t="shared" si="13"/>
        <v>0</v>
      </c>
      <c r="K72" s="61">
        <f t="shared" si="13"/>
        <v>0</v>
      </c>
      <c r="L72" s="61">
        <f t="shared" si="13"/>
        <v>0</v>
      </c>
      <c r="M72" s="61">
        <f t="shared" si="13"/>
        <v>0</v>
      </c>
      <c r="N72" s="61">
        <f t="shared" si="13"/>
        <v>0</v>
      </c>
      <c r="O72" s="61">
        <f t="shared" si="13"/>
        <v>0</v>
      </c>
      <c r="P72" s="61">
        <f t="shared" si="13"/>
        <v>0</v>
      </c>
      <c r="Q72" s="56">
        <f t="shared" si="14"/>
        <v>0</v>
      </c>
    </row>
    <row r="73" spans="2:19" x14ac:dyDescent="0.25">
      <c r="B73" s="27" t="s">
        <v>91</v>
      </c>
      <c r="C73" s="61">
        <v>1000000000</v>
      </c>
      <c r="D73" s="61">
        <v>1000000000</v>
      </c>
      <c r="E73" s="61">
        <v>0</v>
      </c>
      <c r="F73" s="61">
        <v>0</v>
      </c>
      <c r="G73" s="61">
        <v>0</v>
      </c>
      <c r="H73" s="61">
        <v>0</v>
      </c>
      <c r="I73" s="61">
        <v>0</v>
      </c>
      <c r="J73" s="61">
        <v>0</v>
      </c>
      <c r="K73" s="61">
        <v>0</v>
      </c>
      <c r="L73" s="61">
        <v>0</v>
      </c>
      <c r="M73" s="61">
        <v>0</v>
      </c>
      <c r="N73" s="56">
        <v>0</v>
      </c>
      <c r="O73" s="56">
        <v>0</v>
      </c>
      <c r="P73" s="56">
        <v>0</v>
      </c>
      <c r="Q73" s="56">
        <f t="shared" si="14"/>
        <v>0</v>
      </c>
    </row>
    <row r="74" spans="2:19" x14ac:dyDescent="0.25">
      <c r="B74" s="26" t="s">
        <v>83</v>
      </c>
      <c r="C74" s="60">
        <v>1924495756</v>
      </c>
      <c r="D74" s="60">
        <f>D75+D82</f>
        <v>1933466114.3599999</v>
      </c>
      <c r="E74" s="60">
        <f>E75+E82</f>
        <v>1126205.8700000001</v>
      </c>
      <c r="F74" s="60">
        <f t="shared" ref="F74:P74" si="15">F75+F82</f>
        <v>1577237.3599999999</v>
      </c>
      <c r="G74" s="60">
        <f t="shared" si="15"/>
        <v>1016084.79</v>
      </c>
      <c r="H74" s="60">
        <f t="shared" si="15"/>
        <v>373561</v>
      </c>
      <c r="I74" s="60">
        <f t="shared" si="15"/>
        <v>547161</v>
      </c>
      <c r="J74" s="60">
        <f t="shared" si="15"/>
        <v>828961</v>
      </c>
      <c r="K74" s="60">
        <f t="shared" si="15"/>
        <v>5104321.7899999991</v>
      </c>
      <c r="L74" s="60">
        <f t="shared" si="15"/>
        <v>1384050.4100000001</v>
      </c>
      <c r="M74" s="60">
        <f t="shared" si="15"/>
        <v>3499876.05</v>
      </c>
      <c r="N74" s="60">
        <f t="shared" si="15"/>
        <v>1300039.03</v>
      </c>
      <c r="O74" s="60">
        <f t="shared" si="15"/>
        <v>373561</v>
      </c>
      <c r="P74" s="60">
        <f t="shared" si="15"/>
        <v>0</v>
      </c>
      <c r="Q74" s="55">
        <f>SUM(E74:P74)</f>
        <v>17131059.299999997</v>
      </c>
    </row>
    <row r="75" spans="2:19" s="28" customFormat="1" x14ac:dyDescent="0.25">
      <c r="B75" s="51" t="s">
        <v>84</v>
      </c>
      <c r="C75" s="62">
        <v>1854513024</v>
      </c>
      <c r="D75" s="62">
        <f>D76+D80</f>
        <v>1860843202.3599999</v>
      </c>
      <c r="E75" s="62">
        <f>E76+E80</f>
        <v>1126205.8700000001</v>
      </c>
      <c r="F75" s="62">
        <f t="shared" ref="F75:P75" si="16">F76+F80</f>
        <v>830115.36</v>
      </c>
      <c r="G75" s="62">
        <f t="shared" si="16"/>
        <v>642523.79</v>
      </c>
      <c r="H75" s="62">
        <f t="shared" si="16"/>
        <v>0</v>
      </c>
      <c r="I75" s="62">
        <f t="shared" si="16"/>
        <v>173600</v>
      </c>
      <c r="J75" s="62">
        <f t="shared" si="16"/>
        <v>455400</v>
      </c>
      <c r="K75" s="62">
        <f t="shared" si="16"/>
        <v>2528209.6999999997</v>
      </c>
      <c r="L75" s="62">
        <f t="shared" si="16"/>
        <v>1010489.41</v>
      </c>
      <c r="M75" s="62">
        <f t="shared" si="16"/>
        <v>3126315.05</v>
      </c>
      <c r="N75" s="62">
        <f t="shared" si="16"/>
        <v>926478.03</v>
      </c>
      <c r="O75" s="62">
        <f t="shared" si="16"/>
        <v>0</v>
      </c>
      <c r="P75" s="62">
        <f t="shared" si="16"/>
        <v>0</v>
      </c>
      <c r="Q75" s="63">
        <f t="shared" si="14"/>
        <v>10819337.209999999</v>
      </c>
    </row>
    <row r="76" spans="2:19" x14ac:dyDescent="0.25">
      <c r="B76" s="27" t="s">
        <v>92</v>
      </c>
      <c r="C76" s="61">
        <v>1765308604</v>
      </c>
      <c r="D76" s="61">
        <f>D77+D78+D79</f>
        <v>1772244889.3599999</v>
      </c>
      <c r="E76" s="61">
        <f>E77+E78+E79</f>
        <v>592590.35</v>
      </c>
      <c r="F76" s="61">
        <f t="shared" ref="F76:P76" si="17">F77+F78+F79</f>
        <v>830115.36</v>
      </c>
      <c r="G76" s="61">
        <f t="shared" si="17"/>
        <v>104662.81</v>
      </c>
      <c r="H76" s="61">
        <f t="shared" si="17"/>
        <v>0</v>
      </c>
      <c r="I76" s="61">
        <f t="shared" si="17"/>
        <v>173600</v>
      </c>
      <c r="J76" s="61">
        <f t="shared" si="17"/>
        <v>455400</v>
      </c>
      <c r="K76" s="61">
        <f t="shared" si="17"/>
        <v>306106.05</v>
      </c>
      <c r="L76" s="61">
        <f t="shared" si="17"/>
        <v>438448.78</v>
      </c>
      <c r="M76" s="61">
        <f t="shared" si="17"/>
        <v>2548284.9</v>
      </c>
      <c r="N76" s="61">
        <f t="shared" si="17"/>
        <v>329928</v>
      </c>
      <c r="O76" s="61">
        <f t="shared" si="17"/>
        <v>0</v>
      </c>
      <c r="P76" s="61">
        <f t="shared" si="17"/>
        <v>0</v>
      </c>
      <c r="Q76" s="56">
        <f t="shared" si="14"/>
        <v>5779136.25</v>
      </c>
    </row>
    <row r="77" spans="2:19" x14ac:dyDescent="0.25">
      <c r="B77" s="73" t="s">
        <v>93</v>
      </c>
      <c r="C77" s="64">
        <v>1753308604</v>
      </c>
      <c r="D77" s="64">
        <v>1757845990.3599999</v>
      </c>
      <c r="E77" s="64">
        <v>592590.35</v>
      </c>
      <c r="F77" s="64">
        <v>830115.36</v>
      </c>
      <c r="G77" s="64">
        <v>104662.81</v>
      </c>
      <c r="H77" s="64">
        <v>0</v>
      </c>
      <c r="I77" s="64">
        <v>173600</v>
      </c>
      <c r="J77" s="64">
        <v>0</v>
      </c>
      <c r="K77" s="64">
        <v>306106.05</v>
      </c>
      <c r="L77" s="64">
        <v>438448.78</v>
      </c>
      <c r="M77" s="64">
        <v>2548284.9</v>
      </c>
      <c r="N77" s="64">
        <v>329928</v>
      </c>
      <c r="O77" s="64">
        <v>0</v>
      </c>
      <c r="P77" s="64">
        <v>0</v>
      </c>
      <c r="Q77" s="64">
        <f t="shared" si="14"/>
        <v>5323736.25</v>
      </c>
    </row>
    <row r="78" spans="2:19" x14ac:dyDescent="0.25">
      <c r="B78" s="50" t="s">
        <v>94</v>
      </c>
      <c r="C78" s="61">
        <v>12000000</v>
      </c>
      <c r="D78" s="61">
        <v>12551999</v>
      </c>
      <c r="E78" s="61">
        <v>0</v>
      </c>
      <c r="F78" s="61">
        <v>0</v>
      </c>
      <c r="G78" s="61">
        <v>0</v>
      </c>
      <c r="H78" s="61">
        <v>0</v>
      </c>
      <c r="I78" s="61">
        <v>0</v>
      </c>
      <c r="J78" s="61">
        <v>0</v>
      </c>
      <c r="K78" s="61">
        <v>0</v>
      </c>
      <c r="L78" s="61">
        <v>0</v>
      </c>
      <c r="M78" s="61">
        <v>0</v>
      </c>
      <c r="N78" s="61">
        <v>0</v>
      </c>
      <c r="O78" s="61">
        <v>0</v>
      </c>
      <c r="P78" s="56">
        <v>0</v>
      </c>
      <c r="Q78" s="56">
        <f t="shared" si="14"/>
        <v>0</v>
      </c>
    </row>
    <row r="79" spans="2:19" x14ac:dyDescent="0.25">
      <c r="B79" s="50" t="s">
        <v>136</v>
      </c>
      <c r="C79" s="61">
        <v>0</v>
      </c>
      <c r="D79" s="61">
        <v>1846900</v>
      </c>
      <c r="E79" s="61">
        <v>0</v>
      </c>
      <c r="F79" s="61">
        <v>0</v>
      </c>
      <c r="G79" s="61">
        <v>0</v>
      </c>
      <c r="H79" s="61">
        <v>0</v>
      </c>
      <c r="I79" s="61">
        <v>0</v>
      </c>
      <c r="J79" s="61">
        <v>455400</v>
      </c>
      <c r="K79" s="61">
        <v>0</v>
      </c>
      <c r="L79" s="61">
        <v>0</v>
      </c>
      <c r="M79" s="56">
        <v>0</v>
      </c>
      <c r="N79" s="56">
        <v>0</v>
      </c>
      <c r="O79" s="56">
        <v>0</v>
      </c>
      <c r="P79" s="56">
        <v>0</v>
      </c>
      <c r="Q79" s="56">
        <f t="shared" si="14"/>
        <v>455400</v>
      </c>
      <c r="S79" s="3"/>
    </row>
    <row r="80" spans="2:19" ht="15.75" customHeight="1" x14ac:dyDescent="0.25">
      <c r="B80" s="27" t="s">
        <v>103</v>
      </c>
      <c r="C80" s="64">
        <v>89204420</v>
      </c>
      <c r="D80" s="64">
        <f>D81</f>
        <v>88598313</v>
      </c>
      <c r="E80" s="64">
        <f>E81</f>
        <v>533615.52</v>
      </c>
      <c r="F80" s="64">
        <f t="shared" ref="F80:P80" si="18">F81</f>
        <v>0</v>
      </c>
      <c r="G80" s="64">
        <f t="shared" si="18"/>
        <v>537860.98</v>
      </c>
      <c r="H80" s="64">
        <f t="shared" si="18"/>
        <v>0</v>
      </c>
      <c r="I80" s="64">
        <f t="shared" si="18"/>
        <v>0</v>
      </c>
      <c r="J80" s="64">
        <f t="shared" si="18"/>
        <v>0</v>
      </c>
      <c r="K80" s="64">
        <f t="shared" si="18"/>
        <v>2222103.65</v>
      </c>
      <c r="L80" s="64">
        <f t="shared" si="18"/>
        <v>572040.63</v>
      </c>
      <c r="M80" s="64">
        <f t="shared" si="18"/>
        <v>578030.15</v>
      </c>
      <c r="N80" s="64">
        <f t="shared" si="18"/>
        <v>596550.03</v>
      </c>
      <c r="O80" s="64">
        <f t="shared" si="18"/>
        <v>0</v>
      </c>
      <c r="P80" s="64">
        <f t="shared" si="18"/>
        <v>0</v>
      </c>
      <c r="Q80" s="57">
        <f t="shared" si="14"/>
        <v>5040200.96</v>
      </c>
    </row>
    <row r="81" spans="2:19" ht="15.75" customHeight="1" x14ac:dyDescent="0.25">
      <c r="B81" s="50" t="s">
        <v>104</v>
      </c>
      <c r="C81" s="61">
        <v>89204420</v>
      </c>
      <c r="D81" s="61">
        <v>88598313</v>
      </c>
      <c r="E81" s="61">
        <v>533615.52</v>
      </c>
      <c r="F81" s="61">
        <v>0</v>
      </c>
      <c r="G81" s="61">
        <v>537860.98</v>
      </c>
      <c r="H81" s="61">
        <v>0</v>
      </c>
      <c r="I81" s="61">
        <v>0</v>
      </c>
      <c r="J81" s="61">
        <v>0</v>
      </c>
      <c r="K81" s="61">
        <v>2222103.65</v>
      </c>
      <c r="L81" s="61">
        <v>572040.63</v>
      </c>
      <c r="M81" s="56">
        <v>578030.15</v>
      </c>
      <c r="N81" s="56">
        <v>596550.03</v>
      </c>
      <c r="O81" s="56">
        <v>0</v>
      </c>
      <c r="P81" s="56">
        <v>0</v>
      </c>
      <c r="Q81" s="56">
        <f t="shared" si="14"/>
        <v>5040200.96</v>
      </c>
    </row>
    <row r="82" spans="2:19" s="28" customFormat="1" ht="15.75" customHeight="1" x14ac:dyDescent="0.25">
      <c r="B82" s="52" t="s">
        <v>105</v>
      </c>
      <c r="C82" s="65">
        <v>69982732</v>
      </c>
      <c r="D82" s="65">
        <f>D83+D86</f>
        <v>72622912</v>
      </c>
      <c r="E82" s="65">
        <f>E83+E86</f>
        <v>0</v>
      </c>
      <c r="F82" s="65">
        <f t="shared" ref="F82:P82" si="19">F83+F86</f>
        <v>747122</v>
      </c>
      <c r="G82" s="65">
        <f t="shared" si="19"/>
        <v>373561</v>
      </c>
      <c r="H82" s="65">
        <f t="shared" si="19"/>
        <v>373561</v>
      </c>
      <c r="I82" s="65">
        <f t="shared" si="19"/>
        <v>373561</v>
      </c>
      <c r="J82" s="65">
        <f t="shared" si="19"/>
        <v>373561</v>
      </c>
      <c r="K82" s="65">
        <f t="shared" si="19"/>
        <v>2576112.09</v>
      </c>
      <c r="L82" s="65">
        <f t="shared" si="19"/>
        <v>373561</v>
      </c>
      <c r="M82" s="65">
        <f t="shared" si="19"/>
        <v>373561</v>
      </c>
      <c r="N82" s="65">
        <f t="shared" si="19"/>
        <v>373561</v>
      </c>
      <c r="O82" s="65">
        <f t="shared" si="19"/>
        <v>373561</v>
      </c>
      <c r="P82" s="65">
        <f t="shared" si="19"/>
        <v>0</v>
      </c>
      <c r="Q82" s="66">
        <f t="shared" si="14"/>
        <v>6311722.0899999999</v>
      </c>
    </row>
    <row r="83" spans="2:19" ht="15.75" customHeight="1" x14ac:dyDescent="0.25">
      <c r="B83" s="27" t="s">
        <v>106</v>
      </c>
      <c r="C83" s="61">
        <v>65500000</v>
      </c>
      <c r="D83" s="61">
        <f>D84+D85</f>
        <v>65500000</v>
      </c>
      <c r="E83" s="61">
        <f>E84+E85</f>
        <v>0</v>
      </c>
      <c r="F83" s="61">
        <f t="shared" ref="F83:P83" si="20">F84+F85</f>
        <v>0</v>
      </c>
      <c r="G83" s="61">
        <f t="shared" si="20"/>
        <v>0</v>
      </c>
      <c r="H83" s="61">
        <f t="shared" si="20"/>
        <v>0</v>
      </c>
      <c r="I83" s="61">
        <f t="shared" si="20"/>
        <v>0</v>
      </c>
      <c r="J83" s="61">
        <f t="shared" si="20"/>
        <v>0</v>
      </c>
      <c r="K83" s="61">
        <f t="shared" si="20"/>
        <v>0</v>
      </c>
      <c r="L83" s="61">
        <f t="shared" si="20"/>
        <v>0</v>
      </c>
      <c r="M83" s="61">
        <f t="shared" si="20"/>
        <v>0</v>
      </c>
      <c r="N83" s="61">
        <f t="shared" si="20"/>
        <v>0</v>
      </c>
      <c r="O83" s="61">
        <f t="shared" si="20"/>
        <v>0</v>
      </c>
      <c r="P83" s="61">
        <f t="shared" si="20"/>
        <v>0</v>
      </c>
      <c r="Q83" s="56">
        <f t="shared" si="14"/>
        <v>0</v>
      </c>
    </row>
    <row r="84" spans="2:19" ht="15.75" customHeight="1" x14ac:dyDescent="0.25">
      <c r="B84" s="50" t="s">
        <v>124</v>
      </c>
      <c r="C84" s="61">
        <v>10000000</v>
      </c>
      <c r="D84" s="61">
        <v>10000000</v>
      </c>
      <c r="E84" s="61">
        <v>0</v>
      </c>
      <c r="F84" s="61">
        <v>0</v>
      </c>
      <c r="G84" s="61">
        <v>0</v>
      </c>
      <c r="H84" s="61">
        <v>0</v>
      </c>
      <c r="I84" s="61">
        <v>0</v>
      </c>
      <c r="J84" s="61">
        <v>0</v>
      </c>
      <c r="K84" s="61">
        <v>0</v>
      </c>
      <c r="L84" s="61">
        <v>0</v>
      </c>
      <c r="M84" s="56">
        <v>0</v>
      </c>
      <c r="N84" s="56">
        <v>0</v>
      </c>
      <c r="O84" s="56">
        <v>0</v>
      </c>
      <c r="P84" s="56">
        <v>0</v>
      </c>
      <c r="Q84" s="56">
        <f t="shared" si="14"/>
        <v>0</v>
      </c>
    </row>
    <row r="85" spans="2:19" ht="15.75" customHeight="1" x14ac:dyDescent="0.25">
      <c r="B85" s="50" t="s">
        <v>107</v>
      </c>
      <c r="C85" s="61">
        <v>55500000</v>
      </c>
      <c r="D85" s="61">
        <v>55500000</v>
      </c>
      <c r="E85" s="61">
        <v>0</v>
      </c>
      <c r="F85" s="61">
        <v>0</v>
      </c>
      <c r="G85" s="61">
        <v>0</v>
      </c>
      <c r="H85" s="61">
        <v>0</v>
      </c>
      <c r="I85" s="61">
        <v>0</v>
      </c>
      <c r="J85" s="61">
        <v>0</v>
      </c>
      <c r="K85" s="61">
        <v>0</v>
      </c>
      <c r="L85" s="61">
        <v>0</v>
      </c>
      <c r="M85" s="56">
        <v>0</v>
      </c>
      <c r="N85" s="56">
        <v>0</v>
      </c>
      <c r="O85" s="56">
        <v>0</v>
      </c>
      <c r="P85" s="56">
        <v>0</v>
      </c>
      <c r="Q85" s="56">
        <f t="shared" si="14"/>
        <v>0</v>
      </c>
    </row>
    <row r="86" spans="2:19" ht="15.75" customHeight="1" x14ac:dyDescent="0.25">
      <c r="B86" s="27" t="s">
        <v>125</v>
      </c>
      <c r="C86" s="61">
        <v>4482732</v>
      </c>
      <c r="D86" s="61">
        <f>D87</f>
        <v>7122912</v>
      </c>
      <c r="E86" s="61">
        <f>E87</f>
        <v>0</v>
      </c>
      <c r="F86" s="61">
        <f t="shared" ref="F86:P86" si="21">F87</f>
        <v>747122</v>
      </c>
      <c r="G86" s="61">
        <f t="shared" si="21"/>
        <v>373561</v>
      </c>
      <c r="H86" s="61">
        <f t="shared" si="21"/>
        <v>373561</v>
      </c>
      <c r="I86" s="61">
        <f t="shared" si="21"/>
        <v>373561</v>
      </c>
      <c r="J86" s="61">
        <f t="shared" si="21"/>
        <v>373561</v>
      </c>
      <c r="K86" s="61">
        <f t="shared" si="21"/>
        <v>2576112.09</v>
      </c>
      <c r="L86" s="61">
        <f t="shared" si="21"/>
        <v>373561</v>
      </c>
      <c r="M86" s="61">
        <f t="shared" si="21"/>
        <v>373561</v>
      </c>
      <c r="N86" s="61">
        <f t="shared" si="21"/>
        <v>373561</v>
      </c>
      <c r="O86" s="61">
        <f t="shared" si="21"/>
        <v>373561</v>
      </c>
      <c r="P86" s="61">
        <f t="shared" si="21"/>
        <v>0</v>
      </c>
      <c r="Q86" s="56">
        <f t="shared" si="14"/>
        <v>6311722.0899999999</v>
      </c>
    </row>
    <row r="87" spans="2:19" ht="15.75" customHeight="1" x14ac:dyDescent="0.25">
      <c r="B87" s="50" t="s">
        <v>126</v>
      </c>
      <c r="C87" s="64">
        <v>4482732</v>
      </c>
      <c r="D87" s="64">
        <v>7122912</v>
      </c>
      <c r="E87" s="64">
        <v>0</v>
      </c>
      <c r="F87" s="64">
        <v>747122</v>
      </c>
      <c r="G87" s="64">
        <v>373561</v>
      </c>
      <c r="H87" s="64">
        <v>373561</v>
      </c>
      <c r="I87" s="64">
        <v>373561</v>
      </c>
      <c r="J87" s="64">
        <v>373561</v>
      </c>
      <c r="K87" s="64">
        <v>2576112.09</v>
      </c>
      <c r="L87" s="64">
        <v>373561</v>
      </c>
      <c r="M87" s="57">
        <v>373561</v>
      </c>
      <c r="N87" s="57">
        <v>373561</v>
      </c>
      <c r="O87" s="57">
        <v>373561</v>
      </c>
      <c r="P87" s="57">
        <v>0</v>
      </c>
      <c r="Q87" s="57">
        <f t="shared" si="14"/>
        <v>6311722.0899999999</v>
      </c>
    </row>
    <row r="88" spans="2:19" ht="15.75" customHeight="1" x14ac:dyDescent="0.25">
      <c r="B88" s="26" t="s">
        <v>108</v>
      </c>
      <c r="C88" s="60">
        <v>500000</v>
      </c>
      <c r="D88" s="60">
        <f t="shared" ref="D88:P90" si="22">D89</f>
        <v>500000</v>
      </c>
      <c r="E88" s="60">
        <f t="shared" si="22"/>
        <v>0</v>
      </c>
      <c r="F88" s="60">
        <f t="shared" si="22"/>
        <v>0</v>
      </c>
      <c r="G88" s="60">
        <f t="shared" si="22"/>
        <v>0</v>
      </c>
      <c r="H88" s="60">
        <f t="shared" si="22"/>
        <v>0</v>
      </c>
      <c r="I88" s="60">
        <f t="shared" si="22"/>
        <v>0</v>
      </c>
      <c r="J88" s="60">
        <f t="shared" si="22"/>
        <v>0</v>
      </c>
      <c r="K88" s="60">
        <f t="shared" si="22"/>
        <v>0</v>
      </c>
      <c r="L88" s="60">
        <f>L89</f>
        <v>0</v>
      </c>
      <c r="M88" s="60">
        <f t="shared" ref="M88:P89" si="23">M89</f>
        <v>0</v>
      </c>
      <c r="N88" s="60">
        <f t="shared" si="23"/>
        <v>0</v>
      </c>
      <c r="O88" s="60">
        <f t="shared" si="23"/>
        <v>0</v>
      </c>
      <c r="P88" s="60">
        <f t="shared" si="23"/>
        <v>0</v>
      </c>
      <c r="Q88" s="55">
        <f t="shared" si="14"/>
        <v>0</v>
      </c>
    </row>
    <row r="89" spans="2:19" ht="15.75" customHeight="1" x14ac:dyDescent="0.25">
      <c r="B89" s="27" t="s">
        <v>109</v>
      </c>
      <c r="C89" s="61">
        <v>500000</v>
      </c>
      <c r="D89" s="61">
        <f t="shared" si="22"/>
        <v>500000</v>
      </c>
      <c r="E89" s="61">
        <f t="shared" si="22"/>
        <v>0</v>
      </c>
      <c r="F89" s="61">
        <f t="shared" si="22"/>
        <v>0</v>
      </c>
      <c r="G89" s="61">
        <f t="shared" si="22"/>
        <v>0</v>
      </c>
      <c r="H89" s="61">
        <f t="shared" si="22"/>
        <v>0</v>
      </c>
      <c r="I89" s="61">
        <f t="shared" si="22"/>
        <v>0</v>
      </c>
      <c r="J89" s="61">
        <f t="shared" si="22"/>
        <v>0</v>
      </c>
      <c r="K89" s="61">
        <f t="shared" si="22"/>
        <v>0</v>
      </c>
      <c r="L89" s="61">
        <f t="shared" si="22"/>
        <v>0</v>
      </c>
      <c r="M89" s="61">
        <f t="shared" si="23"/>
        <v>0</v>
      </c>
      <c r="N89" s="61">
        <f t="shared" si="23"/>
        <v>0</v>
      </c>
      <c r="O89" s="61">
        <f t="shared" si="23"/>
        <v>0</v>
      </c>
      <c r="P89" s="61">
        <f t="shared" si="23"/>
        <v>0</v>
      </c>
      <c r="Q89" s="56">
        <f t="shared" si="14"/>
        <v>0</v>
      </c>
    </row>
    <row r="90" spans="2:19" ht="15.75" customHeight="1" x14ac:dyDescent="0.25">
      <c r="B90" s="27" t="s">
        <v>110</v>
      </c>
      <c r="C90" s="61">
        <v>500000</v>
      </c>
      <c r="D90" s="61">
        <f t="shared" si="22"/>
        <v>500000</v>
      </c>
      <c r="E90" s="61">
        <f t="shared" si="22"/>
        <v>0</v>
      </c>
      <c r="F90" s="61">
        <f t="shared" si="22"/>
        <v>0</v>
      </c>
      <c r="G90" s="61">
        <f t="shared" si="22"/>
        <v>0</v>
      </c>
      <c r="H90" s="61">
        <f t="shared" si="22"/>
        <v>0</v>
      </c>
      <c r="I90" s="61">
        <f t="shared" si="22"/>
        <v>0</v>
      </c>
      <c r="J90" s="61">
        <f t="shared" si="22"/>
        <v>0</v>
      </c>
      <c r="K90" s="61">
        <f t="shared" si="22"/>
        <v>0</v>
      </c>
      <c r="L90" s="61">
        <f t="shared" si="22"/>
        <v>0</v>
      </c>
      <c r="M90" s="61">
        <f t="shared" si="22"/>
        <v>0</v>
      </c>
      <c r="N90" s="61">
        <f t="shared" si="22"/>
        <v>0</v>
      </c>
      <c r="O90" s="61">
        <f t="shared" si="22"/>
        <v>0</v>
      </c>
      <c r="P90" s="61">
        <f t="shared" si="22"/>
        <v>0</v>
      </c>
      <c r="Q90" s="56">
        <f t="shared" si="14"/>
        <v>0</v>
      </c>
    </row>
    <row r="91" spans="2:19" ht="15.75" customHeight="1" x14ac:dyDescent="0.25">
      <c r="B91" s="27" t="s">
        <v>111</v>
      </c>
      <c r="C91" s="61">
        <v>500000</v>
      </c>
      <c r="D91" s="61">
        <v>500000</v>
      </c>
      <c r="E91" s="61">
        <v>0</v>
      </c>
      <c r="F91" s="61">
        <v>0</v>
      </c>
      <c r="G91" s="61">
        <v>0</v>
      </c>
      <c r="H91" s="61">
        <v>0</v>
      </c>
      <c r="I91" s="61">
        <v>0</v>
      </c>
      <c r="J91" s="61">
        <v>0</v>
      </c>
      <c r="K91" s="61">
        <v>0</v>
      </c>
      <c r="L91" s="61">
        <v>0</v>
      </c>
      <c r="M91" s="61">
        <v>0</v>
      </c>
      <c r="N91" s="56">
        <v>0</v>
      </c>
      <c r="O91" s="56">
        <v>0</v>
      </c>
      <c r="P91" s="56">
        <v>0</v>
      </c>
      <c r="Q91" s="56">
        <f t="shared" si="14"/>
        <v>0</v>
      </c>
    </row>
    <row r="92" spans="2:19" x14ac:dyDescent="0.25">
      <c r="B92" s="77" t="s">
        <v>85</v>
      </c>
      <c r="C92" s="67">
        <f>C70+C74+C88</f>
        <v>2924995756</v>
      </c>
      <c r="D92" s="67">
        <f t="shared" ref="D92:P92" si="24">D70+D74+D88</f>
        <v>2933966114.3599997</v>
      </c>
      <c r="E92" s="58">
        <f t="shared" si="24"/>
        <v>1126205.8700000001</v>
      </c>
      <c r="F92" s="58">
        <f t="shared" si="24"/>
        <v>1577237.3599999999</v>
      </c>
      <c r="G92" s="58">
        <f t="shared" si="24"/>
        <v>1016084.79</v>
      </c>
      <c r="H92" s="58">
        <f t="shared" si="24"/>
        <v>373561</v>
      </c>
      <c r="I92" s="58">
        <f t="shared" si="24"/>
        <v>547161</v>
      </c>
      <c r="J92" s="58">
        <f t="shared" si="24"/>
        <v>828961</v>
      </c>
      <c r="K92" s="58">
        <f t="shared" si="24"/>
        <v>5104321.7899999991</v>
      </c>
      <c r="L92" s="58">
        <f>L70+L74+L88</f>
        <v>1384050.4100000001</v>
      </c>
      <c r="M92" s="58">
        <f>M70+M74+M88</f>
        <v>3499876.05</v>
      </c>
      <c r="N92" s="58">
        <f t="shared" si="24"/>
        <v>1300039.03</v>
      </c>
      <c r="O92" s="58">
        <f t="shared" si="24"/>
        <v>373561</v>
      </c>
      <c r="P92" s="58">
        <f t="shared" si="24"/>
        <v>0</v>
      </c>
      <c r="Q92" s="58">
        <f t="shared" si="14"/>
        <v>17131059.299999997</v>
      </c>
      <c r="S92" s="6"/>
    </row>
    <row r="93" spans="2:19" ht="15.75" customHeight="1" x14ac:dyDescent="0.25">
      <c r="E93" s="74"/>
      <c r="F93" s="74"/>
      <c r="G93" s="74"/>
      <c r="H93" s="74"/>
      <c r="I93" s="74"/>
      <c r="J93" s="74"/>
      <c r="K93" s="74"/>
      <c r="L93" s="74"/>
      <c r="M93" s="74"/>
      <c r="N93" s="74"/>
      <c r="O93" s="74"/>
      <c r="P93" s="74"/>
      <c r="Q93" s="74"/>
    </row>
    <row r="94" spans="2:19" x14ac:dyDescent="0.25">
      <c r="B94" s="77" t="s">
        <v>150</v>
      </c>
      <c r="C94" s="67">
        <f t="shared" ref="C94:P94" si="25">C67+C92</f>
        <v>120358559177</v>
      </c>
      <c r="D94" s="67">
        <f t="shared" si="25"/>
        <v>138363216967.98999</v>
      </c>
      <c r="E94" s="58">
        <f>E67+E92</f>
        <v>4658377229.2900009</v>
      </c>
      <c r="F94" s="58">
        <f t="shared" si="25"/>
        <v>4848813349.1699982</v>
      </c>
      <c r="G94" s="58">
        <f t="shared" si="25"/>
        <v>5351125259.3199987</v>
      </c>
      <c r="H94" s="58">
        <f t="shared" si="25"/>
        <v>5598416825.9199991</v>
      </c>
      <c r="I94" s="58">
        <f t="shared" si="25"/>
        <v>5512625368.1999998</v>
      </c>
      <c r="J94" s="58">
        <f t="shared" si="25"/>
        <v>6568463716.8500004</v>
      </c>
      <c r="K94" s="58">
        <f t="shared" si="25"/>
        <v>7405963512.7899981</v>
      </c>
      <c r="L94" s="58">
        <f t="shared" si="25"/>
        <v>5847751140.0900021</v>
      </c>
      <c r="M94" s="58">
        <f t="shared" si="25"/>
        <v>5835676733.2000008</v>
      </c>
      <c r="N94" s="58">
        <f t="shared" si="25"/>
        <v>6665882330.5999985</v>
      </c>
      <c r="O94" s="58">
        <f t="shared" si="25"/>
        <v>6498558885.9500008</v>
      </c>
      <c r="P94" s="58">
        <f t="shared" si="25"/>
        <v>12406970223.640001</v>
      </c>
      <c r="Q94" s="58">
        <f>Q67+Q92</f>
        <v>77198624575.020004</v>
      </c>
      <c r="S94" s="6"/>
    </row>
    <row r="95" spans="2:19" ht="15" customHeight="1" x14ac:dyDescent="0.25">
      <c r="B95" s="69" t="s">
        <v>151</v>
      </c>
      <c r="C95" s="13"/>
      <c r="D95" s="13"/>
      <c r="E95" s="13"/>
      <c r="F95" s="13"/>
      <c r="G95" s="13"/>
      <c r="H95" s="13"/>
      <c r="I95" s="13"/>
      <c r="J95" s="13"/>
      <c r="K95" s="13"/>
      <c r="L95" s="13"/>
      <c r="M95" s="13"/>
      <c r="N95" s="13"/>
      <c r="O95" s="13"/>
      <c r="P95" s="13"/>
      <c r="Q95" s="13"/>
    </row>
    <row r="96" spans="2:19" ht="15" customHeight="1" x14ac:dyDescent="0.25">
      <c r="B96" s="75" t="s">
        <v>152</v>
      </c>
      <c r="C96" s="76"/>
      <c r="D96" s="76"/>
      <c r="E96" s="76"/>
      <c r="F96" s="76"/>
      <c r="G96" s="76"/>
      <c r="H96" s="76"/>
      <c r="I96" s="76"/>
      <c r="J96" s="76"/>
      <c r="K96" s="76"/>
      <c r="L96" s="76"/>
      <c r="M96" s="76"/>
      <c r="N96" s="76"/>
      <c r="O96" s="76"/>
      <c r="P96" s="76"/>
      <c r="Q96" s="76"/>
    </row>
    <row r="97" spans="2:17" x14ac:dyDescent="0.25">
      <c r="B97" s="70" t="s">
        <v>153</v>
      </c>
      <c r="C97" s="8"/>
      <c r="D97" s="8"/>
      <c r="E97" s="8"/>
      <c r="F97" s="8"/>
      <c r="G97" s="8"/>
      <c r="H97" s="8"/>
      <c r="I97" s="8"/>
      <c r="J97" s="8"/>
      <c r="K97" s="8"/>
      <c r="L97" s="8"/>
      <c r="M97" s="8"/>
      <c r="N97" s="8"/>
      <c r="O97" s="8"/>
      <c r="P97" s="8"/>
      <c r="Q97" s="8"/>
    </row>
    <row r="98" spans="2:17" x14ac:dyDescent="0.25">
      <c r="B98" s="70" t="s">
        <v>113</v>
      </c>
      <c r="C98" s="8"/>
      <c r="D98" s="8"/>
      <c r="E98" s="8"/>
      <c r="F98" s="8"/>
      <c r="G98" s="8"/>
      <c r="H98" s="8"/>
      <c r="I98" s="8"/>
      <c r="J98" s="8"/>
      <c r="K98" s="8"/>
      <c r="L98" s="8"/>
      <c r="M98" s="8"/>
      <c r="N98" s="8"/>
      <c r="O98" s="8"/>
      <c r="P98" s="8"/>
      <c r="Q98" s="8"/>
    </row>
    <row r="103" spans="2:17" x14ac:dyDescent="0.25">
      <c r="F103" s="3"/>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ignoredErrors>
    <ignoredError sqref="M55:P55 Q10:Q43 Q44:Q73 Q77:Q9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8013-796D-46BC-9022-338C820B2DD0}">
  <sheetPr codeName="Hoja8"/>
  <dimension ref="B2:AE595"/>
  <sheetViews>
    <sheetView showGridLines="0" zoomScale="75" zoomScaleNormal="75" workbookViewId="0">
      <selection activeCell="D26" sqref="D26"/>
    </sheetView>
  </sheetViews>
  <sheetFormatPr defaultColWidth="11.42578125" defaultRowHeight="15" x14ac:dyDescent="0.25"/>
  <cols>
    <col min="1" max="1" width="7.5703125" customWidth="1"/>
    <col min="2" max="2" width="107.42578125" bestFit="1" customWidth="1"/>
    <col min="3" max="3" width="17.7109375" customWidth="1"/>
    <col min="4" max="8" width="14.140625" customWidth="1"/>
    <col min="9" max="9" width="19.7109375" bestFit="1" customWidth="1"/>
    <col min="10" max="10" width="14.140625" customWidth="1"/>
    <col min="11" max="12" width="17.85546875" bestFit="1" customWidth="1"/>
    <col min="13" max="15" width="14.140625" customWidth="1"/>
    <col min="16" max="16" width="22" bestFit="1" customWidth="1"/>
    <col min="17" max="17" width="20.85546875" bestFit="1" customWidth="1"/>
    <col min="18" max="18" width="36.42578125" customWidth="1"/>
    <col min="19" max="19" width="37.42578125" bestFit="1" customWidth="1"/>
  </cols>
  <sheetData>
    <row r="2" spans="2:31" s="31" customFormat="1" ht="28.5" x14ac:dyDescent="0.25">
      <c r="B2" s="297" t="s">
        <v>0</v>
      </c>
      <c r="C2" s="305"/>
      <c r="D2" s="305"/>
      <c r="E2" s="305"/>
      <c r="F2" s="305"/>
      <c r="G2" s="305"/>
      <c r="H2" s="305"/>
      <c r="I2" s="305"/>
      <c r="J2" s="305"/>
      <c r="K2" s="305"/>
      <c r="L2" s="305"/>
      <c r="M2" s="305"/>
      <c r="N2" s="305"/>
      <c r="O2" s="305"/>
      <c r="P2" s="305"/>
    </row>
    <row r="3" spans="2:31" s="31" customFormat="1" ht="21" x14ac:dyDescent="0.25">
      <c r="B3" s="298" t="s">
        <v>1</v>
      </c>
      <c r="C3" s="307"/>
      <c r="D3" s="307"/>
      <c r="E3" s="307"/>
      <c r="F3" s="307"/>
      <c r="G3" s="307"/>
      <c r="H3" s="307"/>
      <c r="I3" s="307"/>
      <c r="J3" s="307"/>
      <c r="K3" s="307"/>
      <c r="L3" s="307"/>
      <c r="M3" s="307"/>
      <c r="N3" s="307"/>
      <c r="O3" s="307"/>
      <c r="P3" s="307"/>
    </row>
    <row r="4" spans="2:31" s="31" customFormat="1" ht="15.75" x14ac:dyDescent="0.25">
      <c r="B4" s="299" t="s">
        <v>2</v>
      </c>
      <c r="C4" s="306"/>
      <c r="D4" s="306"/>
      <c r="E4" s="306"/>
      <c r="F4" s="306"/>
      <c r="G4" s="306"/>
      <c r="H4" s="306"/>
      <c r="I4" s="306"/>
      <c r="J4" s="306"/>
      <c r="K4" s="306"/>
      <c r="L4" s="306"/>
      <c r="M4" s="306"/>
      <c r="N4" s="306"/>
      <c r="O4" s="306"/>
      <c r="P4" s="306"/>
    </row>
    <row r="5" spans="2:31" s="31" customFormat="1" ht="15.75" x14ac:dyDescent="0.25">
      <c r="B5" s="299" t="s">
        <v>3</v>
      </c>
      <c r="C5" s="306"/>
      <c r="D5" s="306"/>
      <c r="E5" s="306"/>
      <c r="F5" s="306"/>
      <c r="G5" s="306"/>
      <c r="H5" s="306"/>
      <c r="I5" s="306"/>
      <c r="J5" s="306"/>
      <c r="K5" s="306"/>
      <c r="L5" s="306"/>
      <c r="M5" s="306"/>
      <c r="N5" s="306"/>
      <c r="O5" s="306"/>
      <c r="P5" s="306"/>
    </row>
    <row r="6" spans="2:31" s="31" customFormat="1" ht="15.75" x14ac:dyDescent="0.25">
      <c r="B6" s="91"/>
      <c r="C6" s="92"/>
      <c r="D6" s="92"/>
      <c r="E6" s="92"/>
      <c r="F6" s="92"/>
      <c r="G6" s="92"/>
      <c r="H6" s="92"/>
      <c r="I6" s="92"/>
      <c r="J6" s="92"/>
      <c r="K6" s="92"/>
      <c r="L6" s="92"/>
      <c r="M6" s="92"/>
      <c r="N6" s="92"/>
      <c r="O6" s="92"/>
      <c r="P6" s="92"/>
    </row>
    <row r="7" spans="2:31" s="31" customFormat="1" x14ac:dyDescent="0.25">
      <c r="B7" s="2" t="s">
        <v>154</v>
      </c>
      <c r="C7" s="71"/>
      <c r="D7" s="33"/>
      <c r="E7" s="33"/>
      <c r="F7" s="33"/>
      <c r="G7" s="33"/>
      <c r="H7"/>
      <c r="I7"/>
      <c r="J7"/>
      <c r="K7"/>
      <c r="L7"/>
      <c r="M7"/>
      <c r="N7"/>
      <c r="O7"/>
      <c r="P7" s="32" t="s">
        <v>5</v>
      </c>
    </row>
    <row r="8" spans="2:31" s="31" customFormat="1" ht="30" customHeight="1" x14ac:dyDescent="0.25">
      <c r="B8" s="300" t="s">
        <v>6</v>
      </c>
      <c r="C8" s="97" t="s">
        <v>155</v>
      </c>
      <c r="D8" s="326" t="s">
        <v>156</v>
      </c>
      <c r="E8" s="301" t="s">
        <v>9</v>
      </c>
      <c r="F8" s="328"/>
      <c r="G8" s="328"/>
      <c r="H8" s="328"/>
      <c r="I8" s="328"/>
      <c r="J8" s="328"/>
      <c r="K8" s="328"/>
      <c r="L8" s="328"/>
      <c r="M8" s="328"/>
      <c r="N8" s="328"/>
      <c r="O8" s="328"/>
      <c r="P8" s="328"/>
      <c r="Q8" s="328"/>
    </row>
    <row r="9" spans="2:31" s="31" customFormat="1" x14ac:dyDescent="0.25">
      <c r="B9" s="325"/>
      <c r="C9" s="98" t="s">
        <v>157</v>
      </c>
      <c r="D9" s="327"/>
      <c r="E9" s="96" t="s">
        <v>10</v>
      </c>
      <c r="F9" s="96" t="s">
        <v>11</v>
      </c>
      <c r="G9" s="96" t="s">
        <v>12</v>
      </c>
      <c r="H9" s="96" t="s">
        <v>13</v>
      </c>
      <c r="I9" s="96" t="s">
        <v>14</v>
      </c>
      <c r="J9" s="99" t="s">
        <v>15</v>
      </c>
      <c r="K9" s="99" t="s">
        <v>16</v>
      </c>
      <c r="L9" s="95" t="s">
        <v>17</v>
      </c>
      <c r="M9" s="96" t="s">
        <v>18</v>
      </c>
      <c r="N9" s="96" t="s">
        <v>19</v>
      </c>
      <c r="O9" s="96" t="s">
        <v>20</v>
      </c>
      <c r="P9" s="96" t="s">
        <v>21</v>
      </c>
      <c r="Q9" s="96" t="s">
        <v>22</v>
      </c>
      <c r="S9" s="100"/>
    </row>
    <row r="10" spans="2:31" s="28" customFormat="1" x14ac:dyDescent="0.25">
      <c r="B10" s="101" t="s">
        <v>23</v>
      </c>
      <c r="C10" s="102">
        <v>78319363209</v>
      </c>
      <c r="D10" s="102">
        <v>89270751128.860001</v>
      </c>
      <c r="E10" s="102">
        <v>4547170587.1000004</v>
      </c>
      <c r="F10" s="102">
        <v>5671311014.8500004</v>
      </c>
      <c r="G10" s="102">
        <v>6634842405.4700003</v>
      </c>
      <c r="H10" s="102">
        <v>6327766432.1199999</v>
      </c>
      <c r="I10" s="102">
        <v>6177373547.3599997</v>
      </c>
      <c r="J10" s="102">
        <v>7188063256.1000004</v>
      </c>
      <c r="K10" s="102">
        <v>7508516903.7299995</v>
      </c>
      <c r="L10" s="102">
        <v>6696330757.46</v>
      </c>
      <c r="M10" s="102">
        <v>7877305506.5100002</v>
      </c>
      <c r="N10" s="102">
        <v>7545955942.6599998</v>
      </c>
      <c r="O10" s="102">
        <v>8317678085.9799995</v>
      </c>
      <c r="P10" s="102">
        <v>13923555102.620001</v>
      </c>
      <c r="Q10" s="102">
        <f>SUM(E10:P10)</f>
        <v>88415869541.959991</v>
      </c>
      <c r="R10" s="103"/>
      <c r="S10" s="103"/>
      <c r="T10" s="103"/>
      <c r="U10" s="103"/>
      <c r="V10" s="103"/>
      <c r="W10" s="103"/>
      <c r="X10" s="103"/>
      <c r="Y10" s="103"/>
      <c r="Z10" s="103"/>
      <c r="AA10" s="103"/>
      <c r="AB10" s="103"/>
      <c r="AC10" s="103"/>
      <c r="AD10" s="103"/>
      <c r="AE10" s="103"/>
    </row>
    <row r="11" spans="2:31" s="28" customFormat="1" x14ac:dyDescent="0.25">
      <c r="B11" s="104" t="s">
        <v>24</v>
      </c>
      <c r="C11" s="105">
        <v>62743447766</v>
      </c>
      <c r="D11" s="105">
        <v>70492429821.089996</v>
      </c>
      <c r="E11" s="105">
        <v>4443618913.4899998</v>
      </c>
      <c r="F11" s="105">
        <v>5076758448.5799999</v>
      </c>
      <c r="G11" s="105">
        <v>5660570238.3999996</v>
      </c>
      <c r="H11" s="105">
        <v>4683243384.3699999</v>
      </c>
      <c r="I11" s="105">
        <v>4854858525.0799999</v>
      </c>
      <c r="J11" s="105">
        <v>5511251222.1800003</v>
      </c>
      <c r="K11" s="105">
        <v>5722514275.6800003</v>
      </c>
      <c r="L11" s="105">
        <v>5631671678.0900002</v>
      </c>
      <c r="M11" s="105">
        <v>5812477438.1099997</v>
      </c>
      <c r="N11" s="105">
        <v>5775370422.9799995</v>
      </c>
      <c r="O11" s="105">
        <v>6414613539.8000002</v>
      </c>
      <c r="P11" s="105">
        <v>10312373783.51</v>
      </c>
      <c r="Q11" s="105">
        <f t="shared" ref="Q11:Q74" si="0">SUM(E11:P11)</f>
        <v>69899321870.269989</v>
      </c>
      <c r="R11" s="106"/>
      <c r="S11" s="106"/>
      <c r="T11" s="106"/>
      <c r="U11" s="106"/>
      <c r="V11" s="106"/>
      <c r="W11" s="106"/>
      <c r="X11" s="106"/>
      <c r="Y11" s="106"/>
      <c r="Z11" s="106"/>
      <c r="AA11" s="106"/>
      <c r="AB11" s="106"/>
      <c r="AC11" s="106"/>
      <c r="AD11" s="106"/>
      <c r="AE11" s="106"/>
    </row>
    <row r="12" spans="2:31" s="28" customFormat="1" x14ac:dyDescent="0.25">
      <c r="B12" s="101" t="s">
        <v>158</v>
      </c>
      <c r="C12" s="107">
        <v>48649970699</v>
      </c>
      <c r="D12" s="107">
        <v>50565945695.809998</v>
      </c>
      <c r="E12" s="107">
        <v>3623217733.6500001</v>
      </c>
      <c r="F12" s="107">
        <v>3710713363.46</v>
      </c>
      <c r="G12" s="107">
        <v>3882522415.0599999</v>
      </c>
      <c r="H12" s="107">
        <v>3724567335.9200001</v>
      </c>
      <c r="I12" s="107">
        <v>3974637695.8499999</v>
      </c>
      <c r="J12" s="107">
        <v>4441703414.5200005</v>
      </c>
      <c r="K12" s="107">
        <v>4586238350.2399998</v>
      </c>
      <c r="L12" s="107">
        <v>4564673706.4399996</v>
      </c>
      <c r="M12" s="107">
        <v>4724391369.75</v>
      </c>
      <c r="N12" s="107">
        <v>4558360655.2299995</v>
      </c>
      <c r="O12" s="107">
        <v>5290515831.2200003</v>
      </c>
      <c r="P12" s="107">
        <v>8721669044.2600002</v>
      </c>
      <c r="Q12" s="107">
        <f t="shared" si="0"/>
        <v>55803210915.599998</v>
      </c>
      <c r="R12" s="103"/>
      <c r="S12" s="103"/>
      <c r="T12" s="103"/>
      <c r="U12" s="103"/>
      <c r="V12" s="103"/>
      <c r="W12" s="103"/>
      <c r="X12" s="103"/>
      <c r="Y12" s="103"/>
      <c r="Z12" s="103"/>
      <c r="AA12" s="103"/>
      <c r="AB12" s="103"/>
      <c r="AC12" s="103"/>
      <c r="AD12" s="103"/>
      <c r="AE12" s="103"/>
    </row>
    <row r="13" spans="2:31" x14ac:dyDescent="0.25">
      <c r="B13" s="104" t="s">
        <v>159</v>
      </c>
      <c r="C13" s="105">
        <v>47416453580</v>
      </c>
      <c r="D13" s="105">
        <v>50348118343.610001</v>
      </c>
      <c r="E13" s="105">
        <v>2930969839.1900001</v>
      </c>
      <c r="F13" s="105">
        <v>2966791377.5599999</v>
      </c>
      <c r="G13" s="105">
        <v>3031581462.3200002</v>
      </c>
      <c r="H13" s="105">
        <v>2970655677.1700001</v>
      </c>
      <c r="I13" s="105">
        <v>3020527731.9000001</v>
      </c>
      <c r="J13" s="105">
        <v>3397567683.5999999</v>
      </c>
      <c r="K13" s="105">
        <v>3620903984.5500002</v>
      </c>
      <c r="L13" s="105">
        <v>3578651679.5799999</v>
      </c>
      <c r="M13" s="105">
        <v>3717638876.6900001</v>
      </c>
      <c r="N13" s="105">
        <v>3557589733.27</v>
      </c>
      <c r="O13" s="105">
        <v>3548735392.3600001</v>
      </c>
      <c r="P13" s="105">
        <v>3596931728.0999999</v>
      </c>
      <c r="Q13" s="105">
        <f t="shared" si="0"/>
        <v>39938545166.289993</v>
      </c>
      <c r="R13" s="106"/>
      <c r="S13" s="106"/>
      <c r="T13" s="106"/>
      <c r="U13" s="106"/>
      <c r="V13" s="106"/>
      <c r="W13" s="106"/>
      <c r="X13" s="106"/>
      <c r="Y13" s="106"/>
      <c r="Z13" s="106"/>
      <c r="AA13" s="106"/>
      <c r="AB13" s="106"/>
      <c r="AC13" s="106"/>
      <c r="AD13" s="106"/>
      <c r="AE13" s="106"/>
    </row>
    <row r="14" spans="2:31" x14ac:dyDescent="0.25">
      <c r="B14" s="104" t="s">
        <v>160</v>
      </c>
      <c r="C14" s="105">
        <v>6715397</v>
      </c>
      <c r="D14" s="105">
        <v>0</v>
      </c>
      <c r="E14" s="105">
        <v>2930969839.1900001</v>
      </c>
      <c r="F14" s="105">
        <v>2962662330.3299999</v>
      </c>
      <c r="G14" s="105">
        <v>3024912612.46</v>
      </c>
      <c r="H14" s="105">
        <v>2958988547.3899999</v>
      </c>
      <c r="I14" s="105">
        <v>3020527731.9000001</v>
      </c>
      <c r="J14" s="105">
        <v>3397567683.5999999</v>
      </c>
      <c r="K14" s="105">
        <v>3620903984.5500002</v>
      </c>
      <c r="L14" s="105">
        <v>3574336280.0599999</v>
      </c>
      <c r="M14" s="105">
        <v>3694599697.6399999</v>
      </c>
      <c r="N14" s="105">
        <v>3557563416.6399999</v>
      </c>
      <c r="O14" s="105">
        <v>3548735392.3600001</v>
      </c>
      <c r="P14" s="105">
        <v>3596931728.0999999</v>
      </c>
      <c r="Q14" s="105">
        <f t="shared" si="0"/>
        <v>39888699244.219994</v>
      </c>
      <c r="R14" s="106"/>
      <c r="S14" s="106"/>
      <c r="T14" s="106"/>
      <c r="U14" s="106"/>
      <c r="V14" s="106"/>
      <c r="W14" s="106"/>
      <c r="X14" s="106"/>
      <c r="Y14" s="106"/>
      <c r="Z14" s="106"/>
      <c r="AA14" s="106"/>
      <c r="AB14" s="106"/>
      <c r="AC14" s="106"/>
      <c r="AD14" s="106"/>
      <c r="AE14" s="106"/>
    </row>
    <row r="15" spans="2:31" x14ac:dyDescent="0.25">
      <c r="B15" s="104" t="s">
        <v>161</v>
      </c>
      <c r="C15" s="105">
        <v>3500000</v>
      </c>
      <c r="D15" s="105">
        <v>3500000</v>
      </c>
      <c r="E15" s="105">
        <v>0</v>
      </c>
      <c r="F15" s="105">
        <v>0</v>
      </c>
      <c r="G15" s="105"/>
      <c r="H15" s="105"/>
      <c r="I15" s="105"/>
      <c r="J15" s="105"/>
      <c r="K15" s="105"/>
      <c r="L15" s="105"/>
      <c r="M15" s="105"/>
      <c r="N15" s="105"/>
      <c r="O15" s="105">
        <v>0</v>
      </c>
      <c r="P15" s="105"/>
      <c r="Q15" s="105">
        <f t="shared" si="0"/>
        <v>0</v>
      </c>
      <c r="R15" s="106"/>
      <c r="S15" s="106"/>
      <c r="T15" s="106"/>
      <c r="U15" s="106"/>
      <c r="V15" s="106"/>
      <c r="W15" s="106"/>
      <c r="X15" s="106"/>
      <c r="Y15" s="106"/>
      <c r="Z15" s="106"/>
      <c r="AA15" s="106"/>
      <c r="AB15" s="106"/>
      <c r="AC15" s="106"/>
      <c r="AD15" s="106"/>
      <c r="AE15" s="106"/>
    </row>
    <row r="16" spans="2:31" x14ac:dyDescent="0.25">
      <c r="B16" s="104" t="s">
        <v>162</v>
      </c>
      <c r="C16" s="105">
        <v>216979839</v>
      </c>
      <c r="D16" s="105">
        <v>214327352.19999999</v>
      </c>
      <c r="E16" s="105">
        <v>0</v>
      </c>
      <c r="F16" s="105"/>
      <c r="G16" s="105"/>
      <c r="H16" s="105"/>
      <c r="I16" s="105"/>
      <c r="J16" s="105"/>
      <c r="K16" s="105"/>
      <c r="L16" s="105"/>
      <c r="M16" s="105"/>
      <c r="N16" s="105"/>
      <c r="O16" s="105"/>
      <c r="P16" s="105"/>
      <c r="Q16" s="105">
        <f t="shared" si="0"/>
        <v>0</v>
      </c>
      <c r="R16" s="106"/>
      <c r="S16" s="106"/>
      <c r="T16" s="106"/>
      <c r="U16" s="106"/>
      <c r="V16" s="106"/>
      <c r="W16" s="106"/>
      <c r="X16" s="106"/>
      <c r="Y16" s="106"/>
      <c r="Z16" s="106"/>
      <c r="AA16" s="106"/>
      <c r="AB16" s="106"/>
      <c r="AC16" s="106"/>
      <c r="AD16" s="106"/>
      <c r="AE16" s="106"/>
    </row>
    <row r="17" spans="2:31" x14ac:dyDescent="0.25">
      <c r="B17" s="104" t="s">
        <v>163</v>
      </c>
      <c r="C17" s="105">
        <v>1000000000</v>
      </c>
      <c r="D17" s="105">
        <v>0</v>
      </c>
      <c r="E17" s="105">
        <v>0</v>
      </c>
      <c r="F17" s="105">
        <v>4129047.23</v>
      </c>
      <c r="G17" s="105">
        <v>6668849.8600000003</v>
      </c>
      <c r="H17" s="105">
        <v>11667129.779999999</v>
      </c>
      <c r="I17" s="105"/>
      <c r="J17" s="105"/>
      <c r="K17" s="105">
        <v>0</v>
      </c>
      <c r="L17" s="105">
        <v>4315399.5199999996</v>
      </c>
      <c r="M17" s="105">
        <v>23039179.050000001</v>
      </c>
      <c r="N17" s="105">
        <v>26316.63</v>
      </c>
      <c r="O17" s="105"/>
      <c r="P17" s="105">
        <v>0</v>
      </c>
      <c r="Q17" s="105">
        <f t="shared" si="0"/>
        <v>49845922.07</v>
      </c>
      <c r="R17" s="106"/>
      <c r="S17" s="106"/>
      <c r="T17" s="106"/>
      <c r="U17" s="106"/>
      <c r="V17" s="106"/>
      <c r="W17" s="106"/>
      <c r="X17" s="106"/>
      <c r="Y17" s="106"/>
      <c r="Z17" s="106"/>
      <c r="AA17" s="106"/>
      <c r="AB17" s="106"/>
      <c r="AC17" s="106"/>
      <c r="AD17" s="106"/>
      <c r="AE17" s="106"/>
    </row>
    <row r="18" spans="2:31" x14ac:dyDescent="0.25">
      <c r="B18" s="104" t="s">
        <v>164</v>
      </c>
      <c r="C18" s="105">
        <v>6321883</v>
      </c>
      <c r="D18" s="105">
        <v>0</v>
      </c>
      <c r="E18" s="105">
        <v>0</v>
      </c>
      <c r="F18" s="105"/>
      <c r="G18" s="105"/>
      <c r="H18" s="105"/>
      <c r="I18" s="105"/>
      <c r="J18" s="105"/>
      <c r="K18" s="105"/>
      <c r="L18" s="105">
        <v>0</v>
      </c>
      <c r="M18" s="105">
        <v>0</v>
      </c>
      <c r="N18" s="105">
        <v>0</v>
      </c>
      <c r="O18" s="105">
        <v>0</v>
      </c>
      <c r="P18" s="105">
        <v>0</v>
      </c>
      <c r="Q18" s="105">
        <f t="shared" si="0"/>
        <v>0</v>
      </c>
      <c r="R18" s="106"/>
      <c r="S18" s="106"/>
      <c r="T18" s="106"/>
      <c r="U18" s="106"/>
      <c r="V18" s="106"/>
      <c r="W18" s="106"/>
      <c r="X18" s="106"/>
      <c r="Y18" s="106"/>
      <c r="Z18" s="106"/>
      <c r="AA18" s="106"/>
      <c r="AB18" s="106"/>
      <c r="AC18" s="106"/>
      <c r="AD18" s="106"/>
      <c r="AE18" s="106"/>
    </row>
    <row r="19" spans="2:31" s="28" customFormat="1" x14ac:dyDescent="0.25">
      <c r="B19" s="101" t="s">
        <v>165</v>
      </c>
      <c r="C19" s="107">
        <v>8051945652</v>
      </c>
      <c r="D19" s="107">
        <v>10252834230.92</v>
      </c>
      <c r="E19" s="107">
        <v>0</v>
      </c>
      <c r="F19" s="107">
        <v>0</v>
      </c>
      <c r="G19" s="107">
        <v>0</v>
      </c>
      <c r="H19" s="107"/>
      <c r="I19" s="107"/>
      <c r="J19" s="107"/>
      <c r="K19" s="107"/>
      <c r="L19" s="107"/>
      <c r="M19" s="107"/>
      <c r="N19" s="107"/>
      <c r="O19" s="107"/>
      <c r="P19" s="107"/>
      <c r="Q19" s="107">
        <f t="shared" si="0"/>
        <v>0</v>
      </c>
      <c r="R19" s="103"/>
      <c r="S19" s="103"/>
      <c r="T19" s="103"/>
      <c r="U19" s="103"/>
      <c r="V19" s="103"/>
      <c r="W19" s="103"/>
      <c r="X19" s="103"/>
      <c r="Y19" s="103"/>
      <c r="Z19" s="103"/>
      <c r="AA19" s="103"/>
      <c r="AB19" s="103"/>
      <c r="AC19" s="103"/>
      <c r="AD19" s="103"/>
      <c r="AE19" s="103"/>
    </row>
    <row r="20" spans="2:31" x14ac:dyDescent="0.25">
      <c r="B20" s="104" t="s">
        <v>166</v>
      </c>
      <c r="C20" s="105">
        <v>4684537511</v>
      </c>
      <c r="D20" s="105">
        <v>5991303637.7600002</v>
      </c>
      <c r="E20" s="105">
        <v>543376455.12</v>
      </c>
      <c r="F20" s="105">
        <v>583305171.52999997</v>
      </c>
      <c r="G20" s="105">
        <v>631779425.83000004</v>
      </c>
      <c r="H20" s="105">
        <v>582318421.75999999</v>
      </c>
      <c r="I20" s="105">
        <v>606544729.96000004</v>
      </c>
      <c r="J20" s="105">
        <v>677127788.85000002</v>
      </c>
      <c r="K20" s="105">
        <v>727751087.00999999</v>
      </c>
      <c r="L20" s="105">
        <v>758042499.10000002</v>
      </c>
      <c r="M20" s="105">
        <v>829898402.04999995</v>
      </c>
      <c r="N20" s="105">
        <v>780522931.54999995</v>
      </c>
      <c r="O20" s="105">
        <v>776801830.90999997</v>
      </c>
      <c r="P20" s="105">
        <v>815038839.47000003</v>
      </c>
      <c r="Q20" s="105">
        <f t="shared" si="0"/>
        <v>8312507583.1400003</v>
      </c>
      <c r="R20" s="106"/>
      <c r="S20" s="106"/>
      <c r="T20" s="106"/>
      <c r="U20" s="106"/>
      <c r="V20" s="106"/>
      <c r="W20" s="106"/>
      <c r="X20" s="106"/>
      <c r="Y20" s="106"/>
      <c r="Z20" s="106"/>
      <c r="AA20" s="106"/>
      <c r="AB20" s="106"/>
      <c r="AC20" s="106"/>
      <c r="AD20" s="106"/>
      <c r="AE20" s="106"/>
    </row>
    <row r="21" spans="2:31" x14ac:dyDescent="0.25">
      <c r="B21" s="104" t="s">
        <v>167</v>
      </c>
      <c r="C21" s="105">
        <v>39711152</v>
      </c>
      <c r="D21" s="105">
        <v>41472795.350000001</v>
      </c>
      <c r="E21" s="105">
        <v>344287272.19</v>
      </c>
      <c r="F21" s="105">
        <v>344138671.43000001</v>
      </c>
      <c r="G21" s="105">
        <v>357522260.75999999</v>
      </c>
      <c r="H21" s="105">
        <v>341332669.61000001</v>
      </c>
      <c r="I21" s="105">
        <v>344093742.63</v>
      </c>
      <c r="J21" s="105">
        <v>413323865.23000002</v>
      </c>
      <c r="K21" s="105">
        <v>426906779.13</v>
      </c>
      <c r="L21" s="105">
        <v>453881297.39999998</v>
      </c>
      <c r="M21" s="105">
        <v>520189108.31</v>
      </c>
      <c r="N21" s="105">
        <v>478763978.83999997</v>
      </c>
      <c r="O21" s="105">
        <v>463767740.86000001</v>
      </c>
      <c r="P21" s="105">
        <v>459032601.33999997</v>
      </c>
      <c r="Q21" s="105">
        <f t="shared" si="0"/>
        <v>4947239987.7300005</v>
      </c>
      <c r="R21" s="106"/>
      <c r="S21" s="106"/>
      <c r="T21" s="106"/>
      <c r="U21" s="106"/>
      <c r="V21" s="106"/>
      <c r="W21" s="106"/>
      <c r="X21" s="106"/>
      <c r="Y21" s="106"/>
      <c r="Z21" s="106"/>
      <c r="AA21" s="106"/>
      <c r="AB21" s="106"/>
      <c r="AC21" s="106"/>
      <c r="AD21" s="106"/>
      <c r="AE21" s="106"/>
    </row>
    <row r="22" spans="2:31" x14ac:dyDescent="0.25">
      <c r="B22" s="104" t="s">
        <v>168</v>
      </c>
      <c r="C22" s="105">
        <v>850084001</v>
      </c>
      <c r="D22" s="105">
        <v>817143448</v>
      </c>
      <c r="E22" s="105">
        <v>488250</v>
      </c>
      <c r="F22" s="105">
        <v>5336634.58</v>
      </c>
      <c r="G22" s="105">
        <v>2626396.25</v>
      </c>
      <c r="H22" s="105">
        <v>787934.14</v>
      </c>
      <c r="I22" s="105">
        <v>4091411.35</v>
      </c>
      <c r="J22" s="105">
        <v>1137947.6599999999</v>
      </c>
      <c r="K22" s="105">
        <v>4412680.6500000004</v>
      </c>
      <c r="L22" s="105">
        <v>4517514.0599999996</v>
      </c>
      <c r="M22" s="105">
        <v>935918.58</v>
      </c>
      <c r="N22" s="105">
        <v>1491388.09</v>
      </c>
      <c r="O22" s="105">
        <v>1580921.19</v>
      </c>
      <c r="P22" s="105">
        <v>1664198.02</v>
      </c>
      <c r="Q22" s="105">
        <f t="shared" si="0"/>
        <v>29071194.57</v>
      </c>
      <c r="R22" s="106"/>
      <c r="S22" s="106"/>
      <c r="T22" s="106"/>
      <c r="U22" s="106"/>
      <c r="V22" s="106"/>
      <c r="W22" s="106"/>
      <c r="X22" s="106"/>
      <c r="Y22" s="106"/>
      <c r="Z22" s="106"/>
      <c r="AA22" s="106"/>
      <c r="AB22" s="106"/>
      <c r="AC22" s="106"/>
      <c r="AD22" s="106"/>
      <c r="AE22" s="106"/>
    </row>
    <row r="23" spans="2:31" x14ac:dyDescent="0.25">
      <c r="B23" s="104" t="s">
        <v>169</v>
      </c>
      <c r="C23" s="105">
        <v>42599810</v>
      </c>
      <c r="D23" s="105">
        <v>41965617.340000004</v>
      </c>
      <c r="E23" s="105">
        <v>21349270.539999999</v>
      </c>
      <c r="F23" s="105">
        <v>21172770.539999999</v>
      </c>
      <c r="G23" s="105">
        <v>20854270.539999999</v>
      </c>
      <c r="H23" s="105">
        <v>20664570.539999999</v>
      </c>
      <c r="I23" s="105">
        <v>20515370.539999999</v>
      </c>
      <c r="J23" s="105">
        <v>20289970.539999999</v>
      </c>
      <c r="K23" s="105">
        <v>20193970.539999999</v>
      </c>
      <c r="L23" s="105">
        <v>20118938.539999999</v>
      </c>
      <c r="M23" s="105">
        <v>19972738.539999999</v>
      </c>
      <c r="N23" s="105">
        <v>19932738.539999999</v>
      </c>
      <c r="O23" s="105">
        <v>19787186.539999999</v>
      </c>
      <c r="P23" s="105">
        <v>19667986.539999999</v>
      </c>
      <c r="Q23" s="105">
        <f t="shared" si="0"/>
        <v>244519782.47999993</v>
      </c>
      <c r="R23" s="106"/>
      <c r="S23" s="106"/>
      <c r="T23" s="106"/>
      <c r="U23" s="106"/>
      <c r="V23" s="106"/>
      <c r="W23" s="106"/>
      <c r="X23" s="106"/>
      <c r="Y23" s="106"/>
      <c r="Z23" s="106"/>
      <c r="AA23" s="106"/>
      <c r="AB23" s="106"/>
      <c r="AC23" s="106"/>
      <c r="AD23" s="106"/>
      <c r="AE23" s="106"/>
    </row>
    <row r="24" spans="2:31" x14ac:dyDescent="0.25">
      <c r="B24" s="104" t="s">
        <v>170</v>
      </c>
      <c r="C24" s="105">
        <v>440530465</v>
      </c>
      <c r="D24" s="105">
        <v>422526781.12</v>
      </c>
      <c r="E24" s="105">
        <v>2127794</v>
      </c>
      <c r="F24" s="105">
        <v>1607794</v>
      </c>
      <c r="G24" s="105">
        <v>1669614.63</v>
      </c>
      <c r="H24" s="105">
        <v>1191978.75</v>
      </c>
      <c r="I24" s="105">
        <v>1224478.75</v>
      </c>
      <c r="J24" s="105">
        <v>1628198.25</v>
      </c>
      <c r="K24" s="105">
        <v>3184348.25</v>
      </c>
      <c r="L24" s="105">
        <v>2670302.5</v>
      </c>
      <c r="M24" s="105">
        <v>2314465.25</v>
      </c>
      <c r="N24" s="105">
        <v>2106884.4700000002</v>
      </c>
      <c r="O24" s="105">
        <v>2038515.53</v>
      </c>
      <c r="P24" s="105">
        <v>1642750</v>
      </c>
      <c r="Q24" s="105">
        <f t="shared" si="0"/>
        <v>23407124.379999999</v>
      </c>
      <c r="R24" s="106"/>
      <c r="S24" s="106"/>
      <c r="T24" s="106"/>
      <c r="U24" s="106"/>
      <c r="V24" s="106"/>
      <c r="W24" s="106"/>
      <c r="X24" s="106"/>
      <c r="Y24" s="106"/>
      <c r="Z24" s="106"/>
      <c r="AA24" s="106"/>
      <c r="AB24" s="106"/>
      <c r="AC24" s="106"/>
      <c r="AD24" s="106"/>
      <c r="AE24" s="106"/>
    </row>
    <row r="25" spans="2:31" x14ac:dyDescent="0.25">
      <c r="B25" s="104" t="s">
        <v>171</v>
      </c>
      <c r="C25" s="105">
        <v>1949786924</v>
      </c>
      <c r="D25" s="105">
        <v>2549280488.21</v>
      </c>
      <c r="E25" s="105">
        <v>0</v>
      </c>
      <c r="F25" s="105">
        <v>3814736.8</v>
      </c>
      <c r="G25" s="105">
        <v>28529171.800000001</v>
      </c>
      <c r="H25" s="105">
        <v>4208432.8</v>
      </c>
      <c r="I25" s="105">
        <v>13904025.800000001</v>
      </c>
      <c r="J25" s="105">
        <v>12078911.800000001</v>
      </c>
      <c r="K25" s="105">
        <v>10693134.880000001</v>
      </c>
      <c r="L25" s="105">
        <v>29068973.600000001</v>
      </c>
      <c r="M25" s="105">
        <v>15070892.550000001</v>
      </c>
      <c r="N25" s="105">
        <v>16730789.300000001</v>
      </c>
      <c r="O25" s="105">
        <v>14180497.800000001</v>
      </c>
      <c r="P25" s="105">
        <v>56437345.299999997</v>
      </c>
      <c r="Q25" s="105">
        <f t="shared" si="0"/>
        <v>204716912.43000001</v>
      </c>
      <c r="R25" s="106"/>
      <c r="S25" s="106"/>
      <c r="T25" s="106"/>
      <c r="U25" s="106"/>
      <c r="V25" s="106"/>
      <c r="W25" s="106"/>
      <c r="X25" s="106"/>
      <c r="Y25" s="106"/>
      <c r="Z25" s="106"/>
      <c r="AA25" s="106"/>
      <c r="AB25" s="106"/>
      <c r="AC25" s="106"/>
      <c r="AD25" s="106"/>
      <c r="AE25" s="106"/>
    </row>
    <row r="26" spans="2:31" x14ac:dyDescent="0.25">
      <c r="B26" s="104" t="s">
        <v>172</v>
      </c>
      <c r="C26" s="105">
        <v>16206989</v>
      </c>
      <c r="D26" s="105">
        <v>67517500.840000004</v>
      </c>
      <c r="E26" s="105">
        <v>165799762.75999999</v>
      </c>
      <c r="F26" s="105">
        <v>181296584.03999999</v>
      </c>
      <c r="G26" s="105">
        <v>198702382.50999999</v>
      </c>
      <c r="H26" s="105">
        <v>193894560.53999999</v>
      </c>
      <c r="I26" s="105">
        <v>193861131.02000001</v>
      </c>
      <c r="J26" s="105">
        <v>196211559.16999999</v>
      </c>
      <c r="K26" s="105">
        <v>222780138.88</v>
      </c>
      <c r="L26" s="105">
        <v>210501003.03999999</v>
      </c>
      <c r="M26" s="105">
        <v>216965538.47</v>
      </c>
      <c r="N26" s="105">
        <v>216196220.56999999</v>
      </c>
      <c r="O26" s="105">
        <v>232095013.75</v>
      </c>
      <c r="P26" s="105">
        <v>224295766.55000001</v>
      </c>
      <c r="Q26" s="105">
        <f t="shared" si="0"/>
        <v>2452599661.3000002</v>
      </c>
      <c r="R26" s="106"/>
      <c r="S26" s="106"/>
      <c r="T26" s="106"/>
      <c r="U26" s="106"/>
      <c r="V26" s="106"/>
      <c r="W26" s="106"/>
      <c r="X26" s="106"/>
      <c r="Y26" s="106"/>
      <c r="Z26" s="106"/>
      <c r="AA26" s="106"/>
      <c r="AB26" s="106"/>
      <c r="AC26" s="106"/>
      <c r="AD26" s="106"/>
      <c r="AE26" s="106"/>
    </row>
    <row r="27" spans="2:31" x14ac:dyDescent="0.25">
      <c r="B27" s="104" t="s">
        <v>173</v>
      </c>
      <c r="C27" s="105">
        <v>28488800</v>
      </c>
      <c r="D27" s="105">
        <v>303980303.16000003</v>
      </c>
      <c r="E27" s="105">
        <v>307272.3</v>
      </c>
      <c r="F27" s="105">
        <v>4679980.1399999997</v>
      </c>
      <c r="G27" s="105">
        <v>3809860.08</v>
      </c>
      <c r="H27" s="105">
        <v>2975369.07</v>
      </c>
      <c r="I27" s="105">
        <v>4518755.13</v>
      </c>
      <c r="J27" s="105">
        <v>3868040.67</v>
      </c>
      <c r="K27" s="105">
        <v>6534039.9800000004</v>
      </c>
      <c r="L27" s="105">
        <v>3000882.11</v>
      </c>
      <c r="M27" s="105">
        <v>5360983.92</v>
      </c>
      <c r="N27" s="105">
        <v>9308625.8200000003</v>
      </c>
      <c r="O27" s="105">
        <v>7109814.7999999998</v>
      </c>
      <c r="P27" s="105">
        <v>12686509.35</v>
      </c>
      <c r="Q27" s="105">
        <f t="shared" si="0"/>
        <v>64160133.369999997</v>
      </c>
      <c r="R27" s="106"/>
      <c r="S27" s="106"/>
      <c r="T27" s="106"/>
      <c r="U27" s="106"/>
      <c r="V27" s="106"/>
      <c r="W27" s="106"/>
      <c r="X27" s="106"/>
      <c r="Y27" s="106"/>
      <c r="Z27" s="106"/>
      <c r="AA27" s="106"/>
      <c r="AB27" s="106"/>
      <c r="AC27" s="106"/>
      <c r="AD27" s="106"/>
      <c r="AE27" s="106"/>
    </row>
    <row r="28" spans="2:31" x14ac:dyDescent="0.25">
      <c r="B28" s="104" t="s">
        <v>174</v>
      </c>
      <c r="C28" s="105">
        <v>0</v>
      </c>
      <c r="D28" s="105">
        <v>17643659.140000001</v>
      </c>
      <c r="E28" s="105">
        <v>9016833.3300000001</v>
      </c>
      <c r="F28" s="105">
        <v>21258000</v>
      </c>
      <c r="G28" s="105">
        <v>17278299.260000002</v>
      </c>
      <c r="H28" s="105">
        <v>16764236.310000001</v>
      </c>
      <c r="I28" s="105">
        <v>22818141.739999998</v>
      </c>
      <c r="J28" s="105">
        <v>26877799.75</v>
      </c>
      <c r="K28" s="105">
        <v>30962066.420000002</v>
      </c>
      <c r="L28" s="105">
        <v>33066052.190000001</v>
      </c>
      <c r="M28" s="105">
        <v>47544779.649999999</v>
      </c>
      <c r="N28" s="105">
        <v>33521266.420000002</v>
      </c>
      <c r="O28" s="105">
        <v>33782266.420000002</v>
      </c>
      <c r="P28" s="105">
        <v>37030064.509999998</v>
      </c>
      <c r="Q28" s="105">
        <f t="shared" si="0"/>
        <v>329919806</v>
      </c>
      <c r="R28" s="106"/>
      <c r="S28" s="106"/>
      <c r="T28" s="106"/>
      <c r="U28" s="106"/>
      <c r="V28" s="106"/>
      <c r="W28" s="106"/>
      <c r="X28" s="106"/>
      <c r="Y28" s="106"/>
      <c r="Z28" s="106"/>
      <c r="AA28" s="106"/>
      <c r="AB28" s="106"/>
      <c r="AC28" s="106"/>
      <c r="AD28" s="106"/>
      <c r="AE28" s="106"/>
    </row>
    <row r="29" spans="2:31" s="28" customFormat="1" x14ac:dyDescent="0.25">
      <c r="B29" s="101" t="s">
        <v>175</v>
      </c>
      <c r="C29" s="107">
        <v>811129499</v>
      </c>
      <c r="D29" s="107">
        <v>1251681305.49</v>
      </c>
      <c r="E29" s="107">
        <v>0</v>
      </c>
      <c r="F29" s="107">
        <v>0</v>
      </c>
      <c r="G29" s="107">
        <v>787170</v>
      </c>
      <c r="H29" s="107">
        <v>498670</v>
      </c>
      <c r="I29" s="107">
        <v>1517673</v>
      </c>
      <c r="J29" s="107">
        <v>1711495.78</v>
      </c>
      <c r="K29" s="107">
        <v>2083928.28</v>
      </c>
      <c r="L29" s="107">
        <v>1217535.6599999999</v>
      </c>
      <c r="M29" s="107">
        <v>1543976.78</v>
      </c>
      <c r="N29" s="107">
        <v>2471039.5</v>
      </c>
      <c r="O29" s="107">
        <v>2459874.02</v>
      </c>
      <c r="P29" s="107">
        <v>2581617.86</v>
      </c>
      <c r="Q29" s="107">
        <f t="shared" si="0"/>
        <v>16872980.879999999</v>
      </c>
      <c r="R29" s="103"/>
      <c r="S29" s="103"/>
      <c r="T29" s="103"/>
      <c r="U29" s="103"/>
      <c r="V29" s="103"/>
      <c r="W29" s="103"/>
      <c r="X29" s="103"/>
      <c r="Y29" s="103"/>
      <c r="Z29" s="103"/>
      <c r="AA29" s="103"/>
      <c r="AB29" s="103"/>
      <c r="AC29" s="103"/>
      <c r="AD29" s="103"/>
      <c r="AE29" s="103"/>
    </row>
    <row r="30" spans="2:31" x14ac:dyDescent="0.25">
      <c r="B30" s="104" t="s">
        <v>176</v>
      </c>
      <c r="C30" s="105">
        <v>811129499</v>
      </c>
      <c r="D30" s="105">
        <v>1251681305.49</v>
      </c>
      <c r="E30" s="105">
        <v>92149731.209999993</v>
      </c>
      <c r="F30" s="105">
        <v>94472891.079999998</v>
      </c>
      <c r="G30" s="105">
        <v>92544452.709999993</v>
      </c>
      <c r="H30" s="105">
        <v>93171784.680000007</v>
      </c>
      <c r="I30" s="105">
        <v>93661010.450000003</v>
      </c>
      <c r="J30" s="105">
        <v>140471308.68000001</v>
      </c>
      <c r="K30" s="105">
        <v>98005902.230000004</v>
      </c>
      <c r="L30" s="105">
        <v>89902281.209999993</v>
      </c>
      <c r="M30" s="105">
        <v>98459943.799999997</v>
      </c>
      <c r="N30" s="105">
        <v>94905204.739999995</v>
      </c>
      <c r="O30" s="105">
        <v>92191510.790000007</v>
      </c>
      <c r="P30" s="105">
        <v>91625683.890000001</v>
      </c>
      <c r="Q30" s="105">
        <f t="shared" si="0"/>
        <v>1171561705.47</v>
      </c>
      <c r="R30" s="106"/>
      <c r="S30" s="106"/>
      <c r="T30" s="106"/>
      <c r="U30" s="106"/>
      <c r="V30" s="106"/>
      <c r="W30" s="106"/>
      <c r="X30" s="106"/>
      <c r="Y30" s="106"/>
      <c r="Z30" s="106"/>
      <c r="AA30" s="106"/>
      <c r="AB30" s="106"/>
      <c r="AC30" s="106"/>
      <c r="AD30" s="106"/>
      <c r="AE30" s="106"/>
    </row>
    <row r="31" spans="2:31" s="28" customFormat="1" x14ac:dyDescent="0.25">
      <c r="B31" s="101" t="s">
        <v>177</v>
      </c>
      <c r="C31" s="107">
        <v>4414986316</v>
      </c>
      <c r="D31" s="107">
        <v>5487420462.6899996</v>
      </c>
      <c r="E31" s="107">
        <v>92149731.209999993</v>
      </c>
      <c r="F31" s="107">
        <v>94472891.079999998</v>
      </c>
      <c r="G31" s="107">
        <v>92544452.709999993</v>
      </c>
      <c r="H31" s="107">
        <v>93171784.680000007</v>
      </c>
      <c r="I31" s="107">
        <v>93661010.450000003</v>
      </c>
      <c r="J31" s="107">
        <v>140471308.68000001</v>
      </c>
      <c r="K31" s="107">
        <v>98005902.230000004</v>
      </c>
      <c r="L31" s="107">
        <v>89902281.209999993</v>
      </c>
      <c r="M31" s="107">
        <v>98459943.799999997</v>
      </c>
      <c r="N31" s="107">
        <v>94905204.739999995</v>
      </c>
      <c r="O31" s="107">
        <v>92191510.790000007</v>
      </c>
      <c r="P31" s="107">
        <v>91625683.890000001</v>
      </c>
      <c r="Q31" s="107">
        <f t="shared" si="0"/>
        <v>1171561705.47</v>
      </c>
      <c r="R31" s="103"/>
      <c r="S31" s="103"/>
      <c r="T31" s="103"/>
      <c r="U31" s="103"/>
      <c r="V31" s="103"/>
      <c r="W31" s="103"/>
      <c r="X31" s="103"/>
      <c r="Y31" s="103"/>
      <c r="Z31" s="103"/>
      <c r="AA31" s="103"/>
      <c r="AB31" s="103"/>
      <c r="AC31" s="103"/>
      <c r="AD31" s="103"/>
      <c r="AE31" s="103"/>
    </row>
    <row r="32" spans="2:31" x14ac:dyDescent="0.25">
      <c r="B32" s="104" t="s">
        <v>178</v>
      </c>
      <c r="C32" s="105">
        <v>4414986316</v>
      </c>
      <c r="D32" s="105">
        <v>5487420462.6899996</v>
      </c>
      <c r="E32" s="105">
        <v>5215614.0999999996</v>
      </c>
      <c r="F32" s="105">
        <v>5440881.0899999999</v>
      </c>
      <c r="G32" s="105">
        <v>5837413.6399999997</v>
      </c>
      <c r="H32" s="105">
        <v>6337010.7999999998</v>
      </c>
      <c r="I32" s="105">
        <v>6335237.5800000001</v>
      </c>
      <c r="J32" s="105">
        <v>6681626.7800000003</v>
      </c>
      <c r="K32" s="105">
        <v>4870655.0199999996</v>
      </c>
      <c r="L32" s="105">
        <v>6115415.7400000002</v>
      </c>
      <c r="M32" s="105">
        <v>5214758.3</v>
      </c>
      <c r="N32" s="105">
        <v>0</v>
      </c>
      <c r="O32" s="105">
        <v>486338749.68000001</v>
      </c>
      <c r="P32" s="105">
        <v>3762601749.9200001</v>
      </c>
      <c r="Q32" s="105">
        <f t="shared" si="0"/>
        <v>4300989112.6499996</v>
      </c>
      <c r="R32" s="106"/>
      <c r="S32" s="106"/>
      <c r="T32" s="106"/>
      <c r="U32" s="106"/>
      <c r="V32" s="106"/>
      <c r="W32" s="106"/>
      <c r="X32" s="106"/>
      <c r="Y32" s="106"/>
      <c r="Z32" s="106"/>
      <c r="AA32" s="106"/>
      <c r="AB32" s="106"/>
      <c r="AC32" s="106"/>
      <c r="AD32" s="106"/>
      <c r="AE32" s="106"/>
    </row>
    <row r="33" spans="2:31" s="28" customFormat="1" x14ac:dyDescent="0.25">
      <c r="B33" s="101" t="s">
        <v>179</v>
      </c>
      <c r="C33" s="107">
        <v>609563963</v>
      </c>
      <c r="D33" s="107">
        <v>2724732231.0300002</v>
      </c>
      <c r="E33" s="107">
        <v>5215614.0999999996</v>
      </c>
      <c r="F33" s="107">
        <v>5440881.0899999999</v>
      </c>
      <c r="G33" s="107">
        <v>5837413.6399999997</v>
      </c>
      <c r="H33" s="107">
        <v>6337010.7999999998</v>
      </c>
      <c r="I33" s="107">
        <v>6335237.5800000001</v>
      </c>
      <c r="J33" s="107">
        <v>6681626.7800000003</v>
      </c>
      <c r="K33" s="107">
        <v>4870655.0199999996</v>
      </c>
      <c r="L33" s="107">
        <v>6115415.7400000002</v>
      </c>
      <c r="M33" s="107">
        <v>5214758.3</v>
      </c>
      <c r="N33" s="107">
        <v>0</v>
      </c>
      <c r="O33" s="107">
        <v>486338749.68000001</v>
      </c>
      <c r="P33" s="107">
        <v>3762601749.9200001</v>
      </c>
      <c r="Q33" s="107">
        <f t="shared" si="0"/>
        <v>4300989112.6499996</v>
      </c>
      <c r="R33" s="103"/>
      <c r="S33" s="103"/>
      <c r="T33" s="103"/>
      <c r="U33" s="103"/>
      <c r="V33" s="103"/>
      <c r="W33" s="103"/>
      <c r="X33" s="103"/>
      <c r="Y33" s="103"/>
      <c r="Z33" s="103"/>
      <c r="AA33" s="103"/>
      <c r="AB33" s="103"/>
      <c r="AC33" s="103"/>
      <c r="AD33" s="103"/>
      <c r="AE33" s="103"/>
    </row>
    <row r="34" spans="2:31" x14ac:dyDescent="0.25">
      <c r="B34" s="104" t="s">
        <v>180</v>
      </c>
      <c r="C34" s="105">
        <v>159926696</v>
      </c>
      <c r="D34" s="105">
        <v>480581979.22000003</v>
      </c>
      <c r="E34" s="105">
        <v>46314196.009999998</v>
      </c>
      <c r="F34" s="105">
        <v>57767687.609999999</v>
      </c>
      <c r="G34" s="105">
        <v>117533528.27</v>
      </c>
      <c r="H34" s="105">
        <v>69641916.659999996</v>
      </c>
      <c r="I34" s="105">
        <v>244944047.63999999</v>
      </c>
      <c r="J34" s="105">
        <v>218281905.69999999</v>
      </c>
      <c r="K34" s="105">
        <v>132684510.45</v>
      </c>
      <c r="L34" s="105">
        <v>128182535.27</v>
      </c>
      <c r="M34" s="105">
        <v>64001438.770000003</v>
      </c>
      <c r="N34" s="105">
        <v>125342785.67</v>
      </c>
      <c r="O34" s="105">
        <v>386448347.48000002</v>
      </c>
      <c r="P34" s="105">
        <v>455471042.88</v>
      </c>
      <c r="Q34" s="105">
        <f t="shared" si="0"/>
        <v>2046613942.4099998</v>
      </c>
      <c r="R34" s="106"/>
      <c r="S34" s="106"/>
      <c r="T34" s="106"/>
      <c r="U34" s="106"/>
      <c r="V34" s="106"/>
      <c r="W34" s="106"/>
      <c r="X34" s="106"/>
      <c r="Y34" s="106"/>
      <c r="Z34" s="106"/>
      <c r="AA34" s="106"/>
      <c r="AB34" s="106"/>
      <c r="AC34" s="106"/>
      <c r="AD34" s="106"/>
      <c r="AE34" s="106"/>
    </row>
    <row r="35" spans="2:31" x14ac:dyDescent="0.25">
      <c r="B35" s="104" t="s">
        <v>181</v>
      </c>
      <c r="C35" s="105">
        <v>13173350</v>
      </c>
      <c r="D35" s="105">
        <v>3431250</v>
      </c>
      <c r="E35" s="105">
        <v>294352.71999999997</v>
      </c>
      <c r="F35" s="105">
        <v>11527688.369999999</v>
      </c>
      <c r="G35" s="105">
        <v>50885515.869999997</v>
      </c>
      <c r="H35" s="105">
        <v>18188497.530000001</v>
      </c>
      <c r="I35" s="105">
        <v>3848840</v>
      </c>
      <c r="J35" s="105">
        <v>75414951.909999996</v>
      </c>
      <c r="K35" s="105">
        <v>6522196.7199999997</v>
      </c>
      <c r="L35" s="105">
        <v>19961858.84</v>
      </c>
      <c r="M35" s="105">
        <v>7727697.6200000001</v>
      </c>
      <c r="N35" s="105">
        <v>4936436.1100000003</v>
      </c>
      <c r="O35" s="105">
        <v>19512979.609999999</v>
      </c>
      <c r="P35" s="105">
        <v>63646810.890000001</v>
      </c>
      <c r="Q35" s="105">
        <f t="shared" si="0"/>
        <v>282467826.19</v>
      </c>
      <c r="R35" s="106"/>
      <c r="S35" s="106"/>
      <c r="T35" s="106"/>
      <c r="U35" s="106"/>
      <c r="V35" s="106"/>
      <c r="W35" s="106"/>
      <c r="X35" s="106"/>
      <c r="Y35" s="106"/>
      <c r="Z35" s="106"/>
      <c r="AA35" s="106"/>
      <c r="AB35" s="106"/>
      <c r="AC35" s="106"/>
      <c r="AD35" s="106"/>
      <c r="AE35" s="106"/>
    </row>
    <row r="36" spans="2:31" x14ac:dyDescent="0.25">
      <c r="B36" s="104" t="s">
        <v>182</v>
      </c>
      <c r="C36" s="105">
        <v>323205365</v>
      </c>
      <c r="D36" s="105">
        <v>1897428141.51</v>
      </c>
      <c r="E36" s="105">
        <v>0</v>
      </c>
      <c r="F36" s="105">
        <v>0</v>
      </c>
      <c r="G36" s="105">
        <v>0</v>
      </c>
      <c r="H36" s="105">
        <v>0</v>
      </c>
      <c r="I36" s="105">
        <v>0</v>
      </c>
      <c r="J36" s="105"/>
      <c r="K36" s="105"/>
      <c r="L36" s="105"/>
      <c r="M36" s="105">
        <v>0</v>
      </c>
      <c r="N36" s="105">
        <v>0</v>
      </c>
      <c r="O36" s="105">
        <v>40354.75</v>
      </c>
      <c r="P36" s="105">
        <v>0</v>
      </c>
      <c r="Q36" s="105">
        <f t="shared" si="0"/>
        <v>40354.75</v>
      </c>
      <c r="R36" s="106"/>
      <c r="S36" s="106"/>
      <c r="T36" s="106"/>
      <c r="U36" s="106"/>
      <c r="V36" s="106"/>
      <c r="W36" s="106"/>
      <c r="X36" s="106"/>
      <c r="Y36" s="106"/>
      <c r="Z36" s="106"/>
      <c r="AA36" s="106"/>
      <c r="AB36" s="106"/>
      <c r="AC36" s="106"/>
      <c r="AD36" s="106"/>
      <c r="AE36" s="106"/>
    </row>
    <row r="37" spans="2:31" x14ac:dyDescent="0.25">
      <c r="B37" s="104" t="s">
        <v>183</v>
      </c>
      <c r="C37" s="105">
        <v>113258552</v>
      </c>
      <c r="D37" s="105">
        <v>343290860.30000001</v>
      </c>
      <c r="E37" s="105">
        <v>46019843.289999999</v>
      </c>
      <c r="F37" s="105">
        <v>36898509.880000003</v>
      </c>
      <c r="G37" s="105">
        <v>38600063.869999997</v>
      </c>
      <c r="H37" s="105">
        <v>33719557.909999996</v>
      </c>
      <c r="I37" s="105">
        <v>222084034.83000001</v>
      </c>
      <c r="J37" s="105">
        <v>136782299.34999999</v>
      </c>
      <c r="K37" s="105">
        <v>114964423.31</v>
      </c>
      <c r="L37" s="105">
        <v>85063216.370000005</v>
      </c>
      <c r="M37" s="105">
        <v>43039580.789999999</v>
      </c>
      <c r="N37" s="105">
        <v>98720416.409999996</v>
      </c>
      <c r="O37" s="105">
        <v>307790633.19999999</v>
      </c>
      <c r="P37" s="105">
        <v>345515927.38999999</v>
      </c>
      <c r="Q37" s="105">
        <f t="shared" si="0"/>
        <v>1509198506.5999999</v>
      </c>
      <c r="R37" s="106"/>
      <c r="S37" s="106"/>
      <c r="T37" s="106"/>
      <c r="U37" s="106"/>
      <c r="V37" s="106"/>
      <c r="W37" s="106"/>
      <c r="X37" s="106"/>
      <c r="Y37" s="106"/>
      <c r="Z37" s="106"/>
      <c r="AA37" s="106"/>
      <c r="AB37" s="106"/>
      <c r="AC37" s="106"/>
      <c r="AD37" s="106"/>
      <c r="AE37" s="106"/>
    </row>
    <row r="38" spans="2:31" s="28" customFormat="1" x14ac:dyDescent="0.25">
      <c r="B38" s="101" t="s">
        <v>184</v>
      </c>
      <c r="C38" s="107">
        <v>205851637</v>
      </c>
      <c r="D38" s="107">
        <v>209815895.15000001</v>
      </c>
      <c r="E38" s="107">
        <v>0</v>
      </c>
      <c r="F38" s="107">
        <v>9341489.3599999994</v>
      </c>
      <c r="G38" s="107">
        <v>28047948.530000001</v>
      </c>
      <c r="H38" s="107">
        <v>17733861.219999999</v>
      </c>
      <c r="I38" s="107">
        <v>19011172.809999999</v>
      </c>
      <c r="J38" s="107">
        <v>6084654.4400000004</v>
      </c>
      <c r="K38" s="107">
        <v>11197890.42</v>
      </c>
      <c r="L38" s="107">
        <v>23157460.059999999</v>
      </c>
      <c r="M38" s="107">
        <v>13234160.359999999</v>
      </c>
      <c r="N38" s="107">
        <v>21685933.149999999</v>
      </c>
      <c r="O38" s="107">
        <v>59104379.920000002</v>
      </c>
      <c r="P38" s="107">
        <v>46308304.600000001</v>
      </c>
      <c r="Q38" s="107">
        <f t="shared" si="0"/>
        <v>254907254.86999997</v>
      </c>
      <c r="R38" s="103"/>
      <c r="S38" s="103"/>
      <c r="T38" s="103"/>
      <c r="U38" s="103"/>
      <c r="V38" s="103"/>
      <c r="W38" s="103"/>
      <c r="X38" s="103"/>
      <c r="Y38" s="103"/>
      <c r="Z38" s="103"/>
      <c r="AA38" s="103"/>
      <c r="AB38" s="103"/>
      <c r="AC38" s="103"/>
      <c r="AD38" s="103"/>
      <c r="AE38" s="103"/>
    </row>
    <row r="39" spans="2:31" x14ac:dyDescent="0.25">
      <c r="B39" s="104" t="s">
        <v>185</v>
      </c>
      <c r="C39" s="105">
        <v>205851637</v>
      </c>
      <c r="D39" s="105">
        <v>209815895.15000001</v>
      </c>
      <c r="E39" s="105">
        <v>5191898.0199999996</v>
      </c>
      <c r="F39" s="105">
        <v>2935354.59</v>
      </c>
      <c r="G39" s="105">
        <v>3246132.29</v>
      </c>
      <c r="H39" s="105">
        <v>2442524.85</v>
      </c>
      <c r="I39" s="105">
        <v>2624938.3199999998</v>
      </c>
      <c r="J39" s="105">
        <v>1573100.91</v>
      </c>
      <c r="K39" s="105">
        <v>2022210.98</v>
      </c>
      <c r="L39" s="105">
        <v>3779295.54</v>
      </c>
      <c r="M39" s="105">
        <v>9177950.1400000006</v>
      </c>
      <c r="N39" s="105">
        <v>0</v>
      </c>
      <c r="O39" s="105">
        <v>0</v>
      </c>
      <c r="P39" s="105">
        <v>0</v>
      </c>
      <c r="Q39" s="105">
        <f t="shared" si="0"/>
        <v>32993405.639999997</v>
      </c>
      <c r="R39" s="106"/>
      <c r="S39" s="106"/>
      <c r="T39" s="106"/>
      <c r="U39" s="106"/>
      <c r="V39" s="106"/>
      <c r="W39" s="106"/>
      <c r="X39" s="106"/>
      <c r="Y39" s="106"/>
      <c r="Z39" s="106"/>
      <c r="AA39" s="106"/>
      <c r="AB39" s="106"/>
      <c r="AC39" s="106"/>
      <c r="AD39" s="106"/>
      <c r="AE39" s="106"/>
    </row>
    <row r="40" spans="2:31" s="28" customFormat="1" x14ac:dyDescent="0.25">
      <c r="B40" s="104" t="s">
        <v>25</v>
      </c>
      <c r="C40" s="105">
        <v>6972151712</v>
      </c>
      <c r="D40" s="105">
        <v>9242899258.5599995</v>
      </c>
      <c r="E40" s="105">
        <v>5191898.0199999996</v>
      </c>
      <c r="F40" s="105">
        <v>2935354.59</v>
      </c>
      <c r="G40" s="105">
        <v>3246132.29</v>
      </c>
      <c r="H40" s="105">
        <v>2442524.85</v>
      </c>
      <c r="I40" s="105">
        <v>2624938.3199999998</v>
      </c>
      <c r="J40" s="105">
        <v>1573100.91</v>
      </c>
      <c r="K40" s="105">
        <v>2022210.98</v>
      </c>
      <c r="L40" s="105">
        <v>3779295.54</v>
      </c>
      <c r="M40" s="105">
        <v>9177950.1400000006</v>
      </c>
      <c r="N40" s="105">
        <v>0</v>
      </c>
      <c r="O40" s="105">
        <v>0</v>
      </c>
      <c r="P40" s="105">
        <v>0</v>
      </c>
      <c r="Q40" s="105">
        <f t="shared" si="0"/>
        <v>32993405.639999997</v>
      </c>
      <c r="R40" s="106"/>
      <c r="S40" s="106"/>
      <c r="T40" s="106"/>
      <c r="U40" s="106"/>
      <c r="V40" s="106"/>
      <c r="W40" s="106"/>
      <c r="X40" s="106"/>
      <c r="Y40" s="106"/>
      <c r="Z40" s="106"/>
      <c r="AA40" s="106"/>
      <c r="AB40" s="106"/>
      <c r="AC40" s="106"/>
      <c r="AD40" s="106"/>
      <c r="AE40" s="106"/>
    </row>
    <row r="41" spans="2:31" s="28" customFormat="1" x14ac:dyDescent="0.25">
      <c r="B41" s="101" t="s">
        <v>186</v>
      </c>
      <c r="C41" s="107">
        <v>1671444515</v>
      </c>
      <c r="D41" s="107">
        <v>2371458822.2199998</v>
      </c>
      <c r="E41" s="107">
        <v>289847656.26999998</v>
      </c>
      <c r="F41" s="107">
        <v>783687687.33000004</v>
      </c>
      <c r="G41" s="107">
        <v>1207389661.0899999</v>
      </c>
      <c r="H41" s="107">
        <v>413544733</v>
      </c>
      <c r="I41" s="107">
        <v>327638982.36000001</v>
      </c>
      <c r="J41" s="107">
        <v>385301249.79000002</v>
      </c>
      <c r="K41" s="107">
        <v>383042213.13</v>
      </c>
      <c r="L41" s="107">
        <v>392598786.80000001</v>
      </c>
      <c r="M41" s="107">
        <v>381937542.89999998</v>
      </c>
      <c r="N41" s="107">
        <v>411926075.14999998</v>
      </c>
      <c r="O41" s="107">
        <v>453614277.94999999</v>
      </c>
      <c r="P41" s="107">
        <v>785624324.19000006</v>
      </c>
      <c r="Q41" s="107">
        <f t="shared" si="0"/>
        <v>6216153189.9599991</v>
      </c>
      <c r="R41" s="103"/>
      <c r="S41" s="103"/>
      <c r="T41" s="103"/>
      <c r="U41" s="103"/>
      <c r="V41" s="103"/>
      <c r="W41" s="103"/>
      <c r="X41" s="103"/>
      <c r="Y41" s="103"/>
      <c r="Z41" s="103"/>
      <c r="AA41" s="103"/>
      <c r="AB41" s="103"/>
      <c r="AC41" s="103"/>
      <c r="AD41" s="103"/>
      <c r="AE41" s="103"/>
    </row>
    <row r="42" spans="2:31" x14ac:dyDescent="0.25">
      <c r="B42" s="104" t="s">
        <v>187</v>
      </c>
      <c r="C42" s="105">
        <v>1671444515</v>
      </c>
      <c r="D42" s="105">
        <v>2371458822.2199998</v>
      </c>
      <c r="E42" s="105">
        <v>166600706.03</v>
      </c>
      <c r="F42" s="105">
        <v>166379037.91999999</v>
      </c>
      <c r="G42" s="105">
        <v>166072189</v>
      </c>
      <c r="H42" s="105">
        <v>166880122.44999999</v>
      </c>
      <c r="I42" s="105">
        <v>165407148.28999999</v>
      </c>
      <c r="J42" s="105">
        <v>201634574.69</v>
      </c>
      <c r="K42" s="105">
        <v>194486945.22999999</v>
      </c>
      <c r="L42" s="105">
        <v>193398252.59</v>
      </c>
      <c r="M42" s="105">
        <v>193064717.5</v>
      </c>
      <c r="N42" s="105">
        <v>192235580.05000001</v>
      </c>
      <c r="O42" s="105">
        <v>189850668.19999999</v>
      </c>
      <c r="P42" s="105">
        <v>190980128.59</v>
      </c>
      <c r="Q42" s="105">
        <f t="shared" si="0"/>
        <v>2186990070.54</v>
      </c>
      <c r="R42" s="106"/>
      <c r="S42" s="106"/>
      <c r="T42" s="106"/>
      <c r="U42" s="106"/>
      <c r="V42" s="106"/>
      <c r="W42" s="106"/>
      <c r="X42" s="106"/>
      <c r="Y42" s="106"/>
      <c r="Z42" s="106"/>
      <c r="AA42" s="106"/>
      <c r="AB42" s="106"/>
      <c r="AC42" s="106"/>
      <c r="AD42" s="106"/>
      <c r="AE42" s="106"/>
    </row>
    <row r="43" spans="2:31" s="28" customFormat="1" x14ac:dyDescent="0.25">
      <c r="B43" s="101" t="s">
        <v>188</v>
      </c>
      <c r="C43" s="107">
        <v>5300707197</v>
      </c>
      <c r="D43" s="107">
        <v>6871440436.3400002</v>
      </c>
      <c r="E43" s="107">
        <v>166600706.03</v>
      </c>
      <c r="F43" s="107">
        <v>166379037.91999999</v>
      </c>
      <c r="G43" s="107">
        <v>166072189</v>
      </c>
      <c r="H43" s="107">
        <v>166880122.44999999</v>
      </c>
      <c r="I43" s="107">
        <v>165407148.28999999</v>
      </c>
      <c r="J43" s="107">
        <v>201634574.69</v>
      </c>
      <c r="K43" s="107">
        <v>194486945.22999999</v>
      </c>
      <c r="L43" s="107">
        <v>193398252.59</v>
      </c>
      <c r="M43" s="107">
        <v>193064717.5</v>
      </c>
      <c r="N43" s="107">
        <v>192235580.05000001</v>
      </c>
      <c r="O43" s="107">
        <v>189850668.19999999</v>
      </c>
      <c r="P43" s="107">
        <v>190980128.59</v>
      </c>
      <c r="Q43" s="107">
        <f t="shared" si="0"/>
        <v>2186990070.54</v>
      </c>
      <c r="R43" s="103"/>
      <c r="S43" s="103"/>
      <c r="T43" s="103"/>
      <c r="U43" s="103"/>
      <c r="V43" s="103"/>
      <c r="W43" s="103"/>
      <c r="X43" s="103"/>
      <c r="Y43" s="103"/>
      <c r="Z43" s="103"/>
      <c r="AA43" s="103"/>
      <c r="AB43" s="103"/>
      <c r="AC43" s="103"/>
      <c r="AD43" s="103"/>
      <c r="AE43" s="103"/>
    </row>
    <row r="44" spans="2:31" x14ac:dyDescent="0.25">
      <c r="B44" s="104" t="s">
        <v>189</v>
      </c>
      <c r="C44" s="105">
        <v>142991441</v>
      </c>
      <c r="D44" s="105">
        <v>133224989.36</v>
      </c>
      <c r="E44" s="105">
        <v>123246950.23999999</v>
      </c>
      <c r="F44" s="105">
        <v>617308649.40999997</v>
      </c>
      <c r="G44" s="105">
        <v>1041317472.09</v>
      </c>
      <c r="H44" s="105">
        <v>246664610.55000001</v>
      </c>
      <c r="I44" s="105">
        <v>162231834.06999999</v>
      </c>
      <c r="J44" s="105">
        <v>183666675.09999999</v>
      </c>
      <c r="K44" s="105">
        <v>188555267.90000001</v>
      </c>
      <c r="L44" s="105">
        <v>199200534.21000001</v>
      </c>
      <c r="M44" s="105">
        <v>188872825.40000001</v>
      </c>
      <c r="N44" s="105">
        <v>219690495.09999999</v>
      </c>
      <c r="O44" s="105">
        <v>263763609.75</v>
      </c>
      <c r="P44" s="105">
        <v>594644195.60000002</v>
      </c>
      <c r="Q44" s="105">
        <f t="shared" si="0"/>
        <v>4029163119.4200001</v>
      </c>
      <c r="R44" s="106"/>
      <c r="S44" s="106"/>
      <c r="T44" s="106"/>
      <c r="U44" s="106"/>
      <c r="V44" s="106"/>
      <c r="W44" s="106"/>
      <c r="X44" s="106"/>
      <c r="Y44" s="106"/>
      <c r="Z44" s="106"/>
      <c r="AA44" s="106"/>
      <c r="AB44" s="106"/>
      <c r="AC44" s="106"/>
      <c r="AD44" s="106"/>
      <c r="AE44" s="106"/>
    </row>
    <row r="45" spans="2:31" x14ac:dyDescent="0.25">
      <c r="B45" s="104" t="s">
        <v>190</v>
      </c>
      <c r="C45" s="105">
        <v>324000</v>
      </c>
      <c r="D45" s="105">
        <v>324000</v>
      </c>
      <c r="E45" s="105">
        <v>9855675</v>
      </c>
      <c r="F45" s="105">
        <v>10232156.34</v>
      </c>
      <c r="G45" s="105">
        <v>8539133.8699999992</v>
      </c>
      <c r="H45" s="105">
        <v>9436785.6899999995</v>
      </c>
      <c r="I45" s="105">
        <v>691925</v>
      </c>
      <c r="J45" s="105">
        <v>12833122.75</v>
      </c>
      <c r="K45" s="105">
        <v>8588992.75</v>
      </c>
      <c r="L45" s="105">
        <v>12555641.460000001</v>
      </c>
      <c r="M45" s="105">
        <v>9029002.2699999996</v>
      </c>
      <c r="N45" s="105">
        <v>9983512.7899999991</v>
      </c>
      <c r="O45" s="105">
        <v>9860092.4299999997</v>
      </c>
      <c r="P45" s="105">
        <v>11023550</v>
      </c>
      <c r="Q45" s="105">
        <f t="shared" si="0"/>
        <v>112629590.34999999</v>
      </c>
      <c r="R45" s="106"/>
      <c r="S45" s="106"/>
      <c r="T45" s="106"/>
      <c r="U45" s="106"/>
      <c r="V45" s="106"/>
      <c r="W45" s="106"/>
      <c r="X45" s="106"/>
      <c r="Y45" s="106"/>
      <c r="Z45" s="106"/>
      <c r="AA45" s="106"/>
      <c r="AB45" s="106"/>
      <c r="AC45" s="106"/>
      <c r="AD45" s="106"/>
      <c r="AE45" s="106"/>
    </row>
    <row r="46" spans="2:31" x14ac:dyDescent="0.25">
      <c r="B46" s="104" t="s">
        <v>191</v>
      </c>
      <c r="C46" s="105">
        <v>400859301</v>
      </c>
      <c r="D46" s="105">
        <v>426709995.74000001</v>
      </c>
      <c r="E46" s="105">
        <v>0</v>
      </c>
      <c r="F46" s="105"/>
      <c r="G46" s="105"/>
      <c r="H46" s="105"/>
      <c r="I46" s="105"/>
      <c r="J46" s="105"/>
      <c r="K46" s="105"/>
      <c r="L46" s="105"/>
      <c r="M46" s="105"/>
      <c r="N46" s="105"/>
      <c r="O46" s="105"/>
      <c r="P46" s="105"/>
      <c r="Q46" s="105">
        <f t="shared" si="0"/>
        <v>0</v>
      </c>
      <c r="R46" s="106"/>
      <c r="S46" s="106"/>
      <c r="T46" s="106"/>
      <c r="U46" s="106"/>
      <c r="V46" s="106"/>
      <c r="W46" s="106"/>
      <c r="X46" s="106"/>
      <c r="Y46" s="106"/>
      <c r="Z46" s="106"/>
      <c r="AA46" s="106"/>
      <c r="AB46" s="106"/>
      <c r="AC46" s="106"/>
      <c r="AD46" s="106"/>
      <c r="AE46" s="106"/>
    </row>
    <row r="47" spans="2:31" x14ac:dyDescent="0.25">
      <c r="B47" s="104" t="s">
        <v>192</v>
      </c>
      <c r="C47" s="105">
        <v>230183435</v>
      </c>
      <c r="D47" s="105">
        <v>214017105.90000001</v>
      </c>
      <c r="E47" s="105">
        <v>435158</v>
      </c>
      <c r="F47" s="105">
        <v>1049127.1399999999</v>
      </c>
      <c r="G47" s="105">
        <v>296624.58</v>
      </c>
      <c r="H47" s="105">
        <v>1550006.5</v>
      </c>
      <c r="I47" s="105">
        <v>428347.32</v>
      </c>
      <c r="J47" s="105">
        <v>304315.06</v>
      </c>
      <c r="K47" s="105">
        <v>10090582.050000001</v>
      </c>
      <c r="L47" s="105">
        <v>1074920.93</v>
      </c>
      <c r="M47" s="105">
        <v>2609939.31</v>
      </c>
      <c r="N47" s="105">
        <v>6603524.2999999998</v>
      </c>
      <c r="O47" s="105">
        <v>2277818.04</v>
      </c>
      <c r="P47" s="105">
        <v>7772722.6600000001</v>
      </c>
      <c r="Q47" s="105">
        <f t="shared" si="0"/>
        <v>34493085.890000001</v>
      </c>
      <c r="R47" s="106"/>
      <c r="S47" s="106"/>
      <c r="T47" s="106"/>
      <c r="U47" s="106"/>
      <c r="V47" s="106"/>
      <c r="W47" s="106"/>
      <c r="X47" s="106"/>
      <c r="Y47" s="106"/>
      <c r="Z47" s="106"/>
      <c r="AA47" s="106"/>
      <c r="AB47" s="106"/>
      <c r="AC47" s="106"/>
      <c r="AD47" s="106"/>
      <c r="AE47" s="106"/>
    </row>
    <row r="48" spans="2:31" x14ac:dyDescent="0.25">
      <c r="B48" s="104" t="s">
        <v>193</v>
      </c>
      <c r="C48" s="105">
        <v>601194140</v>
      </c>
      <c r="D48" s="105">
        <v>756355863.63999999</v>
      </c>
      <c r="E48" s="105">
        <v>367700</v>
      </c>
      <c r="F48" s="105">
        <v>978750</v>
      </c>
      <c r="G48" s="105">
        <v>1453275</v>
      </c>
      <c r="H48" s="105">
        <v>1736060</v>
      </c>
      <c r="I48" s="105">
        <v>900100</v>
      </c>
      <c r="J48" s="105">
        <v>860350</v>
      </c>
      <c r="K48" s="105">
        <v>1738550</v>
      </c>
      <c r="L48" s="105">
        <v>763900</v>
      </c>
      <c r="M48" s="105">
        <v>1998150</v>
      </c>
      <c r="N48" s="105">
        <v>944550</v>
      </c>
      <c r="O48" s="105">
        <v>969650</v>
      </c>
      <c r="P48" s="105">
        <v>2495650</v>
      </c>
      <c r="Q48" s="105">
        <f t="shared" si="0"/>
        <v>15206685</v>
      </c>
      <c r="R48" s="106"/>
      <c r="S48" s="106"/>
      <c r="T48" s="106"/>
      <c r="U48" s="106"/>
      <c r="V48" s="106"/>
      <c r="W48" s="106"/>
      <c r="X48" s="106"/>
      <c r="Y48" s="106"/>
      <c r="Z48" s="106"/>
      <c r="AA48" s="106"/>
      <c r="AB48" s="106"/>
      <c r="AC48" s="106"/>
      <c r="AD48" s="106"/>
      <c r="AE48" s="106"/>
    </row>
    <row r="49" spans="2:31" x14ac:dyDescent="0.25">
      <c r="B49" s="104" t="s">
        <v>194</v>
      </c>
      <c r="C49" s="105">
        <v>2910257965</v>
      </c>
      <c r="D49" s="105">
        <v>2383001565.5999999</v>
      </c>
      <c r="E49" s="105">
        <v>39375024.130000003</v>
      </c>
      <c r="F49" s="105">
        <v>41985304.579999998</v>
      </c>
      <c r="G49" s="105">
        <v>43025102.689999998</v>
      </c>
      <c r="H49" s="105">
        <v>43012629.409999996</v>
      </c>
      <c r="I49" s="105">
        <v>37013372.329999998</v>
      </c>
      <c r="J49" s="105">
        <v>48257476.75</v>
      </c>
      <c r="K49" s="105">
        <v>57072680.920000002</v>
      </c>
      <c r="L49" s="105">
        <v>58028575.460000001</v>
      </c>
      <c r="M49" s="105">
        <v>50020260.960000001</v>
      </c>
      <c r="N49" s="105">
        <v>49219533.850000001</v>
      </c>
      <c r="O49" s="105">
        <v>66510586.140000001</v>
      </c>
      <c r="P49" s="105">
        <v>53973552.509999998</v>
      </c>
      <c r="Q49" s="105">
        <f t="shared" si="0"/>
        <v>587494099.73000002</v>
      </c>
      <c r="R49" s="106"/>
      <c r="S49" s="106"/>
      <c r="T49" s="106"/>
      <c r="U49" s="106"/>
      <c r="V49" s="106"/>
      <c r="W49" s="106"/>
      <c r="X49" s="106"/>
      <c r="Y49" s="106"/>
      <c r="Z49" s="106"/>
      <c r="AA49" s="106"/>
      <c r="AB49" s="106"/>
      <c r="AC49" s="106"/>
      <c r="AD49" s="106"/>
      <c r="AE49" s="106"/>
    </row>
    <row r="50" spans="2:31" x14ac:dyDescent="0.25">
      <c r="B50" s="104" t="s">
        <v>195</v>
      </c>
      <c r="C50" s="105">
        <v>229681937</v>
      </c>
      <c r="D50" s="105">
        <v>282028277.58999997</v>
      </c>
      <c r="E50" s="105">
        <v>32089942.079999998</v>
      </c>
      <c r="F50" s="105">
        <v>45454928.049999997</v>
      </c>
      <c r="G50" s="105">
        <v>40936402.060000002</v>
      </c>
      <c r="H50" s="105">
        <v>112701081.98</v>
      </c>
      <c r="I50" s="105">
        <v>73835815.269999996</v>
      </c>
      <c r="J50" s="105">
        <v>55002479.170000002</v>
      </c>
      <c r="K50" s="105">
        <v>40057742.280000001</v>
      </c>
      <c r="L50" s="105">
        <v>58616853.289999999</v>
      </c>
      <c r="M50" s="105">
        <v>64677089.75</v>
      </c>
      <c r="N50" s="105">
        <v>86789284.319999993</v>
      </c>
      <c r="O50" s="105">
        <v>34589491.460000001</v>
      </c>
      <c r="P50" s="105">
        <v>55196536.68</v>
      </c>
      <c r="Q50" s="105">
        <f t="shared" si="0"/>
        <v>699947646.38999999</v>
      </c>
      <c r="R50" s="106"/>
      <c r="S50" s="106"/>
      <c r="T50" s="106"/>
      <c r="U50" s="106"/>
      <c r="V50" s="106"/>
      <c r="W50" s="106"/>
      <c r="X50" s="106"/>
      <c r="Y50" s="106"/>
      <c r="Z50" s="106"/>
      <c r="AA50" s="106"/>
      <c r="AB50" s="106"/>
      <c r="AC50" s="106"/>
      <c r="AD50" s="106"/>
      <c r="AE50" s="106"/>
    </row>
    <row r="51" spans="2:31" x14ac:dyDescent="0.25">
      <c r="B51" s="104" t="s">
        <v>196</v>
      </c>
      <c r="C51" s="105">
        <v>382886645</v>
      </c>
      <c r="D51" s="105">
        <v>450530956.54000002</v>
      </c>
      <c r="E51" s="105">
        <v>21314967.149999999</v>
      </c>
      <c r="F51" s="105">
        <v>21185649.68</v>
      </c>
      <c r="G51" s="105">
        <v>23639443.52</v>
      </c>
      <c r="H51" s="105">
        <v>22361104.780000001</v>
      </c>
      <c r="I51" s="105">
        <v>21366346.149999999</v>
      </c>
      <c r="J51" s="105">
        <v>24063974.530000001</v>
      </c>
      <c r="K51" s="105">
        <v>21556434.93</v>
      </c>
      <c r="L51" s="105">
        <v>23371610.850000001</v>
      </c>
      <c r="M51" s="105">
        <v>22670781.149999999</v>
      </c>
      <c r="N51" s="105">
        <v>22099611.559999999</v>
      </c>
      <c r="O51" s="105">
        <v>22878007.559999999</v>
      </c>
      <c r="P51" s="105">
        <v>23965940.199999999</v>
      </c>
      <c r="Q51" s="105">
        <f t="shared" si="0"/>
        <v>270473872.06</v>
      </c>
      <c r="R51" s="106"/>
      <c r="S51" s="106"/>
      <c r="T51" s="106"/>
      <c r="U51" s="106"/>
      <c r="V51" s="106"/>
      <c r="W51" s="106"/>
      <c r="X51" s="106"/>
      <c r="Y51" s="106"/>
      <c r="Z51" s="106"/>
      <c r="AA51" s="106"/>
      <c r="AB51" s="106"/>
      <c r="AC51" s="106"/>
      <c r="AD51" s="106"/>
      <c r="AE51" s="106"/>
    </row>
    <row r="52" spans="2:31" x14ac:dyDescent="0.25">
      <c r="B52" s="104" t="s">
        <v>197</v>
      </c>
      <c r="C52" s="105">
        <v>222663453</v>
      </c>
      <c r="D52" s="105">
        <v>193071584.38999999</v>
      </c>
      <c r="E52" s="105">
        <v>17197757.300000001</v>
      </c>
      <c r="F52" s="105">
        <v>18180582.780000001</v>
      </c>
      <c r="G52" s="105">
        <v>22282720.039999999</v>
      </c>
      <c r="H52" s="105">
        <v>18203426.34</v>
      </c>
      <c r="I52" s="105">
        <v>19618245.149999999</v>
      </c>
      <c r="J52" s="105">
        <v>20676161.84</v>
      </c>
      <c r="K52" s="105">
        <v>19501585.41</v>
      </c>
      <c r="L52" s="105">
        <v>20936736.670000002</v>
      </c>
      <c r="M52" s="105">
        <v>19261851.620000001</v>
      </c>
      <c r="N52" s="105">
        <v>23723811.620000001</v>
      </c>
      <c r="O52" s="105">
        <v>19084729.5</v>
      </c>
      <c r="P52" s="105">
        <v>39338789.990000002</v>
      </c>
      <c r="Q52" s="105">
        <f t="shared" si="0"/>
        <v>258006398.25999999</v>
      </c>
      <c r="R52" s="106"/>
      <c r="S52" s="106"/>
      <c r="T52" s="106"/>
      <c r="U52" s="106"/>
      <c r="V52" s="106"/>
      <c r="W52" s="106"/>
      <c r="X52" s="106"/>
      <c r="Y52" s="106"/>
      <c r="Z52" s="106"/>
      <c r="AA52" s="106"/>
      <c r="AB52" s="106"/>
      <c r="AC52" s="106"/>
      <c r="AD52" s="106"/>
      <c r="AE52" s="106"/>
    </row>
    <row r="53" spans="2:31" x14ac:dyDescent="0.25">
      <c r="B53" s="104" t="s">
        <v>198</v>
      </c>
      <c r="C53" s="105">
        <v>129067776</v>
      </c>
      <c r="D53" s="105">
        <v>388989960.13999999</v>
      </c>
      <c r="E53" s="105">
        <v>0</v>
      </c>
      <c r="F53" s="105">
        <v>14313557.42</v>
      </c>
      <c r="G53" s="105">
        <v>16922543.48</v>
      </c>
      <c r="H53" s="105">
        <v>17318976.5</v>
      </c>
      <c r="I53" s="105">
        <v>5476950</v>
      </c>
      <c r="J53" s="105">
        <v>18773211.75</v>
      </c>
      <c r="K53" s="105">
        <v>27129010.210000001</v>
      </c>
      <c r="L53" s="105">
        <v>21022080.100000001</v>
      </c>
      <c r="M53" s="105">
        <v>15022827.189999999</v>
      </c>
      <c r="N53" s="105">
        <v>10330764.75</v>
      </c>
      <c r="O53" s="105">
        <v>12282780.26</v>
      </c>
      <c r="P53" s="105">
        <v>6083050</v>
      </c>
      <c r="Q53" s="105">
        <f t="shared" si="0"/>
        <v>164675751.66</v>
      </c>
      <c r="R53" s="106"/>
      <c r="S53" s="106"/>
      <c r="T53" s="106"/>
      <c r="U53" s="106"/>
      <c r="V53" s="106"/>
      <c r="W53" s="106"/>
      <c r="X53" s="106"/>
      <c r="Y53" s="106"/>
      <c r="Z53" s="106"/>
      <c r="AA53" s="106"/>
      <c r="AB53" s="106"/>
      <c r="AC53" s="106"/>
      <c r="AD53" s="106"/>
      <c r="AE53" s="106"/>
    </row>
    <row r="54" spans="2:31" x14ac:dyDescent="0.25">
      <c r="B54" s="104" t="s">
        <v>199</v>
      </c>
      <c r="C54" s="105">
        <v>8000000</v>
      </c>
      <c r="D54" s="105">
        <v>14404185.800000001</v>
      </c>
      <c r="E54" s="105">
        <v>0</v>
      </c>
      <c r="F54" s="105"/>
      <c r="G54" s="105">
        <v>181087.5</v>
      </c>
      <c r="H54" s="105">
        <v>0</v>
      </c>
      <c r="I54" s="105">
        <v>0</v>
      </c>
      <c r="J54" s="105">
        <v>0</v>
      </c>
      <c r="K54" s="105">
        <v>0</v>
      </c>
      <c r="L54" s="105">
        <v>0</v>
      </c>
      <c r="M54" s="105">
        <v>0</v>
      </c>
      <c r="N54" s="105">
        <v>6093383.3300000001</v>
      </c>
      <c r="O54" s="105">
        <v>91423355.409999996</v>
      </c>
      <c r="P54" s="105">
        <v>247289233.69999999</v>
      </c>
      <c r="Q54" s="105">
        <f t="shared" si="0"/>
        <v>344987059.94</v>
      </c>
      <c r="R54" s="106"/>
      <c r="S54" s="106"/>
      <c r="T54" s="106"/>
      <c r="U54" s="106"/>
      <c r="V54" s="106"/>
      <c r="W54" s="106"/>
      <c r="X54" s="106"/>
      <c r="Y54" s="106"/>
      <c r="Z54" s="106"/>
      <c r="AA54" s="106"/>
      <c r="AB54" s="106"/>
      <c r="AC54" s="106"/>
      <c r="AD54" s="106"/>
      <c r="AE54" s="106"/>
    </row>
    <row r="55" spans="2:31" x14ac:dyDescent="0.25">
      <c r="B55" s="104" t="s">
        <v>200</v>
      </c>
      <c r="C55" s="105">
        <v>4204090</v>
      </c>
      <c r="D55" s="105">
        <v>4640544.4000000004</v>
      </c>
      <c r="E55" s="105">
        <v>942797.8</v>
      </c>
      <c r="F55" s="105">
        <v>942797.8</v>
      </c>
      <c r="G55" s="105">
        <v>942797.8</v>
      </c>
      <c r="H55" s="105">
        <v>942797.8</v>
      </c>
      <c r="I55" s="105">
        <v>938632.6</v>
      </c>
      <c r="J55" s="105">
        <v>938632.6</v>
      </c>
      <c r="K55" s="105">
        <v>846662.6</v>
      </c>
      <c r="L55" s="105">
        <v>846662.6</v>
      </c>
      <c r="M55" s="105">
        <v>1604729</v>
      </c>
      <c r="N55" s="105">
        <v>2196869.7999999998</v>
      </c>
      <c r="O55" s="105">
        <v>1626237.4</v>
      </c>
      <c r="P55" s="105">
        <v>1622072.2</v>
      </c>
      <c r="Q55" s="105">
        <f t="shared" si="0"/>
        <v>14391689.999999998</v>
      </c>
      <c r="R55" s="106"/>
      <c r="S55" s="106"/>
      <c r="T55" s="106"/>
      <c r="U55" s="106"/>
      <c r="V55" s="106"/>
      <c r="W55" s="106"/>
      <c r="X55" s="106"/>
      <c r="Y55" s="106"/>
      <c r="Z55" s="106"/>
      <c r="AA55" s="106"/>
      <c r="AB55" s="106"/>
      <c r="AC55" s="106"/>
      <c r="AD55" s="106"/>
      <c r="AE55" s="106"/>
    </row>
    <row r="56" spans="2:31" x14ac:dyDescent="0.25">
      <c r="B56" s="104" t="s">
        <v>201</v>
      </c>
      <c r="C56" s="105">
        <v>12987140</v>
      </c>
      <c r="D56" s="105">
        <v>19030318.140000001</v>
      </c>
      <c r="E56" s="105">
        <v>344939.11</v>
      </c>
      <c r="F56" s="105">
        <v>422639.11</v>
      </c>
      <c r="G56" s="105">
        <v>383789.11</v>
      </c>
      <c r="H56" s="105">
        <v>383789.11</v>
      </c>
      <c r="I56" s="105">
        <v>378430.41</v>
      </c>
      <c r="J56" s="105">
        <v>373280.81</v>
      </c>
      <c r="K56" s="105">
        <v>383998.21</v>
      </c>
      <c r="L56" s="105">
        <v>389356.91</v>
      </c>
      <c r="M56" s="105">
        <v>389356.91</v>
      </c>
      <c r="N56" s="105">
        <v>355865.61</v>
      </c>
      <c r="O56" s="105">
        <v>433565.61</v>
      </c>
      <c r="P56" s="105">
        <v>400074.31</v>
      </c>
      <c r="Q56" s="105">
        <f t="shared" si="0"/>
        <v>4639085.22</v>
      </c>
      <c r="R56" s="106"/>
      <c r="S56" s="106"/>
      <c r="T56" s="106"/>
      <c r="U56" s="106"/>
      <c r="V56" s="106"/>
      <c r="W56" s="106"/>
      <c r="X56" s="106"/>
      <c r="Y56" s="106"/>
      <c r="Z56" s="106"/>
      <c r="AA56" s="106"/>
      <c r="AB56" s="106"/>
      <c r="AC56" s="106"/>
      <c r="AD56" s="106"/>
      <c r="AE56" s="106"/>
    </row>
    <row r="57" spans="2:31" x14ac:dyDescent="0.25">
      <c r="B57" s="104" t="s">
        <v>202</v>
      </c>
      <c r="C57" s="105">
        <v>24814874</v>
      </c>
      <c r="D57" s="105">
        <v>248151889.09999999</v>
      </c>
      <c r="E57" s="105">
        <v>1322989.67</v>
      </c>
      <c r="F57" s="105">
        <v>1817556.51</v>
      </c>
      <c r="G57" s="105">
        <v>1572952.44</v>
      </c>
      <c r="H57" s="105">
        <v>1572952.44</v>
      </c>
      <c r="I57" s="105">
        <v>1583669.84</v>
      </c>
      <c r="J57" s="105">
        <v>1583669.84</v>
      </c>
      <c r="K57" s="105">
        <v>1589028.54</v>
      </c>
      <c r="L57" s="105">
        <v>1594195.94</v>
      </c>
      <c r="M57" s="105">
        <v>1588837.24</v>
      </c>
      <c r="N57" s="105">
        <v>1349783.17</v>
      </c>
      <c r="O57" s="105">
        <v>1827295.94</v>
      </c>
      <c r="P57" s="105">
        <v>1615035.37</v>
      </c>
      <c r="Q57" s="105">
        <f t="shared" si="0"/>
        <v>19017966.939999998</v>
      </c>
      <c r="R57" s="106"/>
      <c r="S57" s="106"/>
      <c r="T57" s="106"/>
      <c r="U57" s="106"/>
      <c r="V57" s="106"/>
      <c r="W57" s="106"/>
      <c r="X57" s="106"/>
      <c r="Y57" s="106"/>
      <c r="Z57" s="106"/>
      <c r="AA57" s="106"/>
      <c r="AB57" s="106"/>
      <c r="AC57" s="106"/>
      <c r="AD57" s="106"/>
      <c r="AE57" s="106"/>
    </row>
    <row r="58" spans="2:31" x14ac:dyDescent="0.25">
      <c r="B58" s="104" t="s">
        <v>203</v>
      </c>
      <c r="C58" s="105">
        <v>591000</v>
      </c>
      <c r="D58" s="105">
        <v>1356959200</v>
      </c>
      <c r="E58" s="105">
        <v>0</v>
      </c>
      <c r="F58" s="105"/>
      <c r="G58" s="105">
        <v>0</v>
      </c>
      <c r="H58" s="105">
        <v>2373000</v>
      </c>
      <c r="I58" s="105">
        <v>0</v>
      </c>
      <c r="J58" s="105">
        <v>0</v>
      </c>
      <c r="K58" s="105">
        <v>0</v>
      </c>
      <c r="L58" s="105"/>
      <c r="M58" s="105"/>
      <c r="N58" s="105"/>
      <c r="O58" s="105">
        <v>0</v>
      </c>
      <c r="P58" s="105">
        <v>143867987.97999999</v>
      </c>
      <c r="Q58" s="105">
        <f t="shared" si="0"/>
        <v>146240987.97999999</v>
      </c>
      <c r="R58" s="106"/>
      <c r="S58" s="106"/>
      <c r="T58" s="106"/>
      <c r="U58" s="106"/>
      <c r="V58" s="106"/>
      <c r="W58" s="106"/>
      <c r="X58" s="106"/>
      <c r="Y58" s="106"/>
      <c r="Z58" s="106"/>
      <c r="AA58" s="106"/>
      <c r="AB58" s="106"/>
      <c r="AC58" s="106"/>
      <c r="AD58" s="106"/>
      <c r="AE58" s="106"/>
    </row>
    <row r="59" spans="2:31" s="28" customFormat="1" x14ac:dyDescent="0.25">
      <c r="B59" s="104" t="s">
        <v>26</v>
      </c>
      <c r="C59" s="105">
        <v>165326579</v>
      </c>
      <c r="D59" s="105">
        <v>153996711</v>
      </c>
      <c r="E59" s="105">
        <v>0</v>
      </c>
      <c r="F59" s="105">
        <v>460745600</v>
      </c>
      <c r="G59" s="105">
        <v>881141600</v>
      </c>
      <c r="H59" s="105">
        <v>15072000</v>
      </c>
      <c r="I59" s="105"/>
      <c r="J59" s="105"/>
      <c r="K59" s="105"/>
      <c r="L59" s="105"/>
      <c r="M59" s="105"/>
      <c r="N59" s="105"/>
      <c r="O59" s="105">
        <v>0</v>
      </c>
      <c r="P59" s="105"/>
      <c r="Q59" s="105">
        <f t="shared" si="0"/>
        <v>1356959200</v>
      </c>
      <c r="R59" s="106"/>
      <c r="S59" s="106"/>
      <c r="T59" s="106"/>
      <c r="U59" s="106"/>
      <c r="V59" s="106"/>
      <c r="W59" s="106"/>
      <c r="X59" s="106"/>
      <c r="Y59" s="106"/>
      <c r="Z59" s="106"/>
      <c r="AA59" s="106"/>
      <c r="AB59" s="106"/>
      <c r="AC59" s="106"/>
      <c r="AD59" s="106"/>
      <c r="AE59" s="106"/>
    </row>
    <row r="60" spans="2:31" s="28" customFormat="1" x14ac:dyDescent="0.25">
      <c r="B60" s="101" t="s">
        <v>204</v>
      </c>
      <c r="C60" s="107">
        <v>89994613</v>
      </c>
      <c r="D60" s="107">
        <v>90263313</v>
      </c>
      <c r="E60" s="107">
        <v>1643626.26</v>
      </c>
      <c r="F60" s="107">
        <v>2983764.2</v>
      </c>
      <c r="G60" s="107">
        <v>3710489.04</v>
      </c>
      <c r="H60" s="107">
        <v>3575745.12</v>
      </c>
      <c r="I60" s="107">
        <v>2948964.04</v>
      </c>
      <c r="J60" s="107">
        <v>2057455.69</v>
      </c>
      <c r="K60" s="107">
        <v>1595641.2</v>
      </c>
      <c r="L60" s="107">
        <v>808677.48</v>
      </c>
      <c r="M60" s="107">
        <v>499558.11</v>
      </c>
      <c r="N60" s="107">
        <v>1051107.3999999999</v>
      </c>
      <c r="O60" s="107">
        <v>107990.28</v>
      </c>
      <c r="P60" s="107">
        <v>1193592.1599999999</v>
      </c>
      <c r="Q60" s="107">
        <f t="shared" si="0"/>
        <v>22176610.98</v>
      </c>
      <c r="R60" s="103"/>
      <c r="S60" s="103"/>
      <c r="T60" s="103"/>
      <c r="U60" s="103"/>
      <c r="V60" s="103"/>
      <c r="W60" s="103"/>
      <c r="X60" s="103"/>
      <c r="Y60" s="103"/>
      <c r="Z60" s="103"/>
      <c r="AA60" s="103"/>
      <c r="AB60" s="103"/>
      <c r="AC60" s="103"/>
      <c r="AD60" s="103"/>
      <c r="AE60" s="103"/>
    </row>
    <row r="61" spans="2:31" x14ac:dyDescent="0.25">
      <c r="B61" s="104" t="s">
        <v>205</v>
      </c>
      <c r="C61" s="105">
        <v>66965087</v>
      </c>
      <c r="D61" s="105">
        <v>67404987</v>
      </c>
      <c r="E61" s="105">
        <v>0</v>
      </c>
      <c r="F61" s="105">
        <v>225600</v>
      </c>
      <c r="G61" s="105">
        <v>399600</v>
      </c>
      <c r="H61" s="105">
        <v>597000</v>
      </c>
      <c r="I61" s="105">
        <v>695400</v>
      </c>
      <c r="J61" s="105">
        <v>120000</v>
      </c>
      <c r="K61" s="105">
        <v>675000</v>
      </c>
      <c r="L61" s="105">
        <v>702500</v>
      </c>
      <c r="M61" s="105">
        <v>296900</v>
      </c>
      <c r="N61" s="105">
        <v>835800</v>
      </c>
      <c r="O61" s="105">
        <v>0</v>
      </c>
      <c r="P61" s="105">
        <v>837400</v>
      </c>
      <c r="Q61" s="105">
        <f t="shared" si="0"/>
        <v>5385200</v>
      </c>
      <c r="R61" s="106"/>
      <c r="S61" s="106"/>
      <c r="T61" s="106"/>
      <c r="U61" s="106"/>
      <c r="V61" s="106"/>
      <c r="W61" s="106"/>
      <c r="X61" s="106"/>
      <c r="Y61" s="106"/>
      <c r="Z61" s="106"/>
      <c r="AA61" s="106"/>
      <c r="AB61" s="106"/>
      <c r="AC61" s="106"/>
      <c r="AD61" s="106"/>
      <c r="AE61" s="106"/>
    </row>
    <row r="62" spans="2:31" x14ac:dyDescent="0.25">
      <c r="B62" s="104" t="s">
        <v>206</v>
      </c>
      <c r="C62" s="105">
        <v>23029526</v>
      </c>
      <c r="D62" s="105">
        <v>22858326</v>
      </c>
      <c r="E62" s="105">
        <v>0</v>
      </c>
      <c r="F62" s="105">
        <v>225600</v>
      </c>
      <c r="G62" s="105">
        <v>399600</v>
      </c>
      <c r="H62" s="105">
        <v>597000</v>
      </c>
      <c r="I62" s="105">
        <v>695400</v>
      </c>
      <c r="J62" s="105">
        <v>120000</v>
      </c>
      <c r="K62" s="105">
        <v>675000</v>
      </c>
      <c r="L62" s="105">
        <v>702500</v>
      </c>
      <c r="M62" s="105">
        <v>296900</v>
      </c>
      <c r="N62" s="105">
        <v>835800</v>
      </c>
      <c r="O62" s="105">
        <v>0</v>
      </c>
      <c r="P62" s="105">
        <v>837400</v>
      </c>
      <c r="Q62" s="105">
        <f t="shared" si="0"/>
        <v>5385200</v>
      </c>
      <c r="R62" s="106"/>
      <c r="S62" s="106"/>
      <c r="T62" s="106"/>
      <c r="U62" s="106"/>
      <c r="V62" s="106"/>
      <c r="W62" s="106"/>
      <c r="X62" s="106"/>
      <c r="Y62" s="106"/>
      <c r="Z62" s="106"/>
      <c r="AA62" s="106"/>
      <c r="AB62" s="106"/>
      <c r="AC62" s="106"/>
      <c r="AD62" s="106"/>
      <c r="AE62" s="106"/>
    </row>
    <row r="63" spans="2:31" s="28" customFormat="1" x14ac:dyDescent="0.25">
      <c r="B63" s="101" t="s">
        <v>207</v>
      </c>
      <c r="C63" s="107">
        <v>75331966</v>
      </c>
      <c r="D63" s="107">
        <v>63733398</v>
      </c>
      <c r="E63" s="107">
        <v>0</v>
      </c>
      <c r="F63" s="107">
        <v>0</v>
      </c>
      <c r="G63" s="107"/>
      <c r="H63" s="107"/>
      <c r="I63" s="107"/>
      <c r="J63" s="107"/>
      <c r="K63" s="107"/>
      <c r="L63" s="107"/>
      <c r="M63" s="107">
        <v>0</v>
      </c>
      <c r="N63" s="107">
        <v>0</v>
      </c>
      <c r="O63" s="107"/>
      <c r="P63" s="107"/>
      <c r="Q63" s="107">
        <f t="shared" si="0"/>
        <v>0</v>
      </c>
      <c r="R63" s="103"/>
      <c r="S63" s="103"/>
      <c r="T63" s="103"/>
      <c r="U63" s="103"/>
      <c r="V63" s="103"/>
      <c r="W63" s="103"/>
      <c r="X63" s="103"/>
      <c r="Y63" s="103"/>
      <c r="Z63" s="103"/>
      <c r="AA63" s="103"/>
      <c r="AB63" s="103"/>
      <c r="AC63" s="103"/>
      <c r="AD63" s="103"/>
      <c r="AE63" s="103"/>
    </row>
    <row r="64" spans="2:31" x14ac:dyDescent="0.25">
      <c r="B64" s="104" t="s">
        <v>208</v>
      </c>
      <c r="C64" s="105">
        <v>74484986</v>
      </c>
      <c r="D64" s="105">
        <v>63116818</v>
      </c>
      <c r="E64" s="105">
        <v>1643626.26</v>
      </c>
      <c r="F64" s="105">
        <v>2758164.2</v>
      </c>
      <c r="G64" s="105">
        <v>3310889.04</v>
      </c>
      <c r="H64" s="105">
        <v>2978745.12</v>
      </c>
      <c r="I64" s="105">
        <v>2253564.04</v>
      </c>
      <c r="J64" s="105">
        <v>1937455.69</v>
      </c>
      <c r="K64" s="105">
        <v>920641.2</v>
      </c>
      <c r="L64" s="105">
        <v>106177.48</v>
      </c>
      <c r="M64" s="105">
        <v>202658.11</v>
      </c>
      <c r="N64" s="105">
        <v>215307.4</v>
      </c>
      <c r="O64" s="105">
        <v>107990.28</v>
      </c>
      <c r="P64" s="105">
        <v>356192.16</v>
      </c>
      <c r="Q64" s="105">
        <f t="shared" si="0"/>
        <v>16791410.979999997</v>
      </c>
      <c r="R64" s="106"/>
      <c r="S64" s="106"/>
      <c r="T64" s="106"/>
      <c r="U64" s="106"/>
      <c r="V64" s="106"/>
      <c r="W64" s="106"/>
      <c r="X64" s="106"/>
      <c r="Y64" s="106"/>
      <c r="Z64" s="106"/>
      <c r="AA64" s="106"/>
      <c r="AB64" s="106"/>
      <c r="AC64" s="106"/>
      <c r="AD64" s="106"/>
      <c r="AE64" s="106"/>
    </row>
    <row r="65" spans="2:31" x14ac:dyDescent="0.25">
      <c r="B65" s="104" t="s">
        <v>209</v>
      </c>
      <c r="C65" s="105">
        <v>846980</v>
      </c>
      <c r="D65" s="105">
        <v>616580</v>
      </c>
      <c r="E65" s="105">
        <v>1643626.26</v>
      </c>
      <c r="F65" s="105">
        <v>2758164.2</v>
      </c>
      <c r="G65" s="105">
        <v>3310889.04</v>
      </c>
      <c r="H65" s="105">
        <v>2978745.12</v>
      </c>
      <c r="I65" s="105">
        <v>2253564.04</v>
      </c>
      <c r="J65" s="105">
        <v>1937455.69</v>
      </c>
      <c r="K65" s="105">
        <v>920641.2</v>
      </c>
      <c r="L65" s="105">
        <v>106177.48</v>
      </c>
      <c r="M65" s="105">
        <v>202658.11</v>
      </c>
      <c r="N65" s="105">
        <v>215307.4</v>
      </c>
      <c r="O65" s="105">
        <v>107990.28</v>
      </c>
      <c r="P65" s="105">
        <v>356192.16</v>
      </c>
      <c r="Q65" s="105">
        <f t="shared" si="0"/>
        <v>16791410.979999997</v>
      </c>
      <c r="R65" s="106"/>
      <c r="S65" s="106"/>
      <c r="T65" s="106"/>
      <c r="U65" s="106"/>
      <c r="V65" s="106"/>
      <c r="W65" s="106"/>
      <c r="X65" s="106"/>
      <c r="Y65" s="106"/>
      <c r="Z65" s="106"/>
      <c r="AA65" s="106"/>
      <c r="AB65" s="106"/>
      <c r="AC65" s="106"/>
      <c r="AD65" s="106"/>
      <c r="AE65" s="106"/>
    </row>
    <row r="66" spans="2:31" s="28" customFormat="1" x14ac:dyDescent="0.25">
      <c r="B66" s="104" t="s">
        <v>27</v>
      </c>
      <c r="C66" s="105">
        <v>1082186826</v>
      </c>
      <c r="D66" s="105">
        <v>1121542566.5799999</v>
      </c>
      <c r="E66" s="105">
        <v>0</v>
      </c>
      <c r="F66" s="105"/>
      <c r="G66" s="105"/>
      <c r="H66" s="105"/>
      <c r="I66" s="105"/>
      <c r="J66" s="105"/>
      <c r="K66" s="105"/>
      <c r="L66" s="105"/>
      <c r="M66" s="105">
        <v>0</v>
      </c>
      <c r="N66" s="105">
        <v>0</v>
      </c>
      <c r="O66" s="105"/>
      <c r="P66" s="105"/>
      <c r="Q66" s="105">
        <f t="shared" si="0"/>
        <v>0</v>
      </c>
      <c r="R66" s="106"/>
      <c r="S66" s="106"/>
      <c r="T66" s="106"/>
      <c r="U66" s="106"/>
      <c r="V66" s="106"/>
      <c r="W66" s="106"/>
      <c r="X66" s="106"/>
      <c r="Y66" s="106"/>
      <c r="Z66" s="106"/>
      <c r="AA66" s="106"/>
      <c r="AB66" s="106"/>
      <c r="AC66" s="106"/>
      <c r="AD66" s="106"/>
      <c r="AE66" s="106"/>
    </row>
    <row r="67" spans="2:31" s="28" customFormat="1" x14ac:dyDescent="0.25">
      <c r="B67" s="101" t="s">
        <v>210</v>
      </c>
      <c r="C67" s="107">
        <v>339699707</v>
      </c>
      <c r="D67" s="107">
        <v>459058578.89999998</v>
      </c>
      <c r="E67" s="107">
        <v>7972393.4299999997</v>
      </c>
      <c r="F67" s="107">
        <v>31097584.48</v>
      </c>
      <c r="G67" s="107">
        <v>5306384.8099999996</v>
      </c>
      <c r="H67" s="107">
        <v>3495390.64</v>
      </c>
      <c r="I67" s="107">
        <v>9840822.1999999993</v>
      </c>
      <c r="J67" s="107">
        <v>51648447.450000003</v>
      </c>
      <c r="K67" s="107">
        <v>71975622.310000002</v>
      </c>
      <c r="L67" s="107">
        <v>6894599.21</v>
      </c>
      <c r="M67" s="107">
        <v>17149073.609999999</v>
      </c>
      <c r="N67" s="107">
        <v>136789772.78</v>
      </c>
      <c r="O67" s="107">
        <v>4930042.16</v>
      </c>
      <c r="P67" s="107">
        <v>135533825.59999999</v>
      </c>
      <c r="Q67" s="107">
        <f t="shared" si="0"/>
        <v>482633958.67999995</v>
      </c>
      <c r="R67" s="103"/>
      <c r="S67" s="103"/>
      <c r="T67" s="103"/>
      <c r="U67" s="103"/>
      <c r="V67" s="103"/>
      <c r="W67" s="103"/>
      <c r="X67" s="103"/>
      <c r="Y67" s="103"/>
      <c r="Z67" s="103"/>
      <c r="AA67" s="103"/>
      <c r="AB67" s="103"/>
      <c r="AC67" s="103"/>
      <c r="AD67" s="103"/>
      <c r="AE67" s="103"/>
    </row>
    <row r="68" spans="2:31" x14ac:dyDescent="0.25">
      <c r="B68" s="104" t="s">
        <v>211</v>
      </c>
      <c r="C68" s="105">
        <v>339699707</v>
      </c>
      <c r="D68" s="105">
        <v>459058578.89999998</v>
      </c>
      <c r="E68" s="105">
        <v>0</v>
      </c>
      <c r="F68" s="105">
        <v>1998841.06</v>
      </c>
      <c r="G68" s="105">
        <v>153000</v>
      </c>
      <c r="H68" s="105">
        <v>74500</v>
      </c>
      <c r="I68" s="105">
        <v>4045991.72</v>
      </c>
      <c r="J68" s="105">
        <v>9168383.6999999993</v>
      </c>
      <c r="K68" s="105">
        <v>63595682.490000002</v>
      </c>
      <c r="L68" s="105">
        <v>24000</v>
      </c>
      <c r="M68" s="105">
        <v>3274031.48</v>
      </c>
      <c r="N68" s="105">
        <v>87036973.590000004</v>
      </c>
      <c r="O68" s="105">
        <v>3012264.66</v>
      </c>
      <c r="P68" s="105">
        <v>134211103.45999999</v>
      </c>
      <c r="Q68" s="105">
        <f t="shared" si="0"/>
        <v>306594772.16000003</v>
      </c>
      <c r="R68" s="106"/>
      <c r="S68" s="106"/>
      <c r="T68" s="106"/>
      <c r="U68" s="106"/>
      <c r="V68" s="106"/>
      <c r="W68" s="106"/>
      <c r="X68" s="106"/>
      <c r="Y68" s="106"/>
      <c r="Z68" s="106"/>
      <c r="AA68" s="106"/>
      <c r="AB68" s="106"/>
      <c r="AC68" s="106"/>
      <c r="AD68" s="106"/>
      <c r="AE68" s="106"/>
    </row>
    <row r="69" spans="2:31" s="28" customFormat="1" x14ac:dyDescent="0.25">
      <c r="B69" s="101" t="s">
        <v>212</v>
      </c>
      <c r="C69" s="107">
        <v>742487119</v>
      </c>
      <c r="D69" s="107">
        <v>662483987.67999995</v>
      </c>
      <c r="E69" s="107">
        <v>0</v>
      </c>
      <c r="F69" s="107">
        <v>1998841.06</v>
      </c>
      <c r="G69" s="107">
        <v>153000</v>
      </c>
      <c r="H69" s="107">
        <v>74500</v>
      </c>
      <c r="I69" s="107">
        <v>4045991.72</v>
      </c>
      <c r="J69" s="107">
        <v>9168383.6999999993</v>
      </c>
      <c r="K69" s="107">
        <v>63595682.490000002</v>
      </c>
      <c r="L69" s="107">
        <v>24000</v>
      </c>
      <c r="M69" s="107">
        <v>3274031.48</v>
      </c>
      <c r="N69" s="107">
        <v>87036973.590000004</v>
      </c>
      <c r="O69" s="107">
        <v>3012264.66</v>
      </c>
      <c r="P69" s="107">
        <v>134211103.45999999</v>
      </c>
      <c r="Q69" s="107">
        <f t="shared" si="0"/>
        <v>306594772.16000003</v>
      </c>
      <c r="R69" s="103"/>
      <c r="S69" s="103"/>
      <c r="T69" s="103"/>
      <c r="U69" s="103"/>
      <c r="V69" s="103"/>
      <c r="W69" s="103"/>
      <c r="X69" s="103"/>
      <c r="Y69" s="103"/>
      <c r="Z69" s="103"/>
      <c r="AA69" s="103"/>
      <c r="AB69" s="103"/>
      <c r="AC69" s="103"/>
      <c r="AD69" s="103"/>
      <c r="AE69" s="103"/>
    </row>
    <row r="70" spans="2:31" x14ac:dyDescent="0.25">
      <c r="B70" s="104" t="s">
        <v>213</v>
      </c>
      <c r="C70" s="105">
        <v>186760000</v>
      </c>
      <c r="D70" s="105">
        <v>179665445.88999999</v>
      </c>
      <c r="E70" s="105">
        <v>7972393.4299999997</v>
      </c>
      <c r="F70" s="105">
        <v>29098743.420000002</v>
      </c>
      <c r="G70" s="105">
        <v>5153384.8099999996</v>
      </c>
      <c r="H70" s="105">
        <v>3420890.64</v>
      </c>
      <c r="I70" s="105">
        <v>5794830.4800000004</v>
      </c>
      <c r="J70" s="105">
        <v>42480063.75</v>
      </c>
      <c r="K70" s="105">
        <v>8379939.8200000003</v>
      </c>
      <c r="L70" s="105">
        <v>6870599.21</v>
      </c>
      <c r="M70" s="105">
        <v>13875042.130000001</v>
      </c>
      <c r="N70" s="105">
        <v>49752799.189999998</v>
      </c>
      <c r="O70" s="105">
        <v>1917777.5</v>
      </c>
      <c r="P70" s="105">
        <v>1322722.1399999999</v>
      </c>
      <c r="Q70" s="105">
        <f t="shared" si="0"/>
        <v>176039186.51999998</v>
      </c>
      <c r="R70" s="106"/>
      <c r="S70" s="106"/>
      <c r="T70" s="106"/>
      <c r="U70" s="106"/>
      <c r="V70" s="106"/>
      <c r="W70" s="106"/>
      <c r="X70" s="106"/>
      <c r="Y70" s="106"/>
      <c r="Z70" s="106"/>
      <c r="AA70" s="106"/>
      <c r="AB70" s="106"/>
      <c r="AC70" s="106"/>
      <c r="AD70" s="106"/>
      <c r="AE70" s="106"/>
    </row>
    <row r="71" spans="2:31" x14ac:dyDescent="0.25">
      <c r="B71" s="104" t="s">
        <v>214</v>
      </c>
      <c r="C71" s="105">
        <v>5636362</v>
      </c>
      <c r="D71" s="105">
        <v>13431079.65</v>
      </c>
      <c r="E71" s="105">
        <v>0</v>
      </c>
      <c r="F71" s="105">
        <v>2254887.4</v>
      </c>
      <c r="G71" s="105">
        <v>2223042.7999999998</v>
      </c>
      <c r="H71" s="105">
        <v>1398676</v>
      </c>
      <c r="I71" s="105">
        <v>517728</v>
      </c>
      <c r="J71" s="105">
        <v>2705105.4</v>
      </c>
      <c r="K71" s="105">
        <v>2867639.2</v>
      </c>
      <c r="L71" s="105">
        <v>3214646.24</v>
      </c>
      <c r="M71" s="105">
        <v>4346539.09</v>
      </c>
      <c r="N71" s="105">
        <v>15597262.93</v>
      </c>
      <c r="O71" s="105">
        <v>0</v>
      </c>
      <c r="P71" s="105">
        <v>0</v>
      </c>
      <c r="Q71" s="105">
        <f t="shared" si="0"/>
        <v>35125527.060000002</v>
      </c>
      <c r="R71" s="106"/>
      <c r="S71" s="106"/>
      <c r="T71" s="106"/>
      <c r="U71" s="106"/>
      <c r="V71" s="106"/>
      <c r="W71" s="106"/>
      <c r="X71" s="106"/>
      <c r="Y71" s="106"/>
      <c r="Z71" s="106"/>
      <c r="AA71" s="106"/>
      <c r="AB71" s="106"/>
      <c r="AC71" s="106"/>
      <c r="AD71" s="106"/>
      <c r="AE71" s="106"/>
    </row>
    <row r="72" spans="2:31" x14ac:dyDescent="0.25">
      <c r="B72" s="104" t="s">
        <v>215</v>
      </c>
      <c r="C72" s="105">
        <v>401960099</v>
      </c>
      <c r="D72" s="105">
        <v>412751595.55000001</v>
      </c>
      <c r="E72" s="105">
        <v>30000</v>
      </c>
      <c r="F72" s="105">
        <v>19400</v>
      </c>
      <c r="G72" s="105">
        <v>44400</v>
      </c>
      <c r="H72" s="105">
        <v>99500</v>
      </c>
      <c r="I72" s="105">
        <v>1388057.6000000001</v>
      </c>
      <c r="J72" s="105">
        <v>1552584.96</v>
      </c>
      <c r="K72" s="105">
        <v>1513885</v>
      </c>
      <c r="L72" s="105">
        <v>2057666.25</v>
      </c>
      <c r="M72" s="105">
        <v>112000</v>
      </c>
      <c r="N72" s="105">
        <v>693888.75</v>
      </c>
      <c r="O72" s="105">
        <v>1350777.5</v>
      </c>
      <c r="P72" s="105">
        <v>751722.14</v>
      </c>
      <c r="Q72" s="105">
        <f t="shared" si="0"/>
        <v>9613882.2000000011</v>
      </c>
      <c r="R72" s="106"/>
      <c r="S72" s="106"/>
      <c r="T72" s="106"/>
      <c r="U72" s="106"/>
      <c r="V72" s="106"/>
      <c r="W72" s="106"/>
      <c r="X72" s="106"/>
      <c r="Y72" s="106"/>
      <c r="Z72" s="106"/>
      <c r="AA72" s="106"/>
      <c r="AB72" s="106"/>
      <c r="AC72" s="106"/>
      <c r="AD72" s="106"/>
      <c r="AE72" s="106"/>
    </row>
    <row r="73" spans="2:31" x14ac:dyDescent="0.25">
      <c r="B73" s="104" t="s">
        <v>216</v>
      </c>
      <c r="C73" s="105">
        <v>148130658</v>
      </c>
      <c r="D73" s="105">
        <v>56635866.590000004</v>
      </c>
      <c r="E73" s="105">
        <v>7654674.3499999996</v>
      </c>
      <c r="F73" s="105">
        <v>26824456.02</v>
      </c>
      <c r="G73" s="105">
        <v>2885942.01</v>
      </c>
      <c r="H73" s="105">
        <v>1922714.64</v>
      </c>
      <c r="I73" s="105">
        <v>3889044.88</v>
      </c>
      <c r="J73" s="105">
        <v>38222373.390000001</v>
      </c>
      <c r="K73" s="105">
        <v>3437915.62</v>
      </c>
      <c r="L73" s="105">
        <v>935286.72</v>
      </c>
      <c r="M73" s="105">
        <v>8795503.0399999991</v>
      </c>
      <c r="N73" s="105"/>
      <c r="O73" s="105">
        <v>0</v>
      </c>
      <c r="P73" s="105">
        <v>0</v>
      </c>
      <c r="Q73" s="105">
        <f t="shared" si="0"/>
        <v>94567910.669999987</v>
      </c>
      <c r="R73" s="106"/>
      <c r="S73" s="106"/>
      <c r="T73" s="106"/>
      <c r="U73" s="106"/>
      <c r="V73" s="106"/>
      <c r="W73" s="106"/>
      <c r="X73" s="106"/>
      <c r="Y73" s="106"/>
      <c r="Z73" s="106"/>
      <c r="AA73" s="106"/>
      <c r="AB73" s="106"/>
      <c r="AC73" s="106"/>
      <c r="AD73" s="106"/>
      <c r="AE73" s="106"/>
    </row>
    <row r="74" spans="2:31" s="28" customFormat="1" x14ac:dyDescent="0.25">
      <c r="B74" s="104" t="s">
        <v>28</v>
      </c>
      <c r="C74" s="105">
        <v>7356250326</v>
      </c>
      <c r="D74" s="105">
        <v>8259882771.6300001</v>
      </c>
      <c r="E74" s="105">
        <v>287719.08</v>
      </c>
      <c r="F74" s="105"/>
      <c r="G74" s="105">
        <v>0</v>
      </c>
      <c r="H74" s="105">
        <v>0</v>
      </c>
      <c r="I74" s="105">
        <v>0</v>
      </c>
      <c r="J74" s="105"/>
      <c r="K74" s="105">
        <v>560500</v>
      </c>
      <c r="L74" s="105">
        <v>663000</v>
      </c>
      <c r="M74" s="105">
        <v>621000</v>
      </c>
      <c r="N74" s="105">
        <v>33461647.510000002</v>
      </c>
      <c r="O74" s="105">
        <v>567000</v>
      </c>
      <c r="P74" s="105">
        <v>571000</v>
      </c>
      <c r="Q74" s="105">
        <f t="shared" si="0"/>
        <v>36731866.590000004</v>
      </c>
      <c r="R74" s="106"/>
      <c r="S74" s="106"/>
      <c r="T74" s="106"/>
      <c r="U74" s="106"/>
      <c r="V74" s="106"/>
      <c r="W74" s="106"/>
      <c r="X74" s="106"/>
      <c r="Y74" s="106"/>
      <c r="Z74" s="106"/>
      <c r="AA74" s="106"/>
      <c r="AB74" s="106"/>
      <c r="AC74" s="106"/>
      <c r="AD74" s="106"/>
      <c r="AE74" s="106"/>
    </row>
    <row r="75" spans="2:31" s="28" customFormat="1" x14ac:dyDescent="0.25">
      <c r="B75" s="101" t="s">
        <v>217</v>
      </c>
      <c r="C75" s="107">
        <v>3352265689</v>
      </c>
      <c r="D75" s="107">
        <v>3828861816.3000002</v>
      </c>
      <c r="E75" s="107">
        <v>520937503.88</v>
      </c>
      <c r="F75" s="107">
        <v>548276049.11000001</v>
      </c>
      <c r="G75" s="107">
        <v>561641288.39999998</v>
      </c>
      <c r="H75" s="107">
        <v>538060179.69000006</v>
      </c>
      <c r="I75" s="107">
        <v>539792060.63</v>
      </c>
      <c r="J75" s="107">
        <v>630540654.73000002</v>
      </c>
      <c r="K75" s="107">
        <v>679662448.79999995</v>
      </c>
      <c r="L75" s="107">
        <v>666695908.15999997</v>
      </c>
      <c r="M75" s="107">
        <v>688499893.74000001</v>
      </c>
      <c r="N75" s="107">
        <v>667242812.41999996</v>
      </c>
      <c r="O75" s="107">
        <v>665445398.19000006</v>
      </c>
      <c r="P75" s="107">
        <v>668352997.29999995</v>
      </c>
      <c r="Q75" s="107">
        <f t="shared" ref="Q75:Q139" si="1">SUM(E75:P75)</f>
        <v>7375147195.0500002</v>
      </c>
      <c r="R75" s="103"/>
      <c r="S75" s="103"/>
      <c r="T75" s="103"/>
      <c r="U75" s="103"/>
      <c r="V75" s="103"/>
      <c r="W75" s="103"/>
      <c r="X75" s="103"/>
      <c r="Y75" s="103"/>
      <c r="Z75" s="103"/>
      <c r="AA75" s="103"/>
      <c r="AB75" s="103"/>
      <c r="AC75" s="103"/>
      <c r="AD75" s="103"/>
      <c r="AE75" s="103"/>
    </row>
    <row r="76" spans="2:31" x14ac:dyDescent="0.25">
      <c r="B76" s="104" t="s">
        <v>218</v>
      </c>
      <c r="C76" s="105">
        <v>3352265689</v>
      </c>
      <c r="D76" s="105">
        <v>3828861816.3000002</v>
      </c>
      <c r="E76" s="105">
        <v>240103337.75</v>
      </c>
      <c r="F76" s="105">
        <v>252292370.59999999</v>
      </c>
      <c r="G76" s="105">
        <v>257900653.13</v>
      </c>
      <c r="H76" s="105">
        <v>247457055.55000001</v>
      </c>
      <c r="I76" s="105">
        <v>248720779.62</v>
      </c>
      <c r="J76" s="105">
        <v>291201031.38</v>
      </c>
      <c r="K76" s="105">
        <v>322263175.26999998</v>
      </c>
      <c r="L76" s="105">
        <v>306782460.19</v>
      </c>
      <c r="M76" s="105">
        <v>317975679.19999999</v>
      </c>
      <c r="N76" s="105">
        <v>308215996.43000001</v>
      </c>
      <c r="O76" s="105">
        <v>307514082.97000003</v>
      </c>
      <c r="P76" s="105">
        <v>308813216.06999999</v>
      </c>
      <c r="Q76" s="105">
        <f t="shared" si="1"/>
        <v>3409239838.1600003</v>
      </c>
      <c r="R76" s="106"/>
      <c r="S76" s="106"/>
      <c r="T76" s="106"/>
      <c r="U76" s="106"/>
      <c r="V76" s="106"/>
      <c r="W76" s="106"/>
      <c r="X76" s="106"/>
      <c r="Y76" s="106"/>
      <c r="Z76" s="106"/>
      <c r="AA76" s="106"/>
      <c r="AB76" s="106"/>
      <c r="AC76" s="106"/>
      <c r="AD76" s="106"/>
      <c r="AE76" s="106"/>
    </row>
    <row r="77" spans="2:31" s="28" customFormat="1" x14ac:dyDescent="0.25">
      <c r="B77" s="101" t="s">
        <v>219</v>
      </c>
      <c r="C77" s="107">
        <v>3490461237</v>
      </c>
      <c r="D77" s="107">
        <v>3836934214.5500002</v>
      </c>
      <c r="E77" s="107">
        <v>240103337.75</v>
      </c>
      <c r="F77" s="107">
        <v>252292370.59999999</v>
      </c>
      <c r="G77" s="107">
        <v>257900653.13</v>
      </c>
      <c r="H77" s="107">
        <v>247457055.55000001</v>
      </c>
      <c r="I77" s="107">
        <v>248720779.62</v>
      </c>
      <c r="J77" s="107">
        <v>291201031.38</v>
      </c>
      <c r="K77" s="107">
        <v>322263175.26999998</v>
      </c>
      <c r="L77" s="107">
        <v>306782460.19</v>
      </c>
      <c r="M77" s="107">
        <v>317975679.19999999</v>
      </c>
      <c r="N77" s="107">
        <v>308215996.43000001</v>
      </c>
      <c r="O77" s="107">
        <v>307514082.97000003</v>
      </c>
      <c r="P77" s="107">
        <v>308813216.06999999</v>
      </c>
      <c r="Q77" s="107">
        <f t="shared" si="1"/>
        <v>3409239838.1600003</v>
      </c>
      <c r="R77" s="103"/>
      <c r="S77" s="103"/>
      <c r="T77" s="103"/>
      <c r="U77" s="103"/>
      <c r="V77" s="103"/>
      <c r="W77" s="103"/>
      <c r="X77" s="103"/>
      <c r="Y77" s="103"/>
      <c r="Z77" s="103"/>
      <c r="AA77" s="103"/>
      <c r="AB77" s="103"/>
      <c r="AC77" s="103"/>
      <c r="AD77" s="103"/>
      <c r="AE77" s="103"/>
    </row>
    <row r="78" spans="2:31" x14ac:dyDescent="0.25">
      <c r="B78" s="104" t="s">
        <v>220</v>
      </c>
      <c r="C78" s="105">
        <v>3490461237</v>
      </c>
      <c r="D78" s="105">
        <v>3836934214.5500002</v>
      </c>
      <c r="E78" s="105">
        <v>242026292.53999999</v>
      </c>
      <c r="F78" s="105">
        <v>255768386.81999999</v>
      </c>
      <c r="G78" s="105">
        <v>262688119.99000001</v>
      </c>
      <c r="H78" s="105">
        <v>251121793.03</v>
      </c>
      <c r="I78" s="105">
        <v>251370794.68000001</v>
      </c>
      <c r="J78" s="105">
        <v>295360478.5</v>
      </c>
      <c r="K78" s="105">
        <v>311163486.72000003</v>
      </c>
      <c r="L78" s="105">
        <v>311452407.13999999</v>
      </c>
      <c r="M78" s="105">
        <v>320451100.35000002</v>
      </c>
      <c r="N78" s="105">
        <v>310361929.72000003</v>
      </c>
      <c r="O78" s="105">
        <v>309494418.54000002</v>
      </c>
      <c r="P78" s="105">
        <v>310844077.50999999</v>
      </c>
      <c r="Q78" s="105">
        <f t="shared" si="1"/>
        <v>3432103285.54</v>
      </c>
      <c r="R78" s="106"/>
      <c r="S78" s="106"/>
      <c r="T78" s="106"/>
      <c r="U78" s="106"/>
      <c r="V78" s="106"/>
      <c r="W78" s="106"/>
      <c r="X78" s="106"/>
      <c r="Y78" s="106"/>
      <c r="Z78" s="106"/>
      <c r="AA78" s="106"/>
      <c r="AB78" s="106"/>
      <c r="AC78" s="106"/>
      <c r="AD78" s="106"/>
      <c r="AE78" s="106"/>
    </row>
    <row r="79" spans="2:31" s="28" customFormat="1" x14ac:dyDescent="0.25">
      <c r="B79" s="101" t="s">
        <v>221</v>
      </c>
      <c r="C79" s="107">
        <v>513523400</v>
      </c>
      <c r="D79" s="107">
        <v>594086740.77999997</v>
      </c>
      <c r="E79" s="107">
        <v>242026292.53999999</v>
      </c>
      <c r="F79" s="107">
        <v>255768386.81999999</v>
      </c>
      <c r="G79" s="107">
        <v>262688119.99000001</v>
      </c>
      <c r="H79" s="107">
        <v>251121793.03</v>
      </c>
      <c r="I79" s="107">
        <v>251370794.68000001</v>
      </c>
      <c r="J79" s="107">
        <v>295360478.5</v>
      </c>
      <c r="K79" s="107">
        <v>311163486.72000003</v>
      </c>
      <c r="L79" s="107">
        <v>311452407.13999999</v>
      </c>
      <c r="M79" s="107">
        <v>320451100.35000002</v>
      </c>
      <c r="N79" s="107">
        <v>310361929.72000003</v>
      </c>
      <c r="O79" s="107">
        <v>309494418.54000002</v>
      </c>
      <c r="P79" s="107">
        <v>310844077.50999999</v>
      </c>
      <c r="Q79" s="107">
        <f t="shared" si="1"/>
        <v>3432103285.54</v>
      </c>
      <c r="R79" s="103"/>
      <c r="S79" s="103"/>
      <c r="T79" s="103"/>
      <c r="U79" s="103"/>
      <c r="V79" s="103"/>
      <c r="W79" s="103"/>
      <c r="X79" s="103"/>
      <c r="Y79" s="103"/>
      <c r="Z79" s="103"/>
      <c r="AA79" s="103"/>
      <c r="AB79" s="103"/>
      <c r="AC79" s="103"/>
      <c r="AD79" s="103"/>
      <c r="AE79" s="103"/>
    </row>
    <row r="80" spans="2:31" x14ac:dyDescent="0.25">
      <c r="B80" s="104" t="s">
        <v>222</v>
      </c>
      <c r="C80" s="105">
        <v>513523400</v>
      </c>
      <c r="D80" s="105">
        <v>594086740.77999997</v>
      </c>
      <c r="E80" s="105">
        <v>38807873.590000004</v>
      </c>
      <c r="F80" s="105">
        <v>40215291.689999998</v>
      </c>
      <c r="G80" s="105">
        <v>41052515.280000001</v>
      </c>
      <c r="H80" s="105">
        <v>39481331.109999999</v>
      </c>
      <c r="I80" s="105">
        <v>39700486.329999998</v>
      </c>
      <c r="J80" s="105">
        <v>43979144.850000001</v>
      </c>
      <c r="K80" s="105">
        <v>46235786.810000002</v>
      </c>
      <c r="L80" s="105">
        <v>48461040.829999998</v>
      </c>
      <c r="M80" s="105">
        <v>50073114.189999998</v>
      </c>
      <c r="N80" s="105">
        <v>48664886.270000003</v>
      </c>
      <c r="O80" s="105">
        <v>48436896.68</v>
      </c>
      <c r="P80" s="105">
        <v>48695703.719999999</v>
      </c>
      <c r="Q80" s="105">
        <f t="shared" si="1"/>
        <v>533804071.3499999</v>
      </c>
      <c r="R80" s="106"/>
      <c r="S80" s="106"/>
      <c r="T80" s="106"/>
      <c r="U80" s="106"/>
      <c r="V80" s="106"/>
      <c r="W80" s="106"/>
      <c r="X80" s="106"/>
      <c r="Y80" s="106"/>
      <c r="Z80" s="106"/>
      <c r="AA80" s="106"/>
      <c r="AB80" s="106"/>
      <c r="AC80" s="106"/>
      <c r="AD80" s="106"/>
      <c r="AE80" s="106"/>
    </row>
    <row r="81" spans="2:31" s="28" customFormat="1" x14ac:dyDescent="0.25">
      <c r="B81" s="101" t="s">
        <v>29</v>
      </c>
      <c r="C81" s="102">
        <v>13561974712</v>
      </c>
      <c r="D81" s="102">
        <v>14635000830.67</v>
      </c>
      <c r="E81" s="102">
        <v>38807873.590000004</v>
      </c>
      <c r="F81" s="102">
        <v>40215291.689999998</v>
      </c>
      <c r="G81" s="102">
        <v>41052515.280000001</v>
      </c>
      <c r="H81" s="102">
        <v>39481331.109999999</v>
      </c>
      <c r="I81" s="102">
        <v>39700486.329999998</v>
      </c>
      <c r="J81" s="102">
        <v>43979144.850000001</v>
      </c>
      <c r="K81" s="102">
        <v>46235786.810000002</v>
      </c>
      <c r="L81" s="102">
        <v>48461040.829999998</v>
      </c>
      <c r="M81" s="102">
        <v>50073114.189999998</v>
      </c>
      <c r="N81" s="102">
        <v>48664886.270000003</v>
      </c>
      <c r="O81" s="102">
        <v>48436896.68</v>
      </c>
      <c r="P81" s="102">
        <v>48695703.719999999</v>
      </c>
      <c r="Q81" s="102">
        <f>SUM(E81:P81)</f>
        <v>533804071.3499999</v>
      </c>
      <c r="R81" s="103"/>
      <c r="S81" s="103"/>
      <c r="T81" s="103"/>
      <c r="U81" s="103"/>
      <c r="V81" s="103"/>
      <c r="W81" s="103"/>
      <c r="X81" s="103"/>
      <c r="Y81" s="103"/>
      <c r="Z81" s="103"/>
      <c r="AA81" s="103"/>
      <c r="AB81" s="103"/>
      <c r="AC81" s="103"/>
      <c r="AD81" s="103"/>
      <c r="AE81" s="103"/>
    </row>
    <row r="82" spans="2:31" s="28" customFormat="1" x14ac:dyDescent="0.25">
      <c r="B82" s="104" t="s">
        <v>30</v>
      </c>
      <c r="C82" s="79">
        <v>3489640145</v>
      </c>
      <c r="D82" s="79">
        <v>3414598208.2600002</v>
      </c>
      <c r="E82" s="79">
        <v>44111303.219999999</v>
      </c>
      <c r="F82" s="79">
        <v>214504371.47999999</v>
      </c>
      <c r="G82" s="79">
        <v>312299731.94</v>
      </c>
      <c r="H82" s="79">
        <v>224330351.41</v>
      </c>
      <c r="I82" s="79">
        <v>212197991.83000001</v>
      </c>
      <c r="J82" s="79">
        <v>388739705.22000003</v>
      </c>
      <c r="K82" s="79">
        <v>625767663.52999997</v>
      </c>
      <c r="L82" s="79">
        <v>295526514.74000001</v>
      </c>
      <c r="M82" s="79">
        <v>330318554.26999998</v>
      </c>
      <c r="N82" s="79">
        <v>346520296.57999998</v>
      </c>
      <c r="O82" s="79">
        <v>385860582.63</v>
      </c>
      <c r="P82" s="79">
        <v>756169085.67999995</v>
      </c>
      <c r="Q82" s="79">
        <f>SUM(E82:P82)</f>
        <v>4136346152.5299997</v>
      </c>
      <c r="R82" s="106"/>
      <c r="S82" s="106"/>
      <c r="T82" s="106"/>
      <c r="U82" s="106"/>
      <c r="V82" s="106"/>
      <c r="W82" s="106"/>
      <c r="X82" s="106"/>
      <c r="Y82" s="106"/>
      <c r="Z82" s="106"/>
      <c r="AA82" s="106"/>
      <c r="AB82" s="106"/>
      <c r="AC82" s="106"/>
      <c r="AD82" s="106"/>
      <c r="AE82" s="106"/>
    </row>
    <row r="83" spans="2:31" s="28" customFormat="1" x14ac:dyDescent="0.25">
      <c r="B83" s="101" t="s">
        <v>223</v>
      </c>
      <c r="C83" s="102">
        <v>2031519</v>
      </c>
      <c r="D83" s="102">
        <v>2177880</v>
      </c>
      <c r="E83" s="102">
        <v>17233544.670000002</v>
      </c>
      <c r="F83" s="102">
        <v>47942852.409999996</v>
      </c>
      <c r="G83" s="102">
        <v>57605771.399999999</v>
      </c>
      <c r="H83" s="102">
        <v>50186824.619999997</v>
      </c>
      <c r="I83" s="102">
        <v>56717154.450000003</v>
      </c>
      <c r="J83" s="102">
        <v>52666817.600000001</v>
      </c>
      <c r="K83" s="102">
        <v>182056350.97</v>
      </c>
      <c r="L83" s="102">
        <v>124033551.26000001</v>
      </c>
      <c r="M83" s="102">
        <v>119699048.43000001</v>
      </c>
      <c r="N83" s="102">
        <v>110289405.93000001</v>
      </c>
      <c r="O83" s="102">
        <v>123524824.63</v>
      </c>
      <c r="P83" s="102">
        <v>125687756.93000001</v>
      </c>
      <c r="Q83" s="102">
        <f t="shared" si="1"/>
        <v>1067643903.3</v>
      </c>
      <c r="R83" s="103"/>
      <c r="S83" s="103"/>
      <c r="T83" s="103"/>
      <c r="U83" s="103"/>
      <c r="V83" s="103"/>
      <c r="W83" s="103"/>
      <c r="X83" s="103"/>
      <c r="Y83" s="103"/>
      <c r="Z83" s="103"/>
      <c r="AA83" s="103"/>
      <c r="AB83" s="103"/>
      <c r="AC83" s="103"/>
      <c r="AD83" s="103"/>
      <c r="AE83" s="103"/>
    </row>
    <row r="84" spans="2:31" x14ac:dyDescent="0.25">
      <c r="B84" s="104" t="s">
        <v>224</v>
      </c>
      <c r="C84" s="79">
        <v>2031519</v>
      </c>
      <c r="D84" s="79">
        <v>2177880</v>
      </c>
      <c r="E84" s="79">
        <v>0</v>
      </c>
      <c r="F84" s="79"/>
      <c r="G84" s="79">
        <v>0</v>
      </c>
      <c r="H84" s="79">
        <v>502520</v>
      </c>
      <c r="I84" s="79">
        <v>0</v>
      </c>
      <c r="J84" s="79">
        <v>212149.5</v>
      </c>
      <c r="K84" s="79">
        <v>73997.52</v>
      </c>
      <c r="L84" s="79">
        <v>36698</v>
      </c>
      <c r="M84" s="79">
        <v>85400</v>
      </c>
      <c r="N84" s="79">
        <v>278</v>
      </c>
      <c r="O84" s="79">
        <v>43600</v>
      </c>
      <c r="P84" s="79">
        <v>0</v>
      </c>
      <c r="Q84" s="79">
        <f t="shared" si="1"/>
        <v>954643.02</v>
      </c>
      <c r="R84" s="106"/>
      <c r="S84" s="106"/>
      <c r="T84" s="106"/>
      <c r="U84" s="106"/>
      <c r="V84" s="106"/>
      <c r="W84" s="106"/>
      <c r="X84" s="106"/>
      <c r="Y84" s="106"/>
      <c r="Z84" s="106"/>
      <c r="AA84" s="106"/>
      <c r="AB84" s="106"/>
      <c r="AC84" s="106"/>
      <c r="AD84" s="106"/>
      <c r="AE84" s="106"/>
    </row>
    <row r="85" spans="2:31" s="28" customFormat="1" x14ac:dyDescent="0.25">
      <c r="B85" s="101" t="s">
        <v>225</v>
      </c>
      <c r="C85" s="102">
        <v>110860791</v>
      </c>
      <c r="D85" s="102">
        <v>75168544.469999999</v>
      </c>
      <c r="E85" s="102">
        <v>0</v>
      </c>
      <c r="F85" s="102"/>
      <c r="G85" s="102">
        <v>0</v>
      </c>
      <c r="H85" s="102">
        <v>502520</v>
      </c>
      <c r="I85" s="102">
        <v>0</v>
      </c>
      <c r="J85" s="102">
        <v>212149.5</v>
      </c>
      <c r="K85" s="102">
        <v>73997.52</v>
      </c>
      <c r="L85" s="102">
        <v>36698</v>
      </c>
      <c r="M85" s="102">
        <v>85400</v>
      </c>
      <c r="N85" s="102">
        <v>278</v>
      </c>
      <c r="O85" s="102">
        <v>43600</v>
      </c>
      <c r="P85" s="102">
        <v>0</v>
      </c>
      <c r="Q85" s="102">
        <f>SUM(E85:P85)</f>
        <v>954643.02</v>
      </c>
      <c r="R85" s="103"/>
      <c r="S85" s="103"/>
      <c r="T85" s="103"/>
      <c r="U85" s="103"/>
      <c r="V85" s="103"/>
      <c r="W85" s="103"/>
      <c r="X85" s="103"/>
      <c r="Y85" s="103"/>
      <c r="Z85" s="103"/>
      <c r="AA85" s="103"/>
      <c r="AB85" s="103"/>
      <c r="AC85" s="103"/>
      <c r="AD85" s="103"/>
      <c r="AE85" s="103"/>
    </row>
    <row r="86" spans="2:31" x14ac:dyDescent="0.25">
      <c r="B86" s="104" t="s">
        <v>226</v>
      </c>
      <c r="C86" s="79">
        <v>110860791</v>
      </c>
      <c r="D86" s="79">
        <v>75168544.469999999</v>
      </c>
      <c r="E86" s="79">
        <v>224846.64</v>
      </c>
      <c r="F86" s="79">
        <v>1105603.76</v>
      </c>
      <c r="G86" s="79">
        <v>3092109.92</v>
      </c>
      <c r="H86" s="79">
        <v>2733339.48</v>
      </c>
      <c r="I86" s="79">
        <v>2992178.8</v>
      </c>
      <c r="J86" s="79">
        <v>3190928.7</v>
      </c>
      <c r="K86" s="79">
        <v>2889994.83</v>
      </c>
      <c r="L86" s="79">
        <v>2156358.23</v>
      </c>
      <c r="M86" s="79">
        <v>2650440.79</v>
      </c>
      <c r="N86" s="79">
        <v>2812388.15</v>
      </c>
      <c r="O86" s="79">
        <v>2536284.38</v>
      </c>
      <c r="P86" s="79">
        <v>4863453.6100000003</v>
      </c>
      <c r="Q86" s="79">
        <f t="shared" si="1"/>
        <v>31247927.289999995</v>
      </c>
      <c r="R86" s="106"/>
      <c r="S86" s="106"/>
      <c r="T86" s="106"/>
      <c r="U86" s="106"/>
      <c r="V86" s="106"/>
      <c r="W86" s="106"/>
      <c r="X86" s="106"/>
      <c r="Y86" s="106"/>
      <c r="Z86" s="106"/>
      <c r="AA86" s="106"/>
      <c r="AB86" s="106"/>
      <c r="AC86" s="106"/>
      <c r="AD86" s="106"/>
      <c r="AE86" s="106"/>
    </row>
    <row r="87" spans="2:31" s="28" customFormat="1" x14ac:dyDescent="0.25">
      <c r="B87" s="101" t="s">
        <v>227</v>
      </c>
      <c r="C87" s="102">
        <v>577158152</v>
      </c>
      <c r="D87" s="102">
        <v>509005262.88999999</v>
      </c>
      <c r="E87" s="102">
        <v>224846.64</v>
      </c>
      <c r="F87" s="102">
        <v>1105603.76</v>
      </c>
      <c r="G87" s="102">
        <v>3092109.92</v>
      </c>
      <c r="H87" s="102">
        <v>2733339.48</v>
      </c>
      <c r="I87" s="102">
        <v>2992178.8</v>
      </c>
      <c r="J87" s="102">
        <v>3190928.7</v>
      </c>
      <c r="K87" s="102">
        <v>2889994.83</v>
      </c>
      <c r="L87" s="102">
        <v>2156358.23</v>
      </c>
      <c r="M87" s="102">
        <v>2650440.79</v>
      </c>
      <c r="N87" s="102">
        <v>2812388.15</v>
      </c>
      <c r="O87" s="102">
        <v>2536284.38</v>
      </c>
      <c r="P87" s="102">
        <v>4863453.6100000003</v>
      </c>
      <c r="Q87" s="102">
        <f t="shared" si="1"/>
        <v>31247927.289999995</v>
      </c>
      <c r="R87" s="103"/>
      <c r="S87" s="103"/>
      <c r="T87" s="103"/>
      <c r="U87" s="103"/>
      <c r="V87" s="103"/>
      <c r="W87" s="103"/>
      <c r="X87" s="103"/>
      <c r="Y87" s="103"/>
      <c r="Z87" s="103"/>
      <c r="AA87" s="103"/>
      <c r="AB87" s="103"/>
      <c r="AC87" s="103"/>
      <c r="AD87" s="103"/>
      <c r="AE87" s="103"/>
    </row>
    <row r="88" spans="2:31" x14ac:dyDescent="0.25">
      <c r="B88" s="104" t="s">
        <v>228</v>
      </c>
      <c r="C88" s="79">
        <v>577158152</v>
      </c>
      <c r="D88" s="79">
        <v>509005262.88999999</v>
      </c>
      <c r="E88" s="79">
        <v>6105875.1699999999</v>
      </c>
      <c r="F88" s="79">
        <v>23036118.690000001</v>
      </c>
      <c r="G88" s="79">
        <v>30351356.739999998</v>
      </c>
      <c r="H88" s="79">
        <v>20900971.280000001</v>
      </c>
      <c r="I88" s="79">
        <v>27198298.359999999</v>
      </c>
      <c r="J88" s="79">
        <v>23085774.59</v>
      </c>
      <c r="K88" s="79">
        <v>26652806.300000001</v>
      </c>
      <c r="L88" s="79">
        <v>27362396.710000001</v>
      </c>
      <c r="M88" s="79">
        <v>23329987.219999999</v>
      </c>
      <c r="N88" s="79">
        <v>22548279.09</v>
      </c>
      <c r="O88" s="79">
        <v>23067530.870000001</v>
      </c>
      <c r="P88" s="79">
        <v>28242861.850000001</v>
      </c>
      <c r="Q88" s="79">
        <f t="shared" si="1"/>
        <v>281882256.87</v>
      </c>
      <c r="R88" s="106"/>
      <c r="S88" s="106"/>
      <c r="T88" s="106"/>
      <c r="U88" s="106"/>
      <c r="V88" s="106"/>
      <c r="W88" s="106"/>
      <c r="X88" s="106"/>
      <c r="Y88" s="106"/>
      <c r="Z88" s="106"/>
      <c r="AA88" s="106"/>
      <c r="AB88" s="106"/>
      <c r="AC88" s="106"/>
      <c r="AD88" s="106"/>
      <c r="AE88" s="106"/>
    </row>
    <row r="89" spans="2:31" s="28" customFormat="1" x14ac:dyDescent="0.25">
      <c r="B89" s="101" t="s">
        <v>229</v>
      </c>
      <c r="C89" s="102">
        <v>14153482</v>
      </c>
      <c r="D89" s="102">
        <v>11913871</v>
      </c>
      <c r="E89" s="102">
        <v>6105875.1699999999</v>
      </c>
      <c r="F89" s="102">
        <v>23036118.690000001</v>
      </c>
      <c r="G89" s="102">
        <v>30351356.739999998</v>
      </c>
      <c r="H89" s="102">
        <v>20900971.280000001</v>
      </c>
      <c r="I89" s="102">
        <v>27198298.359999999</v>
      </c>
      <c r="J89" s="102">
        <v>23085774.59</v>
      </c>
      <c r="K89" s="102">
        <v>26652806.300000001</v>
      </c>
      <c r="L89" s="102">
        <v>27362396.710000001</v>
      </c>
      <c r="M89" s="102">
        <v>23329987.219999999</v>
      </c>
      <c r="N89" s="102">
        <v>22548279.09</v>
      </c>
      <c r="O89" s="102">
        <v>23067530.870000001</v>
      </c>
      <c r="P89" s="102">
        <v>28242861.850000001</v>
      </c>
      <c r="Q89" s="102">
        <f t="shared" si="1"/>
        <v>281882256.87</v>
      </c>
      <c r="R89" s="103"/>
      <c r="S89" s="103"/>
      <c r="T89" s="103"/>
      <c r="U89" s="103"/>
      <c r="V89" s="103"/>
      <c r="W89" s="103"/>
      <c r="X89" s="103"/>
      <c r="Y89" s="103"/>
      <c r="Z89" s="103"/>
      <c r="AA89" s="103"/>
      <c r="AB89" s="103"/>
      <c r="AC89" s="103"/>
      <c r="AD89" s="103"/>
      <c r="AE89" s="103"/>
    </row>
    <row r="90" spans="2:31" x14ac:dyDescent="0.25">
      <c r="B90" s="104" t="s">
        <v>230</v>
      </c>
      <c r="C90" s="79">
        <v>14153482</v>
      </c>
      <c r="D90" s="79">
        <v>11913871</v>
      </c>
      <c r="E90" s="79">
        <v>0</v>
      </c>
      <c r="F90" s="79">
        <v>28569.46</v>
      </c>
      <c r="G90" s="79">
        <v>18066.41</v>
      </c>
      <c r="H90" s="79">
        <v>10334.57</v>
      </c>
      <c r="I90" s="79">
        <v>18008.189999999999</v>
      </c>
      <c r="J90" s="79">
        <v>41357.32</v>
      </c>
      <c r="K90" s="79">
        <v>7413.8</v>
      </c>
      <c r="L90" s="79">
        <v>65379.3</v>
      </c>
      <c r="M90" s="79">
        <v>40648.300000000003</v>
      </c>
      <c r="N90" s="79">
        <v>105902.45</v>
      </c>
      <c r="O90" s="79">
        <v>34465.1</v>
      </c>
      <c r="P90" s="79">
        <v>36743.129999999997</v>
      </c>
      <c r="Q90" s="79">
        <f t="shared" si="1"/>
        <v>406888.02999999997</v>
      </c>
      <c r="R90" s="106"/>
      <c r="S90" s="106"/>
      <c r="T90" s="106"/>
      <c r="U90" s="106"/>
      <c r="V90" s="106"/>
      <c r="W90" s="106"/>
      <c r="X90" s="106"/>
      <c r="Y90" s="106"/>
      <c r="Z90" s="106"/>
      <c r="AA90" s="106"/>
      <c r="AB90" s="106"/>
      <c r="AC90" s="106"/>
      <c r="AD90" s="106"/>
      <c r="AE90" s="106"/>
    </row>
    <row r="91" spans="2:31" s="28" customFormat="1" x14ac:dyDescent="0.25">
      <c r="B91" s="101" t="s">
        <v>231</v>
      </c>
      <c r="C91" s="102">
        <v>272449357</v>
      </c>
      <c r="D91" s="102">
        <v>324214455.07999998</v>
      </c>
      <c r="E91" s="102">
        <v>0</v>
      </c>
      <c r="F91" s="102">
        <v>28569.46</v>
      </c>
      <c r="G91" s="102">
        <v>18066.41</v>
      </c>
      <c r="H91" s="102">
        <v>10334.57</v>
      </c>
      <c r="I91" s="102">
        <v>18008.189999999999</v>
      </c>
      <c r="J91" s="102">
        <v>41357.32</v>
      </c>
      <c r="K91" s="102">
        <v>7413.8</v>
      </c>
      <c r="L91" s="102">
        <v>65379.3</v>
      </c>
      <c r="M91" s="102">
        <v>40648.300000000003</v>
      </c>
      <c r="N91" s="102">
        <v>105902.45</v>
      </c>
      <c r="O91" s="102">
        <v>34465.1</v>
      </c>
      <c r="P91" s="102">
        <v>36743.129999999997</v>
      </c>
      <c r="Q91" s="102">
        <f t="shared" si="1"/>
        <v>406888.02999999997</v>
      </c>
      <c r="R91" s="103"/>
      <c r="S91" s="103"/>
      <c r="T91" s="103"/>
      <c r="U91" s="103"/>
      <c r="V91" s="103"/>
      <c r="W91" s="103"/>
      <c r="X91" s="103"/>
      <c r="Y91" s="103"/>
      <c r="Z91" s="103"/>
      <c r="AA91" s="103"/>
      <c r="AB91" s="103"/>
      <c r="AC91" s="103"/>
      <c r="AD91" s="103"/>
      <c r="AE91" s="103"/>
    </row>
    <row r="92" spans="2:31" x14ac:dyDescent="0.25">
      <c r="B92" s="104" t="s">
        <v>232</v>
      </c>
      <c r="C92" s="79">
        <v>272449357</v>
      </c>
      <c r="D92" s="79">
        <v>324214455.07999998</v>
      </c>
      <c r="E92" s="79">
        <v>3046895.3</v>
      </c>
      <c r="F92" s="79">
        <v>11598239</v>
      </c>
      <c r="G92" s="79">
        <v>11811243.119999999</v>
      </c>
      <c r="H92" s="79">
        <v>11412780.16</v>
      </c>
      <c r="I92" s="79">
        <v>11473429.390000001</v>
      </c>
      <c r="J92" s="79">
        <v>10002186.17</v>
      </c>
      <c r="K92" s="79">
        <v>13930648.42</v>
      </c>
      <c r="L92" s="79">
        <v>16600685.609999999</v>
      </c>
      <c r="M92" s="79">
        <v>14024179.01</v>
      </c>
      <c r="N92" s="79">
        <v>22227736.609999999</v>
      </c>
      <c r="O92" s="79">
        <v>20311536.399999999</v>
      </c>
      <c r="P92" s="79">
        <v>16664884.73</v>
      </c>
      <c r="Q92" s="79">
        <f t="shared" si="1"/>
        <v>163104443.91999999</v>
      </c>
      <c r="R92" s="106"/>
      <c r="S92" s="106"/>
      <c r="T92" s="106"/>
      <c r="U92" s="106"/>
      <c r="V92" s="106"/>
      <c r="W92" s="106"/>
      <c r="X92" s="106"/>
      <c r="Y92" s="106"/>
      <c r="Z92" s="106"/>
      <c r="AA92" s="106"/>
      <c r="AB92" s="106"/>
      <c r="AC92" s="106"/>
      <c r="AD92" s="106"/>
      <c r="AE92" s="106"/>
    </row>
    <row r="93" spans="2:31" s="28" customFormat="1" x14ac:dyDescent="0.25">
      <c r="B93" s="101" t="s">
        <v>233</v>
      </c>
      <c r="C93" s="102">
        <v>2393852238</v>
      </c>
      <c r="D93" s="102">
        <v>2392143188.6100001</v>
      </c>
      <c r="E93" s="102">
        <v>3046895.3</v>
      </c>
      <c r="F93" s="102">
        <v>11598239</v>
      </c>
      <c r="G93" s="102">
        <v>11811243.119999999</v>
      </c>
      <c r="H93" s="102">
        <v>11412780.16</v>
      </c>
      <c r="I93" s="102">
        <v>11473429.390000001</v>
      </c>
      <c r="J93" s="102">
        <v>10002186.17</v>
      </c>
      <c r="K93" s="102">
        <v>13930648.42</v>
      </c>
      <c r="L93" s="102">
        <v>16600685.609999999</v>
      </c>
      <c r="M93" s="102">
        <v>14024179.01</v>
      </c>
      <c r="N93" s="102">
        <v>22227736.609999999</v>
      </c>
      <c r="O93" s="102">
        <v>20311536.399999999</v>
      </c>
      <c r="P93" s="102">
        <v>16664884.73</v>
      </c>
      <c r="Q93" s="102">
        <f t="shared" si="1"/>
        <v>163104443.91999999</v>
      </c>
      <c r="R93" s="103"/>
      <c r="S93" s="103"/>
      <c r="T93" s="103"/>
      <c r="U93" s="103"/>
      <c r="V93" s="103"/>
      <c r="W93" s="103"/>
      <c r="X93" s="103"/>
      <c r="Y93" s="103"/>
      <c r="Z93" s="103"/>
      <c r="AA93" s="103"/>
      <c r="AB93" s="103"/>
      <c r="AC93" s="103"/>
      <c r="AD93" s="103"/>
      <c r="AE93" s="103"/>
    </row>
    <row r="94" spans="2:31" x14ac:dyDescent="0.25">
      <c r="B94" s="104" t="s">
        <v>234</v>
      </c>
      <c r="C94" s="79">
        <v>438122792</v>
      </c>
      <c r="D94" s="79">
        <v>786112522.92999995</v>
      </c>
      <c r="E94" s="79">
        <v>7377747.5700000003</v>
      </c>
      <c r="F94" s="79">
        <v>11076482.51</v>
      </c>
      <c r="G94" s="79">
        <v>11880144.640000001</v>
      </c>
      <c r="H94" s="79">
        <v>10785780.1</v>
      </c>
      <c r="I94" s="79">
        <v>10470548.970000001</v>
      </c>
      <c r="J94" s="79">
        <v>13367302.34</v>
      </c>
      <c r="K94" s="79">
        <v>120162189.04000001</v>
      </c>
      <c r="L94" s="79">
        <v>74681100.719999999</v>
      </c>
      <c r="M94" s="79">
        <v>70859039.75</v>
      </c>
      <c r="N94" s="79">
        <v>59104275.859999999</v>
      </c>
      <c r="O94" s="79">
        <v>63613036.75</v>
      </c>
      <c r="P94" s="79">
        <v>70395675.819999993</v>
      </c>
      <c r="Q94" s="79">
        <f t="shared" si="1"/>
        <v>523773324.06999999</v>
      </c>
      <c r="R94" s="106"/>
      <c r="S94" s="106"/>
      <c r="T94" s="106"/>
      <c r="U94" s="106"/>
      <c r="V94" s="106"/>
      <c r="W94" s="106"/>
      <c r="X94" s="106"/>
      <c r="Y94" s="106"/>
      <c r="Z94" s="106"/>
      <c r="AA94" s="106"/>
      <c r="AB94" s="106"/>
      <c r="AC94" s="106"/>
      <c r="AD94" s="106"/>
      <c r="AE94" s="106"/>
    </row>
    <row r="95" spans="2:31" x14ac:dyDescent="0.25">
      <c r="B95" s="104" t="s">
        <v>235</v>
      </c>
      <c r="C95" s="79">
        <v>1955729446</v>
      </c>
      <c r="D95" s="79">
        <v>1606030665.6800001</v>
      </c>
      <c r="E95" s="79">
        <v>7377747.5700000003</v>
      </c>
      <c r="F95" s="79">
        <v>11076482.51</v>
      </c>
      <c r="G95" s="79">
        <v>11880144.640000001</v>
      </c>
      <c r="H95" s="79">
        <v>10785780.1</v>
      </c>
      <c r="I95" s="79">
        <v>10470548.970000001</v>
      </c>
      <c r="J95" s="79">
        <v>13367302.34</v>
      </c>
      <c r="K95" s="79">
        <v>103739277.77</v>
      </c>
      <c r="L95" s="79">
        <v>74681100.719999999</v>
      </c>
      <c r="M95" s="79">
        <v>70859039.75</v>
      </c>
      <c r="N95" s="79">
        <v>59104275.859999999</v>
      </c>
      <c r="O95" s="79">
        <v>63613036.75</v>
      </c>
      <c r="P95" s="79">
        <v>70395675.819999993</v>
      </c>
      <c r="Q95" s="79">
        <f t="shared" si="1"/>
        <v>507350412.80000001</v>
      </c>
      <c r="R95" s="106"/>
      <c r="S95" s="106"/>
      <c r="T95" s="106"/>
      <c r="U95" s="106"/>
      <c r="V95" s="106"/>
      <c r="W95" s="106"/>
      <c r="X95" s="106"/>
      <c r="Y95" s="106"/>
      <c r="Z95" s="106"/>
      <c r="AA95" s="106"/>
      <c r="AB95" s="106"/>
      <c r="AC95" s="106"/>
      <c r="AD95" s="106"/>
      <c r="AE95" s="106"/>
    </row>
    <row r="96" spans="2:31" s="28" customFormat="1" x14ac:dyDescent="0.25">
      <c r="B96" s="101" t="s">
        <v>236</v>
      </c>
      <c r="C96" s="102">
        <v>92463315</v>
      </c>
      <c r="D96" s="102">
        <v>67104594.350000001</v>
      </c>
      <c r="E96" s="102">
        <v>0</v>
      </c>
      <c r="F96" s="102"/>
      <c r="G96" s="102"/>
      <c r="H96" s="102">
        <v>0</v>
      </c>
      <c r="I96" s="102"/>
      <c r="J96" s="102">
        <v>0</v>
      </c>
      <c r="K96" s="102">
        <v>16422911.27</v>
      </c>
      <c r="L96" s="102">
        <v>0</v>
      </c>
      <c r="M96" s="102"/>
      <c r="N96" s="102"/>
      <c r="O96" s="102">
        <v>0</v>
      </c>
      <c r="P96" s="102">
        <v>0</v>
      </c>
      <c r="Q96" s="102">
        <f t="shared" si="1"/>
        <v>16422911.27</v>
      </c>
      <c r="R96" s="103"/>
      <c r="S96" s="103"/>
      <c r="T96" s="103"/>
      <c r="U96" s="103"/>
      <c r="V96" s="103"/>
      <c r="W96" s="103"/>
      <c r="X96" s="103"/>
      <c r="Y96" s="103"/>
      <c r="Z96" s="103"/>
      <c r="AA96" s="103"/>
      <c r="AB96" s="103"/>
      <c r="AC96" s="103"/>
      <c r="AD96" s="103"/>
      <c r="AE96" s="103"/>
    </row>
    <row r="97" spans="2:31" x14ac:dyDescent="0.25">
      <c r="B97" s="104" t="s">
        <v>237</v>
      </c>
      <c r="C97" s="79">
        <v>92463315</v>
      </c>
      <c r="D97" s="79">
        <v>67104594.350000001</v>
      </c>
      <c r="E97" s="79">
        <v>352243.99</v>
      </c>
      <c r="F97" s="79">
        <v>912043.99</v>
      </c>
      <c r="G97" s="79">
        <v>240152.57</v>
      </c>
      <c r="H97" s="79">
        <v>1291863.99</v>
      </c>
      <c r="I97" s="79">
        <v>1061693.74</v>
      </c>
      <c r="J97" s="79">
        <v>916058.99</v>
      </c>
      <c r="K97" s="79">
        <v>17326268.059999999</v>
      </c>
      <c r="L97" s="79">
        <v>1104261.55</v>
      </c>
      <c r="M97" s="79">
        <v>6946261.3600000003</v>
      </c>
      <c r="N97" s="79">
        <v>2850063.77</v>
      </c>
      <c r="O97" s="79">
        <v>12273184.130000001</v>
      </c>
      <c r="P97" s="79">
        <v>3745534.34</v>
      </c>
      <c r="Q97" s="79">
        <f t="shared" si="1"/>
        <v>49019630.480000004</v>
      </c>
      <c r="R97" s="106"/>
      <c r="S97" s="106"/>
      <c r="T97" s="106"/>
      <c r="U97" s="106"/>
      <c r="V97" s="106"/>
      <c r="W97" s="106"/>
      <c r="X97" s="106"/>
      <c r="Y97" s="106"/>
      <c r="Z97" s="106"/>
      <c r="AA97" s="106"/>
      <c r="AB97" s="106"/>
      <c r="AC97" s="106"/>
      <c r="AD97" s="106"/>
      <c r="AE97" s="106"/>
    </row>
    <row r="98" spans="2:31" s="28" customFormat="1" x14ac:dyDescent="0.25">
      <c r="B98" s="101" t="s">
        <v>238</v>
      </c>
      <c r="C98" s="102">
        <v>26671291</v>
      </c>
      <c r="D98" s="102">
        <v>32870411.859999999</v>
      </c>
      <c r="E98" s="102">
        <v>352243.99</v>
      </c>
      <c r="F98" s="102">
        <v>912043.99</v>
      </c>
      <c r="G98" s="102">
        <v>240152.57</v>
      </c>
      <c r="H98" s="102">
        <v>1291863.99</v>
      </c>
      <c r="I98" s="102">
        <v>1061693.74</v>
      </c>
      <c r="J98" s="102">
        <v>916058.99</v>
      </c>
      <c r="K98" s="102">
        <v>17326268.059999999</v>
      </c>
      <c r="L98" s="102">
        <v>1104261.55</v>
      </c>
      <c r="M98" s="102">
        <v>6946261.3600000003</v>
      </c>
      <c r="N98" s="102">
        <v>2850063.77</v>
      </c>
      <c r="O98" s="102">
        <v>12273184.130000001</v>
      </c>
      <c r="P98" s="102">
        <v>3745534.34</v>
      </c>
      <c r="Q98" s="102">
        <f>SUM(E98:P98)</f>
        <v>49019630.480000004</v>
      </c>
      <c r="R98" s="103"/>
      <c r="S98" s="103"/>
      <c r="T98" s="103"/>
      <c r="U98" s="103"/>
      <c r="V98" s="103"/>
      <c r="W98" s="103"/>
      <c r="X98" s="103"/>
      <c r="Y98" s="103"/>
      <c r="Z98" s="103"/>
      <c r="AA98" s="103"/>
      <c r="AB98" s="103"/>
      <c r="AC98" s="103"/>
      <c r="AD98" s="103"/>
      <c r="AE98" s="103"/>
    </row>
    <row r="99" spans="2:31" x14ac:dyDescent="0.25">
      <c r="B99" s="104" t="s">
        <v>239</v>
      </c>
      <c r="C99" s="79">
        <v>26671291</v>
      </c>
      <c r="D99" s="79">
        <v>32870411.859999999</v>
      </c>
      <c r="E99" s="79">
        <v>125936</v>
      </c>
      <c r="F99" s="79">
        <v>185795</v>
      </c>
      <c r="G99" s="79">
        <v>212698</v>
      </c>
      <c r="H99" s="79">
        <v>2549235.04</v>
      </c>
      <c r="I99" s="79">
        <v>3502997</v>
      </c>
      <c r="J99" s="79">
        <v>1851059.99</v>
      </c>
      <c r="K99" s="79">
        <v>1013033</v>
      </c>
      <c r="L99" s="79">
        <v>2026671.14</v>
      </c>
      <c r="M99" s="79">
        <v>1763092</v>
      </c>
      <c r="N99" s="79">
        <v>640482</v>
      </c>
      <c r="O99" s="79">
        <v>1645187</v>
      </c>
      <c r="P99" s="79">
        <v>1738603.45</v>
      </c>
      <c r="Q99" s="79">
        <f>SUM(E99:P99)</f>
        <v>17254789.620000001</v>
      </c>
      <c r="R99" s="106"/>
      <c r="S99" s="106"/>
      <c r="T99" s="106"/>
      <c r="U99" s="106"/>
      <c r="V99" s="106"/>
      <c r="W99" s="106"/>
      <c r="X99" s="106"/>
      <c r="Y99" s="106"/>
      <c r="Z99" s="106"/>
      <c r="AA99" s="106"/>
      <c r="AB99" s="106"/>
      <c r="AC99" s="106"/>
      <c r="AD99" s="106"/>
      <c r="AE99" s="106"/>
    </row>
    <row r="100" spans="2:31" s="28" customFormat="1" x14ac:dyDescent="0.25">
      <c r="B100" s="104" t="s">
        <v>31</v>
      </c>
      <c r="C100" s="79">
        <v>821512250</v>
      </c>
      <c r="D100" s="79">
        <v>668289253.95000005</v>
      </c>
      <c r="E100" s="79">
        <v>125936</v>
      </c>
      <c r="F100" s="79">
        <v>185795</v>
      </c>
      <c r="G100" s="79">
        <v>212698</v>
      </c>
      <c r="H100" s="79">
        <v>2549235.04</v>
      </c>
      <c r="I100" s="79">
        <v>3502997</v>
      </c>
      <c r="J100" s="79">
        <v>1851059.99</v>
      </c>
      <c r="K100" s="79">
        <v>1013033</v>
      </c>
      <c r="L100" s="79">
        <v>2026671.14</v>
      </c>
      <c r="M100" s="79">
        <v>1763092</v>
      </c>
      <c r="N100" s="79">
        <v>640482</v>
      </c>
      <c r="O100" s="79">
        <v>1645187</v>
      </c>
      <c r="P100" s="79">
        <v>1738603.45</v>
      </c>
      <c r="Q100" s="79">
        <f t="shared" si="1"/>
        <v>17254789.620000001</v>
      </c>
      <c r="R100" s="106"/>
      <c r="S100" s="106"/>
      <c r="T100" s="106"/>
      <c r="U100" s="106"/>
      <c r="V100" s="106"/>
      <c r="W100" s="106"/>
      <c r="X100" s="106"/>
      <c r="Y100" s="106"/>
      <c r="Z100" s="106"/>
      <c r="AA100" s="106"/>
      <c r="AB100" s="106"/>
      <c r="AC100" s="106"/>
      <c r="AD100" s="106"/>
      <c r="AE100" s="106"/>
    </row>
    <row r="101" spans="2:31" s="28" customFormat="1" x14ac:dyDescent="0.25">
      <c r="B101" s="101" t="s">
        <v>240</v>
      </c>
      <c r="C101" s="102">
        <v>637392664</v>
      </c>
      <c r="D101" s="102">
        <v>442959847.60000002</v>
      </c>
      <c r="E101" s="102">
        <v>595957.12</v>
      </c>
      <c r="F101" s="102">
        <v>6154891.8099999996</v>
      </c>
      <c r="G101" s="102">
        <v>14626094.82</v>
      </c>
      <c r="H101" s="102">
        <v>11122064.52</v>
      </c>
      <c r="I101" s="102">
        <v>15499552.08</v>
      </c>
      <c r="J101" s="102">
        <v>13540890.630000001</v>
      </c>
      <c r="K101" s="102">
        <v>9366661.7200000007</v>
      </c>
      <c r="L101" s="102">
        <v>10555295.73</v>
      </c>
      <c r="M101" s="102">
        <v>11297424.439999999</v>
      </c>
      <c r="N101" s="102">
        <v>10707440.369999999</v>
      </c>
      <c r="O101" s="102">
        <v>11111871.16</v>
      </c>
      <c r="P101" s="102">
        <v>22138211.120000001</v>
      </c>
      <c r="Q101" s="102">
        <f t="shared" si="1"/>
        <v>136716355.52000001</v>
      </c>
      <c r="R101" s="103"/>
      <c r="S101" s="103"/>
      <c r="T101" s="103"/>
      <c r="U101" s="103"/>
      <c r="V101" s="103"/>
      <c r="W101" s="103"/>
      <c r="X101" s="103"/>
      <c r="Y101" s="103"/>
      <c r="Z101" s="103"/>
      <c r="AA101" s="103"/>
      <c r="AB101" s="103"/>
      <c r="AC101" s="103"/>
      <c r="AD101" s="103"/>
      <c r="AE101" s="103"/>
    </row>
    <row r="102" spans="2:31" x14ac:dyDescent="0.25">
      <c r="B102" s="104" t="s">
        <v>241</v>
      </c>
      <c r="C102" s="79">
        <v>637392664</v>
      </c>
      <c r="D102" s="79">
        <v>442959847.60000002</v>
      </c>
      <c r="E102" s="79">
        <v>525599.62</v>
      </c>
      <c r="F102" s="79">
        <v>4752786.0999999996</v>
      </c>
      <c r="G102" s="79">
        <v>11018843.77</v>
      </c>
      <c r="H102" s="79">
        <v>5405106.4199999999</v>
      </c>
      <c r="I102" s="79">
        <v>3868200.36</v>
      </c>
      <c r="J102" s="79">
        <v>6822832.79</v>
      </c>
      <c r="K102" s="79">
        <v>4405437.78</v>
      </c>
      <c r="L102" s="79">
        <v>5954949.1600000001</v>
      </c>
      <c r="M102" s="79">
        <v>7831402.0899999999</v>
      </c>
      <c r="N102" s="79">
        <v>3896181.92</v>
      </c>
      <c r="O102" s="79">
        <v>6359661.54</v>
      </c>
      <c r="P102" s="79">
        <v>9367864.1500000004</v>
      </c>
      <c r="Q102" s="79">
        <f t="shared" si="1"/>
        <v>70208865.700000003</v>
      </c>
      <c r="R102" s="106"/>
      <c r="S102" s="106"/>
      <c r="T102" s="106"/>
      <c r="U102" s="106"/>
      <c r="V102" s="106"/>
      <c r="W102" s="106"/>
      <c r="X102" s="106"/>
      <c r="Y102" s="106"/>
      <c r="Z102" s="106"/>
      <c r="AA102" s="106"/>
      <c r="AB102" s="106"/>
      <c r="AC102" s="106"/>
      <c r="AD102" s="106"/>
      <c r="AE102" s="106"/>
    </row>
    <row r="103" spans="2:31" s="28" customFormat="1" x14ac:dyDescent="0.25">
      <c r="B103" s="101" t="s">
        <v>242</v>
      </c>
      <c r="C103" s="102">
        <v>184119586</v>
      </c>
      <c r="D103" s="102">
        <v>225329406.34999999</v>
      </c>
      <c r="E103" s="102">
        <v>525599.62</v>
      </c>
      <c r="F103" s="102">
        <v>4752786.0999999996</v>
      </c>
      <c r="G103" s="102">
        <v>11018843.77</v>
      </c>
      <c r="H103" s="102">
        <v>5405106.4199999999</v>
      </c>
      <c r="I103" s="102">
        <v>3868200.36</v>
      </c>
      <c r="J103" s="102">
        <v>6822832.79</v>
      </c>
      <c r="K103" s="102">
        <v>4405437.78</v>
      </c>
      <c r="L103" s="102">
        <v>5954949.1600000001</v>
      </c>
      <c r="M103" s="102">
        <v>7831402.0899999999</v>
      </c>
      <c r="N103" s="102">
        <v>3896181.92</v>
      </c>
      <c r="O103" s="102">
        <v>6359661.54</v>
      </c>
      <c r="P103" s="102">
        <v>9367864.1500000004</v>
      </c>
      <c r="Q103" s="102">
        <f t="shared" si="1"/>
        <v>70208865.700000003</v>
      </c>
      <c r="R103" s="103"/>
      <c r="S103" s="103"/>
      <c r="T103" s="103"/>
      <c r="U103" s="103"/>
      <c r="V103" s="103"/>
      <c r="W103" s="103"/>
      <c r="X103" s="103"/>
      <c r="Y103" s="103"/>
      <c r="Z103" s="103"/>
      <c r="AA103" s="103"/>
      <c r="AB103" s="103"/>
      <c r="AC103" s="103"/>
      <c r="AD103" s="103"/>
      <c r="AE103" s="103"/>
    </row>
    <row r="104" spans="2:31" x14ac:dyDescent="0.25">
      <c r="B104" s="104" t="s">
        <v>243</v>
      </c>
      <c r="C104" s="79">
        <v>184119586</v>
      </c>
      <c r="D104" s="79">
        <v>225329406.34999999</v>
      </c>
      <c r="E104" s="79">
        <v>70357.5</v>
      </c>
      <c r="F104" s="79">
        <v>1402105.71</v>
      </c>
      <c r="G104" s="79">
        <v>3607251.05</v>
      </c>
      <c r="H104" s="79">
        <v>5716958.0999999996</v>
      </c>
      <c r="I104" s="79">
        <v>11631351.720000001</v>
      </c>
      <c r="J104" s="79">
        <v>6718057.8399999999</v>
      </c>
      <c r="K104" s="79">
        <v>4961223.9400000004</v>
      </c>
      <c r="L104" s="79">
        <v>4600346.57</v>
      </c>
      <c r="M104" s="79">
        <v>3466022.35</v>
      </c>
      <c r="N104" s="79">
        <v>6811258.4500000002</v>
      </c>
      <c r="O104" s="79">
        <v>4752209.62</v>
      </c>
      <c r="P104" s="79">
        <v>12770346.970000001</v>
      </c>
      <c r="Q104" s="79">
        <f t="shared" si="1"/>
        <v>66507489.82</v>
      </c>
      <c r="R104" s="106"/>
      <c r="S104" s="106"/>
      <c r="T104" s="106"/>
      <c r="U104" s="106"/>
      <c r="V104" s="106"/>
      <c r="W104" s="106"/>
      <c r="X104" s="106"/>
      <c r="Y104" s="106"/>
      <c r="Z104" s="106"/>
      <c r="AA104" s="106"/>
      <c r="AB104" s="106"/>
      <c r="AC104" s="106"/>
      <c r="AD104" s="106"/>
      <c r="AE104" s="106"/>
    </row>
    <row r="105" spans="2:31" s="28" customFormat="1" x14ac:dyDescent="0.25">
      <c r="B105" s="104" t="s">
        <v>32</v>
      </c>
      <c r="C105" s="79">
        <v>693685926</v>
      </c>
      <c r="D105" s="79">
        <v>682302093.04999995</v>
      </c>
      <c r="E105" s="79">
        <v>70357.5</v>
      </c>
      <c r="F105" s="79">
        <v>1402105.71</v>
      </c>
      <c r="G105" s="79">
        <v>3607251.05</v>
      </c>
      <c r="H105" s="79">
        <v>5716958.0999999996</v>
      </c>
      <c r="I105" s="79">
        <v>11631351.720000001</v>
      </c>
      <c r="J105" s="79">
        <v>6718057.8399999999</v>
      </c>
      <c r="K105" s="79">
        <v>4961223.9400000004</v>
      </c>
      <c r="L105" s="79">
        <v>4600346.57</v>
      </c>
      <c r="M105" s="79">
        <v>3466022.35</v>
      </c>
      <c r="N105" s="79">
        <v>6811258.4500000002</v>
      </c>
      <c r="O105" s="79">
        <v>4752209.62</v>
      </c>
      <c r="P105" s="79">
        <v>12770346.970000001</v>
      </c>
      <c r="Q105" s="79">
        <f t="shared" si="1"/>
        <v>66507489.82</v>
      </c>
      <c r="R105" s="106"/>
      <c r="S105" s="106"/>
      <c r="T105" s="106"/>
      <c r="U105" s="106"/>
      <c r="V105" s="106"/>
      <c r="W105" s="106"/>
      <c r="X105" s="106"/>
      <c r="Y105" s="106"/>
      <c r="Z105" s="106"/>
      <c r="AA105" s="106"/>
      <c r="AB105" s="106"/>
      <c r="AC105" s="106"/>
      <c r="AD105" s="106"/>
      <c r="AE105" s="106"/>
    </row>
    <row r="106" spans="2:31" s="28" customFormat="1" x14ac:dyDescent="0.25">
      <c r="B106" s="101" t="s">
        <v>244</v>
      </c>
      <c r="C106" s="102">
        <v>547440105</v>
      </c>
      <c r="D106" s="102">
        <v>551279202.92999995</v>
      </c>
      <c r="E106" s="102">
        <v>605850</v>
      </c>
      <c r="F106" s="102">
        <v>4027455.38</v>
      </c>
      <c r="G106" s="102">
        <v>10763581.630000001</v>
      </c>
      <c r="H106" s="102">
        <v>13469819.800000001</v>
      </c>
      <c r="I106" s="102">
        <v>6814330.9100000001</v>
      </c>
      <c r="J106" s="102">
        <v>12642317.960000001</v>
      </c>
      <c r="K106" s="102">
        <v>16194033.67</v>
      </c>
      <c r="L106" s="102">
        <v>14815304.32</v>
      </c>
      <c r="M106" s="102">
        <v>15693818.83</v>
      </c>
      <c r="N106" s="102">
        <v>16545325.460000001</v>
      </c>
      <c r="O106" s="102">
        <v>19284488.640000001</v>
      </c>
      <c r="P106" s="102">
        <v>36774049.090000004</v>
      </c>
      <c r="Q106" s="102">
        <f t="shared" si="1"/>
        <v>167630375.69</v>
      </c>
      <c r="R106" s="103"/>
      <c r="S106" s="103"/>
      <c r="T106" s="103"/>
      <c r="U106" s="103"/>
      <c r="V106" s="103"/>
      <c r="W106" s="103"/>
      <c r="X106" s="103"/>
      <c r="Y106" s="103"/>
      <c r="Z106" s="103"/>
      <c r="AA106" s="103"/>
      <c r="AB106" s="103"/>
      <c r="AC106" s="103"/>
      <c r="AD106" s="103"/>
      <c r="AE106" s="103"/>
    </row>
    <row r="107" spans="2:31" x14ac:dyDescent="0.25">
      <c r="B107" s="104" t="s">
        <v>245</v>
      </c>
      <c r="C107" s="79">
        <v>547440105</v>
      </c>
      <c r="D107" s="79">
        <v>551279202.92999995</v>
      </c>
      <c r="E107" s="79">
        <v>605850</v>
      </c>
      <c r="F107" s="79">
        <v>3749823.38</v>
      </c>
      <c r="G107" s="79">
        <v>9811664.4900000002</v>
      </c>
      <c r="H107" s="79">
        <v>12138158.869999999</v>
      </c>
      <c r="I107" s="79">
        <v>6164629.4100000001</v>
      </c>
      <c r="J107" s="79">
        <v>10911579.039999999</v>
      </c>
      <c r="K107" s="79">
        <v>13687606.08</v>
      </c>
      <c r="L107" s="79">
        <v>12527125.24</v>
      </c>
      <c r="M107" s="79">
        <v>15002534.51</v>
      </c>
      <c r="N107" s="79">
        <v>12978436.98</v>
      </c>
      <c r="O107" s="79">
        <v>16233152.48</v>
      </c>
      <c r="P107" s="79">
        <v>32321347.34</v>
      </c>
      <c r="Q107" s="79">
        <f t="shared" si="1"/>
        <v>146131907.81999999</v>
      </c>
      <c r="R107" s="106"/>
      <c r="S107" s="106"/>
      <c r="T107" s="106"/>
      <c r="U107" s="106"/>
      <c r="V107" s="106"/>
      <c r="W107" s="106"/>
      <c r="X107" s="106"/>
      <c r="Y107" s="106"/>
      <c r="Z107" s="106"/>
      <c r="AA107" s="106"/>
      <c r="AB107" s="106"/>
      <c r="AC107" s="106"/>
      <c r="AD107" s="106"/>
      <c r="AE107" s="106"/>
    </row>
    <row r="108" spans="2:31" s="28" customFormat="1" x14ac:dyDescent="0.25">
      <c r="B108" s="101" t="s">
        <v>246</v>
      </c>
      <c r="C108" s="102">
        <v>146245821</v>
      </c>
      <c r="D108" s="102">
        <v>131022890.12</v>
      </c>
      <c r="E108" s="102">
        <v>605850</v>
      </c>
      <c r="F108" s="102">
        <v>3749823.38</v>
      </c>
      <c r="G108" s="102">
        <v>9811664.4900000002</v>
      </c>
      <c r="H108" s="102">
        <v>12138158.869999999</v>
      </c>
      <c r="I108" s="102">
        <v>6164629.4100000001</v>
      </c>
      <c r="J108" s="102">
        <v>10911579.039999999</v>
      </c>
      <c r="K108" s="102">
        <v>13687606.08</v>
      </c>
      <c r="L108" s="102">
        <v>12527125.24</v>
      </c>
      <c r="M108" s="102">
        <v>15002534.51</v>
      </c>
      <c r="N108" s="102">
        <v>12978436.98</v>
      </c>
      <c r="O108" s="102">
        <v>16233152.48</v>
      </c>
      <c r="P108" s="102">
        <v>32321347.34</v>
      </c>
      <c r="Q108" s="102">
        <f t="shared" si="1"/>
        <v>146131907.81999999</v>
      </c>
      <c r="R108" s="103"/>
      <c r="S108" s="103"/>
      <c r="T108" s="103"/>
      <c r="U108" s="103"/>
      <c r="V108" s="103"/>
      <c r="W108" s="103"/>
      <c r="X108" s="103"/>
      <c r="Y108" s="103"/>
      <c r="Z108" s="103"/>
      <c r="AA108" s="103"/>
      <c r="AB108" s="103"/>
      <c r="AC108" s="103"/>
      <c r="AD108" s="103"/>
      <c r="AE108" s="103"/>
    </row>
    <row r="109" spans="2:31" x14ac:dyDescent="0.25">
      <c r="B109" s="104" t="s">
        <v>247</v>
      </c>
      <c r="C109" s="79">
        <v>139461043</v>
      </c>
      <c r="D109" s="79">
        <v>124238112.12</v>
      </c>
      <c r="E109" s="79">
        <v>0</v>
      </c>
      <c r="F109" s="79">
        <v>277632</v>
      </c>
      <c r="G109" s="79">
        <v>951917.14</v>
      </c>
      <c r="H109" s="79">
        <v>1331660.93</v>
      </c>
      <c r="I109" s="79">
        <v>649701.5</v>
      </c>
      <c r="J109" s="79">
        <v>1730738.92</v>
      </c>
      <c r="K109" s="79">
        <v>2506427.59</v>
      </c>
      <c r="L109" s="79">
        <v>2288179.08</v>
      </c>
      <c r="M109" s="79">
        <v>691284.32</v>
      </c>
      <c r="N109" s="79">
        <v>3566888.48</v>
      </c>
      <c r="O109" s="79">
        <v>3051336.16</v>
      </c>
      <c r="P109" s="79">
        <v>4452701.75</v>
      </c>
      <c r="Q109" s="79">
        <f t="shared" si="1"/>
        <v>21498467.870000001</v>
      </c>
      <c r="R109" s="106"/>
      <c r="S109" s="106"/>
      <c r="T109" s="106"/>
      <c r="U109" s="106"/>
      <c r="V109" s="106"/>
      <c r="W109" s="106"/>
      <c r="X109" s="106"/>
      <c r="Y109" s="106"/>
      <c r="Z109" s="106"/>
      <c r="AA109" s="106"/>
      <c r="AB109" s="106"/>
      <c r="AC109" s="106"/>
      <c r="AD109" s="106"/>
      <c r="AE109" s="106"/>
    </row>
    <row r="110" spans="2:31" x14ac:dyDescent="0.25">
      <c r="B110" s="104" t="s">
        <v>248</v>
      </c>
      <c r="C110" s="79">
        <v>6784778</v>
      </c>
      <c r="D110" s="79">
        <v>6784778</v>
      </c>
      <c r="E110" s="79">
        <v>0</v>
      </c>
      <c r="F110" s="79">
        <v>277632</v>
      </c>
      <c r="G110" s="79">
        <v>951917.14</v>
      </c>
      <c r="H110" s="79">
        <v>1331660.93</v>
      </c>
      <c r="I110" s="79">
        <v>649701.5</v>
      </c>
      <c r="J110" s="79">
        <v>1730738.92</v>
      </c>
      <c r="K110" s="79">
        <v>2506427.59</v>
      </c>
      <c r="L110" s="79">
        <v>2288179.08</v>
      </c>
      <c r="M110" s="79">
        <v>691284.32</v>
      </c>
      <c r="N110" s="79">
        <v>3566888.48</v>
      </c>
      <c r="O110" s="79">
        <v>3051336.16</v>
      </c>
      <c r="P110" s="79">
        <v>4452701.75</v>
      </c>
      <c r="Q110" s="79">
        <f t="shared" si="1"/>
        <v>21498467.870000001</v>
      </c>
      <c r="R110" s="106"/>
      <c r="S110" s="106"/>
      <c r="T110" s="106"/>
      <c r="U110" s="106"/>
      <c r="V110" s="106"/>
      <c r="W110" s="106"/>
      <c r="X110" s="106"/>
      <c r="Y110" s="106"/>
      <c r="Z110" s="106"/>
      <c r="AA110" s="106"/>
      <c r="AB110" s="106"/>
      <c r="AC110" s="106"/>
      <c r="AD110" s="106"/>
      <c r="AE110" s="106"/>
    </row>
    <row r="111" spans="2:31" s="28" customFormat="1" x14ac:dyDescent="0.25">
      <c r="B111" s="104" t="s">
        <v>33</v>
      </c>
      <c r="C111" s="79">
        <v>150416332</v>
      </c>
      <c r="D111" s="79">
        <v>149043852.22999999</v>
      </c>
      <c r="E111" s="79">
        <v>0</v>
      </c>
      <c r="F111" s="79"/>
      <c r="G111" s="79"/>
      <c r="H111" s="79"/>
      <c r="I111" s="79"/>
      <c r="J111" s="79"/>
      <c r="K111" s="79"/>
      <c r="L111" s="79"/>
      <c r="M111" s="79"/>
      <c r="N111" s="79"/>
      <c r="O111" s="79"/>
      <c r="P111" s="79"/>
      <c r="Q111" s="79">
        <f t="shared" si="1"/>
        <v>0</v>
      </c>
      <c r="R111" s="106"/>
      <c r="S111" s="106"/>
      <c r="T111" s="106"/>
      <c r="U111" s="106"/>
      <c r="V111" s="106"/>
      <c r="W111" s="106"/>
      <c r="X111" s="106"/>
      <c r="Y111" s="106"/>
      <c r="Z111" s="106"/>
      <c r="AA111" s="106"/>
      <c r="AB111" s="106"/>
      <c r="AC111" s="106"/>
      <c r="AD111" s="106"/>
      <c r="AE111" s="106"/>
    </row>
    <row r="112" spans="2:31" s="28" customFormat="1" x14ac:dyDescent="0.25">
      <c r="B112" s="101" t="s">
        <v>249</v>
      </c>
      <c r="C112" s="102">
        <v>116182312</v>
      </c>
      <c r="D112" s="102">
        <v>112815647.72</v>
      </c>
      <c r="E112" s="102">
        <v>120615.96</v>
      </c>
      <c r="F112" s="102">
        <v>3498362.56</v>
      </c>
      <c r="G112" s="102">
        <v>2100490.85</v>
      </c>
      <c r="H112" s="102">
        <v>1834680.27</v>
      </c>
      <c r="I112" s="102">
        <v>11156191.25</v>
      </c>
      <c r="J112" s="102">
        <v>10098725.02</v>
      </c>
      <c r="K112" s="102">
        <v>5955486.9699999997</v>
      </c>
      <c r="L112" s="102">
        <v>2613603.2599999998</v>
      </c>
      <c r="M112" s="102">
        <v>2913246.63</v>
      </c>
      <c r="N112" s="102">
        <v>2141913.59</v>
      </c>
      <c r="O112" s="102">
        <v>6028697.1600000001</v>
      </c>
      <c r="P112" s="102">
        <v>11049023.880000001</v>
      </c>
      <c r="Q112" s="102">
        <f t="shared" si="1"/>
        <v>59511037.399999999</v>
      </c>
      <c r="R112" s="103"/>
      <c r="S112" s="103"/>
      <c r="T112" s="103"/>
      <c r="U112" s="103"/>
      <c r="V112" s="103"/>
      <c r="W112" s="103"/>
      <c r="X112" s="103"/>
      <c r="Y112" s="103"/>
      <c r="Z112" s="103"/>
      <c r="AA112" s="103"/>
      <c r="AB112" s="103"/>
      <c r="AC112" s="103"/>
      <c r="AD112" s="103"/>
      <c r="AE112" s="103"/>
    </row>
    <row r="113" spans="2:31" x14ac:dyDescent="0.25">
      <c r="B113" s="104" t="s">
        <v>250</v>
      </c>
      <c r="C113" s="79">
        <v>116182312</v>
      </c>
      <c r="D113" s="79">
        <v>112815647.72</v>
      </c>
      <c r="E113" s="79">
        <v>0</v>
      </c>
      <c r="F113" s="79">
        <v>3101241.04</v>
      </c>
      <c r="G113" s="79">
        <v>1571147.8</v>
      </c>
      <c r="H113" s="79">
        <v>395625.08</v>
      </c>
      <c r="I113" s="79">
        <v>10128414.4</v>
      </c>
      <c r="J113" s="79">
        <v>8917972.2400000002</v>
      </c>
      <c r="K113" s="79">
        <v>4801763.47</v>
      </c>
      <c r="L113" s="79">
        <v>1503126.1</v>
      </c>
      <c r="M113" s="79">
        <v>1938767.79</v>
      </c>
      <c r="N113" s="79">
        <v>682871.41</v>
      </c>
      <c r="O113" s="79">
        <v>5031397.2699999996</v>
      </c>
      <c r="P113" s="79">
        <v>8069061.6900000004</v>
      </c>
      <c r="Q113" s="79">
        <f t="shared" si="1"/>
        <v>46141388.289999999</v>
      </c>
      <c r="R113" s="106"/>
      <c r="S113" s="106"/>
      <c r="T113" s="106"/>
      <c r="U113" s="106"/>
      <c r="V113" s="106"/>
      <c r="W113" s="106"/>
      <c r="X113" s="106"/>
      <c r="Y113" s="106"/>
      <c r="Z113" s="106"/>
      <c r="AA113" s="106"/>
      <c r="AB113" s="106"/>
      <c r="AC113" s="106"/>
      <c r="AD113" s="106"/>
      <c r="AE113" s="106"/>
    </row>
    <row r="114" spans="2:31" s="28" customFormat="1" x14ac:dyDescent="0.25">
      <c r="B114" s="101" t="s">
        <v>251</v>
      </c>
      <c r="C114" s="102">
        <v>16225314</v>
      </c>
      <c r="D114" s="102">
        <v>20091296.809999999</v>
      </c>
      <c r="E114" s="102">
        <v>0</v>
      </c>
      <c r="F114" s="102">
        <v>3101241.04</v>
      </c>
      <c r="G114" s="102">
        <v>1571147.8</v>
      </c>
      <c r="H114" s="102">
        <v>395625.08</v>
      </c>
      <c r="I114" s="102">
        <v>10128414.4</v>
      </c>
      <c r="J114" s="102">
        <v>8917972.2400000002</v>
      </c>
      <c r="K114" s="102">
        <v>4801763.47</v>
      </c>
      <c r="L114" s="102">
        <v>1503126.1</v>
      </c>
      <c r="M114" s="102">
        <v>1938767.79</v>
      </c>
      <c r="N114" s="102">
        <v>682871.41</v>
      </c>
      <c r="O114" s="102">
        <v>5031397.2699999996</v>
      </c>
      <c r="P114" s="102">
        <v>8069061.6900000004</v>
      </c>
      <c r="Q114" s="102">
        <f t="shared" si="1"/>
        <v>46141388.289999999</v>
      </c>
      <c r="R114" s="103"/>
      <c r="S114" s="103"/>
      <c r="T114" s="103"/>
      <c r="U114" s="103"/>
      <c r="V114" s="103"/>
      <c r="W114" s="103"/>
      <c r="X114" s="103"/>
      <c r="Y114" s="103"/>
      <c r="Z114" s="103"/>
      <c r="AA114" s="103"/>
      <c r="AB114" s="103"/>
      <c r="AC114" s="103"/>
      <c r="AD114" s="103"/>
      <c r="AE114" s="103"/>
    </row>
    <row r="115" spans="2:31" x14ac:dyDescent="0.25">
      <c r="B115" s="104" t="s">
        <v>252</v>
      </c>
      <c r="C115" s="79">
        <v>16225314</v>
      </c>
      <c r="D115" s="79">
        <v>20091296.809999999</v>
      </c>
      <c r="E115" s="79">
        <v>16189.96</v>
      </c>
      <c r="F115" s="79">
        <v>222031.52</v>
      </c>
      <c r="G115" s="79">
        <v>275796.59000000003</v>
      </c>
      <c r="H115" s="79">
        <v>1003035.19</v>
      </c>
      <c r="I115" s="79">
        <v>535182.85</v>
      </c>
      <c r="J115" s="79">
        <v>703217.48</v>
      </c>
      <c r="K115" s="79">
        <v>624902.35</v>
      </c>
      <c r="L115" s="79">
        <v>570885.5</v>
      </c>
      <c r="M115" s="79">
        <v>551692.52</v>
      </c>
      <c r="N115" s="79">
        <v>548694.22</v>
      </c>
      <c r="O115" s="79">
        <v>809176.89</v>
      </c>
      <c r="P115" s="79">
        <v>2483618</v>
      </c>
      <c r="Q115" s="79">
        <f t="shared" si="1"/>
        <v>8344423.0699999994</v>
      </c>
      <c r="R115" s="106"/>
      <c r="S115" s="106"/>
      <c r="T115" s="106"/>
      <c r="U115" s="106"/>
      <c r="V115" s="106"/>
      <c r="W115" s="106"/>
      <c r="X115" s="106"/>
      <c r="Y115" s="106"/>
      <c r="Z115" s="106"/>
      <c r="AA115" s="106"/>
      <c r="AB115" s="106"/>
      <c r="AC115" s="106"/>
      <c r="AD115" s="106"/>
      <c r="AE115" s="106"/>
    </row>
    <row r="116" spans="2:31" s="28" customFormat="1" x14ac:dyDescent="0.25">
      <c r="B116" s="101" t="s">
        <v>253</v>
      </c>
      <c r="C116" s="102">
        <v>2674100</v>
      </c>
      <c r="D116" s="102">
        <v>853467.14</v>
      </c>
      <c r="E116" s="102">
        <v>16189.96</v>
      </c>
      <c r="F116" s="102">
        <v>222031.52</v>
      </c>
      <c r="G116" s="102">
        <v>275796.59000000003</v>
      </c>
      <c r="H116" s="102">
        <v>1003035.19</v>
      </c>
      <c r="I116" s="102">
        <v>535182.85</v>
      </c>
      <c r="J116" s="102">
        <v>703217.48</v>
      </c>
      <c r="K116" s="102">
        <v>624902.35</v>
      </c>
      <c r="L116" s="102">
        <v>570885.5</v>
      </c>
      <c r="M116" s="102">
        <v>551692.52</v>
      </c>
      <c r="N116" s="102">
        <v>548694.22</v>
      </c>
      <c r="O116" s="102">
        <v>809176.89</v>
      </c>
      <c r="P116" s="102">
        <v>2483618</v>
      </c>
      <c r="Q116" s="102">
        <f t="shared" si="1"/>
        <v>8344423.0699999994</v>
      </c>
      <c r="R116" s="103"/>
      <c r="S116" s="103"/>
      <c r="T116" s="103"/>
      <c r="U116" s="103"/>
      <c r="V116" s="103"/>
      <c r="W116" s="103"/>
      <c r="X116" s="103"/>
      <c r="Y116" s="103"/>
      <c r="Z116" s="103"/>
      <c r="AA116" s="103"/>
      <c r="AB116" s="103"/>
      <c r="AC116" s="103"/>
      <c r="AD116" s="103"/>
      <c r="AE116" s="103"/>
    </row>
    <row r="117" spans="2:31" x14ac:dyDescent="0.25">
      <c r="B117" s="104" t="s">
        <v>254</v>
      </c>
      <c r="C117" s="79">
        <v>2624100</v>
      </c>
      <c r="D117" s="79">
        <v>853467.14</v>
      </c>
      <c r="E117" s="79">
        <v>0</v>
      </c>
      <c r="F117" s="79"/>
      <c r="G117" s="79"/>
      <c r="H117" s="79">
        <v>11400</v>
      </c>
      <c r="I117" s="79">
        <v>0</v>
      </c>
      <c r="J117" s="79"/>
      <c r="K117" s="79"/>
      <c r="L117" s="79">
        <v>0</v>
      </c>
      <c r="M117" s="79"/>
      <c r="N117" s="79"/>
      <c r="O117" s="79">
        <v>0</v>
      </c>
      <c r="P117" s="79">
        <v>0</v>
      </c>
      <c r="Q117" s="79">
        <f t="shared" si="1"/>
        <v>11400</v>
      </c>
      <c r="R117" s="106"/>
      <c r="S117" s="106"/>
      <c r="T117" s="106"/>
      <c r="U117" s="106"/>
      <c r="V117" s="106"/>
      <c r="W117" s="106"/>
      <c r="X117" s="106"/>
      <c r="Y117" s="106"/>
      <c r="Z117" s="106"/>
      <c r="AA117" s="106"/>
      <c r="AB117" s="106"/>
      <c r="AC117" s="106"/>
      <c r="AD117" s="106"/>
      <c r="AE117" s="106"/>
    </row>
    <row r="118" spans="2:31" x14ac:dyDescent="0.25">
      <c r="B118" s="104" t="s">
        <v>255</v>
      </c>
      <c r="C118" s="79">
        <v>50000</v>
      </c>
      <c r="D118" s="79">
        <v>0</v>
      </c>
      <c r="E118" s="79">
        <v>0</v>
      </c>
      <c r="F118" s="79"/>
      <c r="G118" s="79"/>
      <c r="H118" s="79">
        <v>11400</v>
      </c>
      <c r="I118" s="79">
        <v>0</v>
      </c>
      <c r="J118" s="79"/>
      <c r="K118" s="79"/>
      <c r="L118" s="79">
        <v>0</v>
      </c>
      <c r="M118" s="79"/>
      <c r="N118" s="79"/>
      <c r="O118" s="79">
        <v>0</v>
      </c>
      <c r="P118" s="79">
        <v>0</v>
      </c>
      <c r="Q118" s="79">
        <f t="shared" si="1"/>
        <v>11400</v>
      </c>
      <c r="R118" s="106"/>
      <c r="S118" s="106"/>
      <c r="T118" s="106"/>
      <c r="U118" s="106"/>
      <c r="V118" s="106"/>
      <c r="W118" s="106"/>
      <c r="X118" s="106"/>
      <c r="Y118" s="106"/>
      <c r="Z118" s="106"/>
      <c r="AA118" s="106"/>
      <c r="AB118" s="106"/>
      <c r="AC118" s="106"/>
      <c r="AD118" s="106"/>
      <c r="AE118" s="106"/>
    </row>
    <row r="119" spans="2:31" s="28" customFormat="1" x14ac:dyDescent="0.25">
      <c r="B119" s="101" t="s">
        <v>256</v>
      </c>
      <c r="C119" s="102">
        <v>15334606</v>
      </c>
      <c r="D119" s="102">
        <v>15283440.560000001</v>
      </c>
      <c r="E119" s="102">
        <v>0</v>
      </c>
      <c r="F119" s="102"/>
      <c r="G119" s="102"/>
      <c r="H119" s="102"/>
      <c r="I119" s="102"/>
      <c r="J119" s="102"/>
      <c r="K119" s="102"/>
      <c r="L119" s="102"/>
      <c r="M119" s="102"/>
      <c r="N119" s="102"/>
      <c r="O119" s="102"/>
      <c r="P119" s="102"/>
      <c r="Q119" s="102">
        <f t="shared" si="1"/>
        <v>0</v>
      </c>
      <c r="R119" s="103"/>
      <c r="S119" s="103"/>
      <c r="T119" s="103"/>
      <c r="U119" s="103"/>
      <c r="V119" s="103"/>
      <c r="W119" s="103"/>
      <c r="X119" s="103"/>
      <c r="Y119" s="103"/>
      <c r="Z119" s="103"/>
      <c r="AA119" s="103"/>
      <c r="AB119" s="103"/>
      <c r="AC119" s="103"/>
      <c r="AD119" s="103"/>
      <c r="AE119" s="103"/>
    </row>
    <row r="120" spans="2:31" x14ac:dyDescent="0.25">
      <c r="B120" s="104" t="s">
        <v>257</v>
      </c>
      <c r="C120" s="79">
        <v>15334606</v>
      </c>
      <c r="D120" s="79">
        <v>15283440.560000001</v>
      </c>
      <c r="E120" s="79">
        <v>104426</v>
      </c>
      <c r="F120" s="79">
        <v>175090</v>
      </c>
      <c r="G120" s="79">
        <v>253546.46</v>
      </c>
      <c r="H120" s="79">
        <v>424620</v>
      </c>
      <c r="I120" s="79">
        <v>492594</v>
      </c>
      <c r="J120" s="79">
        <v>477535.3</v>
      </c>
      <c r="K120" s="79">
        <v>528821.15</v>
      </c>
      <c r="L120" s="79">
        <v>539591.66</v>
      </c>
      <c r="M120" s="79">
        <v>422786.32</v>
      </c>
      <c r="N120" s="79">
        <v>910347.96</v>
      </c>
      <c r="O120" s="79">
        <v>188123</v>
      </c>
      <c r="P120" s="79">
        <v>496344.19</v>
      </c>
      <c r="Q120" s="79">
        <f t="shared" si="1"/>
        <v>5013826.04</v>
      </c>
      <c r="R120" s="106"/>
      <c r="S120" s="106"/>
      <c r="T120" s="106"/>
      <c r="U120" s="106"/>
      <c r="V120" s="106"/>
      <c r="W120" s="106"/>
      <c r="X120" s="106"/>
      <c r="Y120" s="106"/>
      <c r="Z120" s="106"/>
      <c r="AA120" s="106"/>
      <c r="AB120" s="106"/>
      <c r="AC120" s="106"/>
      <c r="AD120" s="106"/>
      <c r="AE120" s="106"/>
    </row>
    <row r="121" spans="2:31" s="28" customFormat="1" x14ac:dyDescent="0.25">
      <c r="B121" s="104" t="s">
        <v>34</v>
      </c>
      <c r="C121" s="79">
        <v>1240486305</v>
      </c>
      <c r="D121" s="79">
        <v>2122870468.1099999</v>
      </c>
      <c r="E121" s="79">
        <v>104426</v>
      </c>
      <c r="F121" s="79">
        <v>175090</v>
      </c>
      <c r="G121" s="79">
        <v>253546.46</v>
      </c>
      <c r="H121" s="79">
        <v>424620</v>
      </c>
      <c r="I121" s="79">
        <v>492594</v>
      </c>
      <c r="J121" s="79">
        <v>477535.3</v>
      </c>
      <c r="K121" s="79">
        <v>528821.15</v>
      </c>
      <c r="L121" s="79">
        <v>539591.66</v>
      </c>
      <c r="M121" s="79">
        <v>422786.32</v>
      </c>
      <c r="N121" s="79">
        <v>910347.96</v>
      </c>
      <c r="O121" s="79">
        <v>188123</v>
      </c>
      <c r="P121" s="79">
        <v>496344.19</v>
      </c>
      <c r="Q121" s="79">
        <f t="shared" si="1"/>
        <v>5013826.04</v>
      </c>
      <c r="R121" s="106"/>
      <c r="S121" s="106"/>
      <c r="T121" s="106"/>
      <c r="U121" s="106"/>
      <c r="V121" s="106"/>
      <c r="W121" s="106"/>
      <c r="X121" s="106"/>
      <c r="Y121" s="106"/>
      <c r="Z121" s="106"/>
      <c r="AA121" s="106"/>
      <c r="AB121" s="106"/>
      <c r="AC121" s="106"/>
      <c r="AD121" s="106"/>
      <c r="AE121" s="106"/>
    </row>
    <row r="122" spans="2:31" s="28" customFormat="1" x14ac:dyDescent="0.25">
      <c r="B122" s="101" t="s">
        <v>258</v>
      </c>
      <c r="C122" s="102">
        <v>527764344</v>
      </c>
      <c r="D122" s="102">
        <v>642815302.01999998</v>
      </c>
      <c r="E122" s="102">
        <v>5259275.0599999996</v>
      </c>
      <c r="F122" s="102">
        <v>69387749.430000007</v>
      </c>
      <c r="G122" s="102">
        <v>96093097.489999995</v>
      </c>
      <c r="H122" s="102">
        <v>33458830.870000001</v>
      </c>
      <c r="I122" s="102">
        <v>28672550.77</v>
      </c>
      <c r="J122" s="102">
        <v>180058959.77000001</v>
      </c>
      <c r="K122" s="102">
        <v>239963040.41999999</v>
      </c>
      <c r="L122" s="102">
        <v>40504457.130000003</v>
      </c>
      <c r="M122" s="102">
        <v>36545004.020000003</v>
      </c>
      <c r="N122" s="102">
        <v>19011103.68</v>
      </c>
      <c r="O122" s="102">
        <v>27217806.510000002</v>
      </c>
      <c r="P122" s="102">
        <v>241796684.59</v>
      </c>
      <c r="Q122" s="102">
        <f t="shared" si="1"/>
        <v>1017968559.74</v>
      </c>
      <c r="R122" s="103"/>
      <c r="S122" s="103"/>
      <c r="T122" s="103"/>
      <c r="U122" s="103"/>
      <c r="V122" s="103"/>
      <c r="W122" s="103"/>
      <c r="X122" s="103"/>
      <c r="Y122" s="103"/>
      <c r="Z122" s="103"/>
      <c r="AA122" s="103"/>
      <c r="AB122" s="103"/>
      <c r="AC122" s="103"/>
      <c r="AD122" s="103"/>
      <c r="AE122" s="103"/>
    </row>
    <row r="123" spans="2:31" x14ac:dyDescent="0.25">
      <c r="B123" s="104" t="s">
        <v>259</v>
      </c>
      <c r="C123" s="79">
        <v>527764344</v>
      </c>
      <c r="D123" s="79">
        <v>642815302.01999998</v>
      </c>
      <c r="E123" s="79">
        <v>1245194.3799999999</v>
      </c>
      <c r="F123" s="79">
        <v>12292407.99</v>
      </c>
      <c r="G123" s="79">
        <v>19405351.27</v>
      </c>
      <c r="H123" s="79">
        <v>21521156.440000001</v>
      </c>
      <c r="I123" s="79">
        <v>14941105.220000001</v>
      </c>
      <c r="J123" s="79">
        <v>61099370.960000001</v>
      </c>
      <c r="K123" s="79">
        <v>25916651.57</v>
      </c>
      <c r="L123" s="79">
        <v>17436231.879999999</v>
      </c>
      <c r="M123" s="79">
        <v>21324833.390000001</v>
      </c>
      <c r="N123" s="79">
        <v>11082151.140000001</v>
      </c>
      <c r="O123" s="79">
        <v>13869535.07</v>
      </c>
      <c r="P123" s="79">
        <v>22433034.690000001</v>
      </c>
      <c r="Q123" s="79">
        <f t="shared" si="1"/>
        <v>242567023.99999994</v>
      </c>
      <c r="R123" s="106"/>
      <c r="S123" s="106"/>
      <c r="T123" s="106"/>
      <c r="U123" s="106"/>
      <c r="V123" s="106"/>
      <c r="W123" s="106"/>
      <c r="X123" s="106"/>
      <c r="Y123" s="106"/>
      <c r="Z123" s="106"/>
      <c r="AA123" s="106"/>
      <c r="AB123" s="106"/>
      <c r="AC123" s="106"/>
      <c r="AD123" s="106"/>
      <c r="AE123" s="106"/>
    </row>
    <row r="124" spans="2:31" s="28" customFormat="1" x14ac:dyDescent="0.25">
      <c r="B124" s="101" t="s">
        <v>260</v>
      </c>
      <c r="C124" s="102">
        <v>631366</v>
      </c>
      <c r="D124" s="102">
        <v>24204922</v>
      </c>
      <c r="E124" s="102">
        <v>1245194.3799999999</v>
      </c>
      <c r="F124" s="102">
        <v>12292407.99</v>
      </c>
      <c r="G124" s="102">
        <v>19405351.27</v>
      </c>
      <c r="H124" s="102">
        <v>21521156.440000001</v>
      </c>
      <c r="I124" s="102">
        <v>14941105.220000001</v>
      </c>
      <c r="J124" s="102">
        <v>61099370.960000001</v>
      </c>
      <c r="K124" s="102">
        <v>25916651.57</v>
      </c>
      <c r="L124" s="102">
        <v>17436231.879999999</v>
      </c>
      <c r="M124" s="102">
        <v>21324833.390000001</v>
      </c>
      <c r="N124" s="102">
        <v>11082151.140000001</v>
      </c>
      <c r="O124" s="102">
        <v>13869535.07</v>
      </c>
      <c r="P124" s="102">
        <v>22433034.690000001</v>
      </c>
      <c r="Q124" s="102">
        <f t="shared" si="1"/>
        <v>242567023.99999994</v>
      </c>
      <c r="R124" s="103"/>
      <c r="S124" s="103"/>
      <c r="T124" s="103"/>
      <c r="U124" s="103"/>
      <c r="V124" s="103"/>
      <c r="W124" s="103"/>
      <c r="X124" s="103"/>
      <c r="Y124" s="103"/>
      <c r="Z124" s="103"/>
      <c r="AA124" s="103"/>
      <c r="AB124" s="103"/>
      <c r="AC124" s="103"/>
      <c r="AD124" s="103"/>
      <c r="AE124" s="103"/>
    </row>
    <row r="125" spans="2:31" x14ac:dyDescent="0.25">
      <c r="B125" s="104" t="s">
        <v>261</v>
      </c>
      <c r="C125" s="79">
        <v>631366</v>
      </c>
      <c r="D125" s="79">
        <v>607366</v>
      </c>
      <c r="E125" s="79">
        <v>0</v>
      </c>
      <c r="F125" s="79">
        <v>0</v>
      </c>
      <c r="G125" s="79"/>
      <c r="H125" s="79">
        <v>0</v>
      </c>
      <c r="I125" s="79"/>
      <c r="J125" s="79">
        <v>0</v>
      </c>
      <c r="K125" s="79">
        <v>1047756.42</v>
      </c>
      <c r="L125" s="79">
        <v>1997005.45</v>
      </c>
      <c r="M125" s="79">
        <v>1279665.75</v>
      </c>
      <c r="N125" s="79">
        <v>0</v>
      </c>
      <c r="O125" s="79">
        <v>0</v>
      </c>
      <c r="P125" s="79">
        <v>2111905</v>
      </c>
      <c r="Q125" s="79">
        <f t="shared" si="1"/>
        <v>6436332.6200000001</v>
      </c>
      <c r="R125" s="106"/>
      <c r="S125" s="106"/>
      <c r="T125" s="106"/>
      <c r="U125" s="106"/>
      <c r="V125" s="106"/>
      <c r="W125" s="106"/>
      <c r="X125" s="106"/>
      <c r="Y125" s="106"/>
      <c r="Z125" s="106"/>
      <c r="AA125" s="106"/>
      <c r="AB125" s="106"/>
      <c r="AC125" s="106"/>
      <c r="AD125" s="106"/>
      <c r="AE125" s="106"/>
    </row>
    <row r="126" spans="2:31" x14ac:dyDescent="0.25">
      <c r="B126" s="104" t="s">
        <v>262</v>
      </c>
      <c r="C126" s="79">
        <v>0</v>
      </c>
      <c r="D126" s="79">
        <v>23597556</v>
      </c>
      <c r="E126" s="79">
        <v>0</v>
      </c>
      <c r="F126" s="79">
        <v>0</v>
      </c>
      <c r="G126" s="79"/>
      <c r="H126" s="79">
        <v>0</v>
      </c>
      <c r="I126" s="79"/>
      <c r="J126" s="79"/>
      <c r="K126" s="79"/>
      <c r="L126" s="79"/>
      <c r="M126" s="79"/>
      <c r="N126" s="79">
        <v>0</v>
      </c>
      <c r="O126" s="79">
        <v>0</v>
      </c>
      <c r="P126" s="79"/>
      <c r="Q126" s="79">
        <f t="shared" si="1"/>
        <v>0</v>
      </c>
      <c r="R126" s="106"/>
      <c r="S126" s="106"/>
      <c r="T126" s="106"/>
      <c r="U126" s="106"/>
      <c r="V126" s="106"/>
      <c r="W126" s="106"/>
      <c r="X126" s="106"/>
      <c r="Y126" s="106"/>
      <c r="Z126" s="106"/>
      <c r="AA126" s="106"/>
      <c r="AB126" s="106"/>
      <c r="AC126" s="106"/>
      <c r="AD126" s="106"/>
      <c r="AE126" s="106"/>
    </row>
    <row r="127" spans="2:31" s="28" customFormat="1" x14ac:dyDescent="0.25">
      <c r="B127" s="101" t="s">
        <v>263</v>
      </c>
      <c r="C127" s="102">
        <v>74862587</v>
      </c>
      <c r="D127" s="102">
        <v>97634448.859999999</v>
      </c>
      <c r="E127" s="102">
        <v>0</v>
      </c>
      <c r="F127" s="102">
        <v>0</v>
      </c>
      <c r="G127" s="102"/>
      <c r="H127" s="102"/>
      <c r="I127" s="102"/>
      <c r="J127" s="102">
        <v>0</v>
      </c>
      <c r="K127" s="102">
        <v>1047756.42</v>
      </c>
      <c r="L127" s="102">
        <v>1997005.45</v>
      </c>
      <c r="M127" s="102">
        <v>1279665.75</v>
      </c>
      <c r="N127" s="102">
        <v>0</v>
      </c>
      <c r="O127" s="102"/>
      <c r="P127" s="102">
        <v>2111905</v>
      </c>
      <c r="Q127" s="102">
        <f t="shared" si="1"/>
        <v>6436332.6200000001</v>
      </c>
      <c r="R127" s="103"/>
      <c r="S127" s="103"/>
      <c r="T127" s="103"/>
      <c r="U127" s="103"/>
      <c r="V127" s="103"/>
      <c r="W127" s="103"/>
      <c r="X127" s="103"/>
      <c r="Y127" s="103"/>
      <c r="Z127" s="103"/>
      <c r="AA127" s="103"/>
      <c r="AB127" s="103"/>
      <c r="AC127" s="103"/>
      <c r="AD127" s="103"/>
      <c r="AE127" s="103"/>
    </row>
    <row r="128" spans="2:31" x14ac:dyDescent="0.25">
      <c r="B128" s="104" t="s">
        <v>264</v>
      </c>
      <c r="C128" s="79">
        <v>1095720</v>
      </c>
      <c r="D128" s="79">
        <v>1599825</v>
      </c>
      <c r="E128" s="79">
        <v>235212.35</v>
      </c>
      <c r="F128" s="79">
        <v>1182712.8</v>
      </c>
      <c r="G128" s="79">
        <v>1094416.8400000001</v>
      </c>
      <c r="H128" s="79">
        <v>4221577.6900000004</v>
      </c>
      <c r="I128" s="79">
        <v>1262435.23</v>
      </c>
      <c r="J128" s="79">
        <v>1041061.76</v>
      </c>
      <c r="K128" s="79">
        <v>1126722.45</v>
      </c>
      <c r="L128" s="79">
        <v>992966.36</v>
      </c>
      <c r="M128" s="79">
        <v>1833606.48</v>
      </c>
      <c r="N128" s="79">
        <v>2998791.26</v>
      </c>
      <c r="O128" s="79">
        <v>2303240.4700000002</v>
      </c>
      <c r="P128" s="79">
        <v>3818665.02</v>
      </c>
      <c r="Q128" s="79">
        <f t="shared" si="1"/>
        <v>22111408.709999997</v>
      </c>
      <c r="R128" s="106"/>
      <c r="S128" s="106"/>
      <c r="T128" s="106"/>
      <c r="U128" s="106"/>
      <c r="V128" s="106"/>
      <c r="W128" s="106"/>
      <c r="X128" s="106"/>
      <c r="Y128" s="106"/>
      <c r="Z128" s="106"/>
      <c r="AA128" s="106"/>
      <c r="AB128" s="106"/>
      <c r="AC128" s="106"/>
      <c r="AD128" s="106"/>
      <c r="AE128" s="106"/>
    </row>
    <row r="129" spans="2:31" x14ac:dyDescent="0.25">
      <c r="B129" s="104" t="s">
        <v>265</v>
      </c>
      <c r="C129" s="79">
        <v>48222340</v>
      </c>
      <c r="D129" s="79">
        <v>55016376.109999999</v>
      </c>
      <c r="E129" s="79">
        <v>0</v>
      </c>
      <c r="F129" s="79"/>
      <c r="G129" s="79">
        <v>22785.8</v>
      </c>
      <c r="H129" s="79">
        <v>14018.4</v>
      </c>
      <c r="I129" s="79"/>
      <c r="J129" s="79">
        <v>700</v>
      </c>
      <c r="K129" s="79">
        <v>217946</v>
      </c>
      <c r="L129" s="79"/>
      <c r="M129" s="79">
        <v>12700</v>
      </c>
      <c r="N129" s="79"/>
      <c r="O129" s="79">
        <v>0</v>
      </c>
      <c r="P129" s="79">
        <v>96760</v>
      </c>
      <c r="Q129" s="79">
        <f t="shared" si="1"/>
        <v>364910.2</v>
      </c>
      <c r="R129" s="106"/>
      <c r="S129" s="106"/>
      <c r="T129" s="106"/>
      <c r="U129" s="106"/>
      <c r="V129" s="106"/>
      <c r="W129" s="106"/>
      <c r="X129" s="106"/>
      <c r="Y129" s="106"/>
      <c r="Z129" s="106"/>
      <c r="AA129" s="106"/>
      <c r="AB129" s="106"/>
      <c r="AC129" s="106"/>
      <c r="AD129" s="106"/>
      <c r="AE129" s="106"/>
    </row>
    <row r="130" spans="2:31" x14ac:dyDescent="0.25">
      <c r="B130" s="104" t="s">
        <v>266</v>
      </c>
      <c r="C130" s="79">
        <v>1733860</v>
      </c>
      <c r="D130" s="79">
        <v>702460</v>
      </c>
      <c r="E130" s="79">
        <v>216332.35</v>
      </c>
      <c r="F130" s="79">
        <v>589668.4</v>
      </c>
      <c r="G130" s="79">
        <v>359810.13</v>
      </c>
      <c r="H130" s="79">
        <v>399568.35</v>
      </c>
      <c r="I130" s="79">
        <v>824532.8</v>
      </c>
      <c r="J130" s="79">
        <v>252188.89</v>
      </c>
      <c r="K130" s="79">
        <v>716930.63</v>
      </c>
      <c r="L130" s="79">
        <v>680598.66</v>
      </c>
      <c r="M130" s="79">
        <v>1310880.3</v>
      </c>
      <c r="N130" s="79">
        <v>1975387.84</v>
      </c>
      <c r="O130" s="79">
        <v>1021798.62</v>
      </c>
      <c r="P130" s="79">
        <v>1376285.66</v>
      </c>
      <c r="Q130" s="79">
        <f t="shared" si="1"/>
        <v>9723982.6300000008</v>
      </c>
      <c r="R130" s="106"/>
      <c r="S130" s="106"/>
      <c r="T130" s="106"/>
      <c r="U130" s="106"/>
      <c r="V130" s="106"/>
      <c r="W130" s="106"/>
      <c r="X130" s="106"/>
      <c r="Y130" s="106"/>
      <c r="Z130" s="106"/>
      <c r="AA130" s="106"/>
      <c r="AB130" s="106"/>
      <c r="AC130" s="106"/>
      <c r="AD130" s="106"/>
      <c r="AE130" s="106"/>
    </row>
    <row r="131" spans="2:31" x14ac:dyDescent="0.25">
      <c r="B131" s="104" t="s">
        <v>267</v>
      </c>
      <c r="C131" s="79">
        <v>12152363</v>
      </c>
      <c r="D131" s="79">
        <v>26594431.850000001</v>
      </c>
      <c r="E131" s="79">
        <v>0</v>
      </c>
      <c r="F131" s="79">
        <v>0</v>
      </c>
      <c r="G131" s="79"/>
      <c r="H131" s="79"/>
      <c r="I131" s="79">
        <v>0</v>
      </c>
      <c r="J131" s="79">
        <v>11322.35</v>
      </c>
      <c r="K131" s="79">
        <v>0</v>
      </c>
      <c r="L131" s="79">
        <v>200</v>
      </c>
      <c r="M131" s="79">
        <v>0</v>
      </c>
      <c r="N131" s="79"/>
      <c r="O131" s="79">
        <v>3000</v>
      </c>
      <c r="P131" s="79">
        <v>0</v>
      </c>
      <c r="Q131" s="79">
        <f t="shared" si="1"/>
        <v>14522.35</v>
      </c>
      <c r="R131" s="106"/>
      <c r="S131" s="106"/>
      <c r="T131" s="106"/>
      <c r="U131" s="106"/>
      <c r="V131" s="106"/>
      <c r="W131" s="106"/>
      <c r="X131" s="106"/>
      <c r="Y131" s="106"/>
      <c r="Z131" s="106"/>
      <c r="AA131" s="106"/>
      <c r="AB131" s="106"/>
      <c r="AC131" s="106"/>
      <c r="AD131" s="106"/>
      <c r="AE131" s="106"/>
    </row>
    <row r="132" spans="2:31" x14ac:dyDescent="0.25">
      <c r="B132" s="104" t="s">
        <v>268</v>
      </c>
      <c r="C132" s="79">
        <v>11658304</v>
      </c>
      <c r="D132" s="79">
        <v>13721355.9</v>
      </c>
      <c r="E132" s="79">
        <v>18880</v>
      </c>
      <c r="F132" s="79">
        <v>565279</v>
      </c>
      <c r="G132" s="79">
        <v>711820.91</v>
      </c>
      <c r="H132" s="79">
        <v>1060020.33</v>
      </c>
      <c r="I132" s="79">
        <v>432022.43</v>
      </c>
      <c r="J132" s="79">
        <v>776850.52</v>
      </c>
      <c r="K132" s="79">
        <v>157845.82</v>
      </c>
      <c r="L132" s="79">
        <v>306708.86</v>
      </c>
      <c r="M132" s="79">
        <v>498026.18</v>
      </c>
      <c r="N132" s="79">
        <v>1021043.42</v>
      </c>
      <c r="O132" s="79">
        <v>1209920.96</v>
      </c>
      <c r="P132" s="79">
        <v>2170724.37</v>
      </c>
      <c r="Q132" s="79">
        <f t="shared" si="1"/>
        <v>8929142.8000000007</v>
      </c>
      <c r="R132" s="106"/>
      <c r="S132" s="106"/>
      <c r="T132" s="106"/>
      <c r="U132" s="106"/>
      <c r="V132" s="106"/>
      <c r="W132" s="106"/>
      <c r="X132" s="106"/>
      <c r="Y132" s="106"/>
      <c r="Z132" s="106"/>
      <c r="AA132" s="106"/>
      <c r="AB132" s="106"/>
      <c r="AC132" s="106"/>
      <c r="AD132" s="106"/>
      <c r="AE132" s="106"/>
    </row>
    <row r="133" spans="2:31" s="28" customFormat="1" x14ac:dyDescent="0.25">
      <c r="B133" s="101" t="s">
        <v>269</v>
      </c>
      <c r="C133" s="102">
        <v>482880710</v>
      </c>
      <c r="D133" s="102">
        <v>1147752112.98</v>
      </c>
      <c r="E133" s="102">
        <v>0</v>
      </c>
      <c r="F133" s="102">
        <v>27765.4</v>
      </c>
      <c r="G133" s="102">
        <v>0</v>
      </c>
      <c r="H133" s="102">
        <v>2747970.61</v>
      </c>
      <c r="I133" s="102">
        <v>5880</v>
      </c>
      <c r="J133" s="102">
        <v>0</v>
      </c>
      <c r="K133" s="102">
        <v>34000</v>
      </c>
      <c r="L133" s="102">
        <v>5458.84</v>
      </c>
      <c r="M133" s="102">
        <v>12000</v>
      </c>
      <c r="N133" s="102">
        <v>2360</v>
      </c>
      <c r="O133" s="102">
        <v>68520.89</v>
      </c>
      <c r="P133" s="102">
        <v>174894.99</v>
      </c>
      <c r="Q133" s="102">
        <f t="shared" si="1"/>
        <v>3078850.7299999995</v>
      </c>
      <c r="R133" s="103"/>
      <c r="S133" s="103"/>
      <c r="T133" s="103"/>
      <c r="U133" s="103"/>
      <c r="V133" s="103"/>
      <c r="W133" s="103"/>
      <c r="X133" s="103"/>
      <c r="Y133" s="103"/>
      <c r="Z133" s="103"/>
      <c r="AA133" s="103"/>
      <c r="AB133" s="103"/>
      <c r="AC133" s="103"/>
      <c r="AD133" s="103"/>
      <c r="AE133" s="103"/>
    </row>
    <row r="134" spans="2:31" x14ac:dyDescent="0.25">
      <c r="B134" s="104" t="s">
        <v>270</v>
      </c>
      <c r="C134" s="79">
        <v>482880710</v>
      </c>
      <c r="D134" s="79">
        <v>1147752112.98</v>
      </c>
      <c r="E134" s="79">
        <v>0</v>
      </c>
      <c r="F134" s="79">
        <v>49514938.890000001</v>
      </c>
      <c r="G134" s="79">
        <v>69737765.140000001</v>
      </c>
      <c r="H134" s="79">
        <v>1298578.8</v>
      </c>
      <c r="I134" s="79">
        <v>787292.03</v>
      </c>
      <c r="J134" s="79">
        <v>109956233.95</v>
      </c>
      <c r="K134" s="79">
        <v>202133451.24000001</v>
      </c>
      <c r="L134" s="79">
        <v>15526454.07</v>
      </c>
      <c r="M134" s="79">
        <v>2704482.72</v>
      </c>
      <c r="N134" s="79">
        <v>2591493.7400000002</v>
      </c>
      <c r="O134" s="79">
        <v>9288009.7400000002</v>
      </c>
      <c r="P134" s="79">
        <v>209292271.83000001</v>
      </c>
      <c r="Q134" s="79">
        <f t="shared" si="1"/>
        <v>672830972.1500001</v>
      </c>
      <c r="R134" s="106"/>
      <c r="S134" s="106"/>
      <c r="T134" s="106"/>
      <c r="U134" s="106"/>
      <c r="V134" s="106"/>
      <c r="W134" s="106"/>
      <c r="X134" s="106"/>
      <c r="Y134" s="106"/>
      <c r="Z134" s="106"/>
      <c r="AA134" s="106"/>
      <c r="AB134" s="106"/>
      <c r="AC134" s="106"/>
      <c r="AD134" s="106"/>
      <c r="AE134" s="106"/>
    </row>
    <row r="135" spans="2:31" s="28" customFormat="1" x14ac:dyDescent="0.25">
      <c r="B135" s="101" t="s">
        <v>271</v>
      </c>
      <c r="C135" s="102">
        <v>1274311</v>
      </c>
      <c r="D135" s="102">
        <v>1274311</v>
      </c>
      <c r="E135" s="102">
        <v>0</v>
      </c>
      <c r="F135" s="102">
        <v>49514938.890000001</v>
      </c>
      <c r="G135" s="102">
        <v>69737765.140000001</v>
      </c>
      <c r="H135" s="102">
        <v>1298578.8</v>
      </c>
      <c r="I135" s="102">
        <v>787292.03</v>
      </c>
      <c r="J135" s="102">
        <v>109956233.95</v>
      </c>
      <c r="K135" s="102">
        <v>202133451.24000001</v>
      </c>
      <c r="L135" s="102">
        <v>15526454.07</v>
      </c>
      <c r="M135" s="102">
        <v>2704482.72</v>
      </c>
      <c r="N135" s="102">
        <v>2591493.7400000002</v>
      </c>
      <c r="O135" s="102">
        <v>9288009.7400000002</v>
      </c>
      <c r="P135" s="102">
        <v>209292271.83000001</v>
      </c>
      <c r="Q135" s="102">
        <f t="shared" si="1"/>
        <v>672830972.1500001</v>
      </c>
      <c r="R135" s="103"/>
      <c r="S135" s="103"/>
      <c r="T135" s="103"/>
      <c r="U135" s="103"/>
      <c r="V135" s="103"/>
      <c r="W135" s="103"/>
      <c r="X135" s="103"/>
      <c r="Y135" s="103"/>
      <c r="Z135" s="103"/>
      <c r="AA135" s="103"/>
      <c r="AB135" s="103"/>
      <c r="AC135" s="103"/>
      <c r="AD135" s="103"/>
      <c r="AE135" s="103"/>
    </row>
    <row r="136" spans="2:31" x14ac:dyDescent="0.25">
      <c r="B136" s="104" t="s">
        <v>272</v>
      </c>
      <c r="C136" s="79">
        <v>1274311</v>
      </c>
      <c r="D136" s="79">
        <v>1274311</v>
      </c>
      <c r="E136" s="79">
        <v>0</v>
      </c>
      <c r="F136" s="79"/>
      <c r="G136" s="79"/>
      <c r="H136" s="79"/>
      <c r="I136" s="79"/>
      <c r="J136" s="79"/>
      <c r="K136" s="79"/>
      <c r="L136" s="79"/>
      <c r="M136" s="79"/>
      <c r="N136" s="79"/>
      <c r="O136" s="79"/>
      <c r="P136" s="79"/>
      <c r="Q136" s="79">
        <f t="shared" si="1"/>
        <v>0</v>
      </c>
      <c r="R136" s="106"/>
      <c r="S136" s="106"/>
      <c r="T136" s="106"/>
      <c r="U136" s="106"/>
      <c r="V136" s="106"/>
      <c r="W136" s="106"/>
      <c r="X136" s="106"/>
      <c r="Y136" s="106"/>
      <c r="Z136" s="106"/>
      <c r="AA136" s="106"/>
      <c r="AB136" s="106"/>
      <c r="AC136" s="106"/>
      <c r="AD136" s="106"/>
      <c r="AE136" s="106"/>
    </row>
    <row r="137" spans="2:31" s="28" customFormat="1" x14ac:dyDescent="0.25">
      <c r="B137" s="101" t="s">
        <v>273</v>
      </c>
      <c r="C137" s="102">
        <v>15370681</v>
      </c>
      <c r="D137" s="102">
        <v>15370681</v>
      </c>
      <c r="E137" s="102">
        <v>0</v>
      </c>
      <c r="F137" s="102"/>
      <c r="G137" s="102"/>
      <c r="H137" s="102"/>
      <c r="I137" s="102"/>
      <c r="J137" s="102"/>
      <c r="K137" s="102"/>
      <c r="L137" s="102"/>
      <c r="M137" s="102"/>
      <c r="N137" s="102"/>
      <c r="O137" s="102"/>
      <c r="P137" s="102"/>
      <c r="Q137" s="102">
        <f t="shared" si="1"/>
        <v>0</v>
      </c>
      <c r="R137" s="103"/>
      <c r="S137" s="103"/>
      <c r="T137" s="103"/>
      <c r="U137" s="103"/>
      <c r="V137" s="103"/>
      <c r="W137" s="103"/>
      <c r="X137" s="103"/>
      <c r="Y137" s="103"/>
      <c r="Z137" s="103"/>
      <c r="AA137" s="103"/>
      <c r="AB137" s="103"/>
      <c r="AC137" s="103"/>
      <c r="AD137" s="103"/>
      <c r="AE137" s="103"/>
    </row>
    <row r="138" spans="2:31" x14ac:dyDescent="0.25">
      <c r="B138" s="104" t="s">
        <v>274</v>
      </c>
      <c r="C138" s="79">
        <v>15370681</v>
      </c>
      <c r="D138" s="79">
        <v>15370681</v>
      </c>
      <c r="E138" s="79">
        <v>0</v>
      </c>
      <c r="F138" s="79"/>
      <c r="G138" s="79"/>
      <c r="H138" s="79"/>
      <c r="I138" s="79"/>
      <c r="J138" s="79"/>
      <c r="K138" s="79"/>
      <c r="L138" s="79"/>
      <c r="M138" s="79"/>
      <c r="N138" s="79"/>
      <c r="O138" s="79"/>
      <c r="P138" s="79"/>
      <c r="Q138" s="79">
        <f t="shared" si="1"/>
        <v>0</v>
      </c>
      <c r="R138" s="106"/>
      <c r="S138" s="106"/>
      <c r="T138" s="106"/>
      <c r="U138" s="106"/>
      <c r="V138" s="106"/>
      <c r="W138" s="106"/>
      <c r="X138" s="106"/>
      <c r="Y138" s="106"/>
      <c r="Z138" s="106"/>
      <c r="AA138" s="106"/>
      <c r="AB138" s="106"/>
      <c r="AC138" s="106"/>
      <c r="AD138" s="106"/>
      <c r="AE138" s="106"/>
    </row>
    <row r="139" spans="2:31" s="28" customFormat="1" x14ac:dyDescent="0.25">
      <c r="B139" s="101" t="s">
        <v>275</v>
      </c>
      <c r="C139" s="102">
        <v>32399000</v>
      </c>
      <c r="D139" s="102">
        <v>20561374</v>
      </c>
      <c r="E139" s="102">
        <v>0</v>
      </c>
      <c r="F139" s="102"/>
      <c r="G139" s="102"/>
      <c r="H139" s="102"/>
      <c r="I139" s="102"/>
      <c r="J139" s="102"/>
      <c r="K139" s="102"/>
      <c r="L139" s="102"/>
      <c r="M139" s="102"/>
      <c r="N139" s="102"/>
      <c r="O139" s="102"/>
      <c r="P139" s="102"/>
      <c r="Q139" s="102">
        <f t="shared" si="1"/>
        <v>0</v>
      </c>
      <c r="R139" s="103"/>
      <c r="S139" s="103"/>
      <c r="T139" s="103"/>
      <c r="U139" s="103"/>
      <c r="V139" s="103"/>
      <c r="W139" s="103"/>
      <c r="X139" s="103"/>
      <c r="Y139" s="103"/>
      <c r="Z139" s="103"/>
      <c r="AA139" s="103"/>
      <c r="AB139" s="103"/>
      <c r="AC139" s="103"/>
      <c r="AD139" s="103"/>
      <c r="AE139" s="103"/>
    </row>
    <row r="140" spans="2:31" x14ac:dyDescent="0.25">
      <c r="B140" s="104" t="s">
        <v>276</v>
      </c>
      <c r="C140" s="79">
        <v>32399000</v>
      </c>
      <c r="D140" s="79">
        <v>20561374</v>
      </c>
      <c r="E140" s="79">
        <v>0</v>
      </c>
      <c r="F140" s="79"/>
      <c r="G140" s="79">
        <v>0</v>
      </c>
      <c r="H140" s="79">
        <v>0</v>
      </c>
      <c r="I140" s="79"/>
      <c r="J140" s="79"/>
      <c r="K140" s="79">
        <v>0</v>
      </c>
      <c r="L140" s="79">
        <v>0</v>
      </c>
      <c r="M140" s="79">
        <v>88500</v>
      </c>
      <c r="N140" s="79">
        <v>0</v>
      </c>
      <c r="O140" s="79">
        <v>0</v>
      </c>
      <c r="P140" s="79">
        <v>0</v>
      </c>
      <c r="Q140" s="79">
        <f t="shared" ref="Q140:Q203" si="2">SUM(E140:P140)</f>
        <v>88500</v>
      </c>
      <c r="R140" s="106"/>
      <c r="S140" s="106"/>
      <c r="T140" s="106"/>
      <c r="U140" s="106"/>
      <c r="V140" s="106"/>
      <c r="W140" s="106"/>
      <c r="X140" s="106"/>
      <c r="Y140" s="106"/>
      <c r="Z140" s="106"/>
      <c r="AA140" s="106"/>
      <c r="AB140" s="106"/>
      <c r="AC140" s="106"/>
      <c r="AD140" s="106"/>
      <c r="AE140" s="106"/>
    </row>
    <row r="141" spans="2:31" s="28" customFormat="1" x14ac:dyDescent="0.25">
      <c r="B141" s="101" t="s">
        <v>277</v>
      </c>
      <c r="C141" s="102">
        <v>97503306</v>
      </c>
      <c r="D141" s="102">
        <v>88618475</v>
      </c>
      <c r="E141" s="102">
        <v>0</v>
      </c>
      <c r="F141" s="102"/>
      <c r="G141" s="102">
        <v>0</v>
      </c>
      <c r="H141" s="102">
        <v>0</v>
      </c>
      <c r="I141" s="102"/>
      <c r="J141" s="102"/>
      <c r="K141" s="102">
        <v>0</v>
      </c>
      <c r="L141" s="102">
        <v>0</v>
      </c>
      <c r="M141" s="102">
        <v>88500</v>
      </c>
      <c r="N141" s="102">
        <v>0</v>
      </c>
      <c r="O141" s="102">
        <v>0</v>
      </c>
      <c r="P141" s="102">
        <v>0</v>
      </c>
      <c r="Q141" s="102">
        <f t="shared" si="2"/>
        <v>88500</v>
      </c>
      <c r="R141" s="103"/>
      <c r="S141" s="103"/>
      <c r="T141" s="103"/>
      <c r="U141" s="103"/>
      <c r="V141" s="103"/>
      <c r="W141" s="103"/>
      <c r="X141" s="103"/>
      <c r="Y141" s="103"/>
      <c r="Z141" s="103"/>
      <c r="AA141" s="103"/>
      <c r="AB141" s="103"/>
      <c r="AC141" s="103"/>
      <c r="AD141" s="103"/>
      <c r="AE141" s="103"/>
    </row>
    <row r="142" spans="2:31" x14ac:dyDescent="0.25">
      <c r="B142" s="104" t="s">
        <v>278</v>
      </c>
      <c r="C142" s="79">
        <v>97503306</v>
      </c>
      <c r="D142" s="79">
        <v>88618475</v>
      </c>
      <c r="E142" s="79">
        <v>3778868.33</v>
      </c>
      <c r="F142" s="79">
        <v>5648583.5099999998</v>
      </c>
      <c r="G142" s="79">
        <v>5199281.9400000004</v>
      </c>
      <c r="H142" s="79">
        <v>5062757.84</v>
      </c>
      <c r="I142" s="79">
        <v>3703135.02</v>
      </c>
      <c r="J142" s="79">
        <v>3941890.52</v>
      </c>
      <c r="K142" s="79">
        <v>5422311.8499999996</v>
      </c>
      <c r="L142" s="79">
        <v>3465668.95</v>
      </c>
      <c r="M142" s="79">
        <v>4231619.12</v>
      </c>
      <c r="N142" s="79">
        <v>182989.06</v>
      </c>
      <c r="O142" s="79">
        <v>678870.17</v>
      </c>
      <c r="P142" s="79">
        <v>976771.22</v>
      </c>
      <c r="Q142" s="79">
        <f t="shared" si="2"/>
        <v>42292747.530000001</v>
      </c>
      <c r="R142" s="106"/>
      <c r="S142" s="106"/>
      <c r="T142" s="106"/>
      <c r="U142" s="106"/>
      <c r="V142" s="106"/>
      <c r="W142" s="106"/>
      <c r="X142" s="106"/>
      <c r="Y142" s="106"/>
      <c r="Z142" s="106"/>
      <c r="AA142" s="106"/>
      <c r="AB142" s="106"/>
      <c r="AC142" s="106"/>
      <c r="AD142" s="106"/>
      <c r="AE142" s="106"/>
    </row>
    <row r="143" spans="2:31" s="28" customFormat="1" x14ac:dyDescent="0.25">
      <c r="B143" s="101" t="s">
        <v>279</v>
      </c>
      <c r="C143" s="102">
        <v>7800000</v>
      </c>
      <c r="D143" s="102">
        <v>84638841.25</v>
      </c>
      <c r="E143" s="102">
        <v>3778868.33</v>
      </c>
      <c r="F143" s="102">
        <v>5648583.5099999998</v>
      </c>
      <c r="G143" s="102">
        <v>5199281.9400000004</v>
      </c>
      <c r="H143" s="102">
        <v>5062757.84</v>
      </c>
      <c r="I143" s="102">
        <v>3703135.02</v>
      </c>
      <c r="J143" s="102">
        <v>3941890.52</v>
      </c>
      <c r="K143" s="102">
        <v>5422311.8499999996</v>
      </c>
      <c r="L143" s="102">
        <v>3465668.95</v>
      </c>
      <c r="M143" s="102">
        <v>4231619.12</v>
      </c>
      <c r="N143" s="102">
        <v>182989.06</v>
      </c>
      <c r="O143" s="102">
        <v>678870.17</v>
      </c>
      <c r="P143" s="102">
        <v>976771.22</v>
      </c>
      <c r="Q143" s="102">
        <f t="shared" si="2"/>
        <v>42292747.530000001</v>
      </c>
      <c r="R143" s="103"/>
      <c r="S143" s="103"/>
      <c r="T143" s="103"/>
      <c r="U143" s="103"/>
      <c r="V143" s="103"/>
      <c r="W143" s="103"/>
      <c r="X143" s="103"/>
      <c r="Y143" s="103"/>
      <c r="Z143" s="103"/>
      <c r="AA143" s="103"/>
      <c r="AB143" s="103"/>
      <c r="AC143" s="103"/>
      <c r="AD143" s="103"/>
      <c r="AE143" s="103"/>
    </row>
    <row r="144" spans="2:31" x14ac:dyDescent="0.25">
      <c r="B144" s="104" t="s">
        <v>280</v>
      </c>
      <c r="C144" s="79">
        <v>7800000</v>
      </c>
      <c r="D144" s="79">
        <v>84638841.25</v>
      </c>
      <c r="E144" s="79">
        <v>0</v>
      </c>
      <c r="F144" s="79">
        <v>749106.24</v>
      </c>
      <c r="G144" s="79">
        <v>656282.30000000005</v>
      </c>
      <c r="H144" s="79">
        <v>1354760.1</v>
      </c>
      <c r="I144" s="79">
        <v>7978583.2699999996</v>
      </c>
      <c r="J144" s="79">
        <v>4020402.58</v>
      </c>
      <c r="K144" s="79">
        <v>4316146.8899999997</v>
      </c>
      <c r="L144" s="79">
        <v>1086130.42</v>
      </c>
      <c r="M144" s="79">
        <v>5082296.5599999996</v>
      </c>
      <c r="N144" s="79">
        <v>2155678.48</v>
      </c>
      <c r="O144" s="79">
        <v>1078151.06</v>
      </c>
      <c r="P144" s="79">
        <v>3164036.83</v>
      </c>
      <c r="Q144" s="79">
        <f t="shared" si="2"/>
        <v>31641574.729999997</v>
      </c>
      <c r="R144" s="106"/>
      <c r="S144" s="106"/>
      <c r="T144" s="106"/>
      <c r="U144" s="106"/>
      <c r="V144" s="106"/>
      <c r="W144" s="106"/>
      <c r="X144" s="106"/>
      <c r="Y144" s="106"/>
      <c r="Z144" s="106"/>
      <c r="AA144" s="106"/>
      <c r="AB144" s="106"/>
      <c r="AC144" s="106"/>
      <c r="AD144" s="106"/>
      <c r="AE144" s="106"/>
    </row>
    <row r="145" spans="2:31" s="28" customFormat="1" x14ac:dyDescent="0.25">
      <c r="B145" s="104" t="s">
        <v>35</v>
      </c>
      <c r="C145" s="79">
        <v>906517446</v>
      </c>
      <c r="D145" s="79">
        <v>991065943.51999998</v>
      </c>
      <c r="E145" s="79">
        <v>0</v>
      </c>
      <c r="F145" s="79">
        <v>749106.24</v>
      </c>
      <c r="G145" s="79">
        <v>656282.30000000005</v>
      </c>
      <c r="H145" s="79">
        <v>1354760.1</v>
      </c>
      <c r="I145" s="79">
        <v>7978583.2699999996</v>
      </c>
      <c r="J145" s="79">
        <v>4020402.58</v>
      </c>
      <c r="K145" s="79">
        <v>4316146.8899999997</v>
      </c>
      <c r="L145" s="79">
        <v>1086130.42</v>
      </c>
      <c r="M145" s="79">
        <v>5082296.5599999996</v>
      </c>
      <c r="N145" s="79">
        <v>2155678.48</v>
      </c>
      <c r="O145" s="79">
        <v>1078151.06</v>
      </c>
      <c r="P145" s="79">
        <v>3164036.83</v>
      </c>
      <c r="Q145" s="79">
        <f t="shared" si="2"/>
        <v>31641574.729999997</v>
      </c>
      <c r="R145" s="106"/>
      <c r="S145" s="106"/>
      <c r="T145" s="106"/>
      <c r="U145" s="106"/>
      <c r="V145" s="106"/>
      <c r="W145" s="106"/>
      <c r="X145" s="106"/>
      <c r="Y145" s="106"/>
      <c r="Z145" s="106"/>
      <c r="AA145" s="106"/>
      <c r="AB145" s="106"/>
      <c r="AC145" s="106"/>
      <c r="AD145" s="106"/>
      <c r="AE145" s="106"/>
    </row>
    <row r="146" spans="2:31" s="28" customFormat="1" x14ac:dyDescent="0.25">
      <c r="B146" s="101" t="s">
        <v>281</v>
      </c>
      <c r="C146" s="102">
        <v>77281134</v>
      </c>
      <c r="D146" s="102">
        <v>101216412.47</v>
      </c>
      <c r="E146" s="102">
        <v>4416868.07</v>
      </c>
      <c r="F146" s="102">
        <v>59068982.439999998</v>
      </c>
      <c r="G146" s="102">
        <v>44076638.399999999</v>
      </c>
      <c r="H146" s="102">
        <v>43060807.520000003</v>
      </c>
      <c r="I146" s="102">
        <v>38036700.609999999</v>
      </c>
      <c r="J146" s="102">
        <v>45412898.780000001</v>
      </c>
      <c r="K146" s="102">
        <v>32356027.539999999</v>
      </c>
      <c r="L146" s="102">
        <v>25779885.300000001</v>
      </c>
      <c r="M146" s="102">
        <v>38290267.039999999</v>
      </c>
      <c r="N146" s="102">
        <v>39423693.920000002</v>
      </c>
      <c r="O146" s="102">
        <v>90939489.579999998</v>
      </c>
      <c r="P146" s="102">
        <v>97570579.319999993</v>
      </c>
      <c r="Q146" s="102">
        <f t="shared" si="2"/>
        <v>558432838.51999998</v>
      </c>
      <c r="R146" s="103"/>
      <c r="S146" s="103"/>
      <c r="T146" s="103"/>
      <c r="U146" s="103"/>
      <c r="V146" s="103"/>
      <c r="W146" s="103"/>
      <c r="X146" s="103"/>
      <c r="Y146" s="103"/>
      <c r="Z146" s="103"/>
      <c r="AA146" s="103"/>
      <c r="AB146" s="103"/>
      <c r="AC146" s="103"/>
      <c r="AD146" s="103"/>
      <c r="AE146" s="103"/>
    </row>
    <row r="147" spans="2:31" x14ac:dyDescent="0.25">
      <c r="B147" s="104" t="s">
        <v>282</v>
      </c>
      <c r="C147" s="79">
        <v>77281134</v>
      </c>
      <c r="D147" s="79">
        <v>101216412.47</v>
      </c>
      <c r="E147" s="79">
        <v>0</v>
      </c>
      <c r="F147" s="79">
        <v>2303144.83</v>
      </c>
      <c r="G147" s="79">
        <v>310264.83</v>
      </c>
      <c r="H147" s="79">
        <v>682416.23</v>
      </c>
      <c r="I147" s="79">
        <v>1129006.26</v>
      </c>
      <c r="J147" s="79">
        <v>1530599.97</v>
      </c>
      <c r="K147" s="79">
        <v>1663033.27</v>
      </c>
      <c r="L147" s="79">
        <v>7575645.5800000001</v>
      </c>
      <c r="M147" s="79">
        <v>310264.83</v>
      </c>
      <c r="N147" s="79">
        <v>7465.32</v>
      </c>
      <c r="O147" s="79">
        <v>21457040.109999999</v>
      </c>
      <c r="P147" s="79">
        <v>578237.39</v>
      </c>
      <c r="Q147" s="79">
        <f t="shared" si="2"/>
        <v>37547118.620000005</v>
      </c>
      <c r="R147" s="106"/>
      <c r="S147" s="106"/>
      <c r="T147" s="106"/>
      <c r="U147" s="106"/>
      <c r="V147" s="106"/>
      <c r="W147" s="106"/>
      <c r="X147" s="106"/>
      <c r="Y147" s="106"/>
      <c r="Z147" s="106"/>
      <c r="AA147" s="106"/>
      <c r="AB147" s="106"/>
      <c r="AC147" s="106"/>
      <c r="AD147" s="106"/>
      <c r="AE147" s="106"/>
    </row>
    <row r="148" spans="2:31" s="28" customFormat="1" x14ac:dyDescent="0.25">
      <c r="B148" s="101" t="s">
        <v>283</v>
      </c>
      <c r="C148" s="102">
        <v>177010383</v>
      </c>
      <c r="D148" s="102">
        <v>244198135.66</v>
      </c>
      <c r="E148" s="102">
        <v>0</v>
      </c>
      <c r="F148" s="102">
        <v>2303144.83</v>
      </c>
      <c r="G148" s="102">
        <v>310264.83</v>
      </c>
      <c r="H148" s="102">
        <v>682416.23</v>
      </c>
      <c r="I148" s="102">
        <v>1129006.26</v>
      </c>
      <c r="J148" s="102">
        <v>1530599.97</v>
      </c>
      <c r="K148" s="102">
        <v>1663033.27</v>
      </c>
      <c r="L148" s="102">
        <v>7575645.5800000001</v>
      </c>
      <c r="M148" s="102">
        <v>310264.83</v>
      </c>
      <c r="N148" s="102">
        <v>7465.32</v>
      </c>
      <c r="O148" s="102">
        <v>21457040.109999999</v>
      </c>
      <c r="P148" s="102">
        <v>578237.39</v>
      </c>
      <c r="Q148" s="102">
        <f t="shared" si="2"/>
        <v>37547118.620000005</v>
      </c>
      <c r="R148" s="103"/>
      <c r="S148" s="103"/>
      <c r="T148" s="103"/>
      <c r="U148" s="103"/>
      <c r="V148" s="103"/>
      <c r="W148" s="103"/>
      <c r="X148" s="103"/>
      <c r="Y148" s="103"/>
      <c r="Z148" s="103"/>
      <c r="AA148" s="103"/>
      <c r="AB148" s="103"/>
      <c r="AC148" s="103"/>
      <c r="AD148" s="103"/>
      <c r="AE148" s="103"/>
    </row>
    <row r="149" spans="2:31" x14ac:dyDescent="0.25">
      <c r="B149" s="104" t="s">
        <v>284</v>
      </c>
      <c r="C149" s="79">
        <v>177010383</v>
      </c>
      <c r="D149" s="79">
        <v>244198135.66</v>
      </c>
      <c r="E149" s="79">
        <v>0</v>
      </c>
      <c r="F149" s="79">
        <v>5488881.1200000001</v>
      </c>
      <c r="G149" s="79">
        <v>4847350.79</v>
      </c>
      <c r="H149" s="79">
        <v>6811155.0899999999</v>
      </c>
      <c r="I149" s="79">
        <v>5835076.4800000004</v>
      </c>
      <c r="J149" s="79">
        <v>5652676.8799999999</v>
      </c>
      <c r="K149" s="79">
        <v>4876848.13</v>
      </c>
      <c r="L149" s="79">
        <v>1590823.67</v>
      </c>
      <c r="M149" s="79">
        <v>7424513</v>
      </c>
      <c r="N149" s="79">
        <v>3547612</v>
      </c>
      <c r="O149" s="79">
        <v>33792650.939999998</v>
      </c>
      <c r="P149" s="79">
        <v>75190326.140000001</v>
      </c>
      <c r="Q149" s="79">
        <f t="shared" si="2"/>
        <v>155057914.24000001</v>
      </c>
      <c r="R149" s="106"/>
      <c r="S149" s="106"/>
      <c r="T149" s="106"/>
      <c r="U149" s="106"/>
      <c r="V149" s="106"/>
      <c r="W149" s="106"/>
      <c r="X149" s="106"/>
      <c r="Y149" s="106"/>
      <c r="Z149" s="106"/>
      <c r="AA149" s="106"/>
      <c r="AB149" s="106"/>
      <c r="AC149" s="106"/>
      <c r="AD149" s="106"/>
      <c r="AE149" s="106"/>
    </row>
    <row r="150" spans="2:31" s="28" customFormat="1" x14ac:dyDescent="0.25">
      <c r="B150" s="101" t="s">
        <v>285</v>
      </c>
      <c r="C150" s="102">
        <v>644273929</v>
      </c>
      <c r="D150" s="102">
        <v>636063060.38</v>
      </c>
      <c r="E150" s="102">
        <v>0</v>
      </c>
      <c r="F150" s="102">
        <v>5488881.1200000001</v>
      </c>
      <c r="G150" s="102">
        <v>4847350.79</v>
      </c>
      <c r="H150" s="102">
        <v>6811155.0899999999</v>
      </c>
      <c r="I150" s="102">
        <v>5835076.4800000004</v>
      </c>
      <c r="J150" s="102">
        <v>5652676.8799999999</v>
      </c>
      <c r="K150" s="102">
        <v>4876848.13</v>
      </c>
      <c r="L150" s="102">
        <v>1590823.67</v>
      </c>
      <c r="M150" s="102">
        <v>7424513</v>
      </c>
      <c r="N150" s="102">
        <v>3547612</v>
      </c>
      <c r="O150" s="102">
        <v>33792650.939999998</v>
      </c>
      <c r="P150" s="102">
        <v>75190326.140000001</v>
      </c>
      <c r="Q150" s="102">
        <f>SUM(E150:P150)</f>
        <v>155057914.24000001</v>
      </c>
      <c r="R150" s="103"/>
      <c r="S150" s="103"/>
      <c r="T150" s="103"/>
      <c r="U150" s="103"/>
      <c r="V150" s="103"/>
      <c r="W150" s="103"/>
      <c r="X150" s="103"/>
      <c r="Y150" s="103"/>
      <c r="Z150" s="103"/>
      <c r="AA150" s="103"/>
      <c r="AB150" s="103"/>
      <c r="AC150" s="103"/>
      <c r="AD150" s="103"/>
      <c r="AE150" s="103"/>
    </row>
    <row r="151" spans="2:31" x14ac:dyDescent="0.25">
      <c r="B151" s="104" t="s">
        <v>286</v>
      </c>
      <c r="C151" s="79">
        <v>644273929</v>
      </c>
      <c r="D151" s="79">
        <v>636063060.38</v>
      </c>
      <c r="E151" s="79">
        <v>4416868.07</v>
      </c>
      <c r="F151" s="79">
        <v>51276956.490000002</v>
      </c>
      <c r="G151" s="79">
        <v>38919022.780000001</v>
      </c>
      <c r="H151" s="79">
        <v>35475436.950000003</v>
      </c>
      <c r="I151" s="79">
        <v>30984868.620000001</v>
      </c>
      <c r="J151" s="79">
        <v>38135779.340000004</v>
      </c>
      <c r="K151" s="79">
        <v>25732076.91</v>
      </c>
      <c r="L151" s="79">
        <v>16529346.82</v>
      </c>
      <c r="M151" s="79">
        <v>30555489.210000001</v>
      </c>
      <c r="N151" s="79">
        <v>34568616.600000001</v>
      </c>
      <c r="O151" s="79">
        <v>34123798.530000001</v>
      </c>
      <c r="P151" s="79">
        <v>20414216.010000002</v>
      </c>
      <c r="Q151" s="79">
        <f>SUM(E151:P151)</f>
        <v>361132476.33000004</v>
      </c>
      <c r="R151" s="106"/>
      <c r="S151" s="106"/>
      <c r="T151" s="106"/>
      <c r="U151" s="106"/>
      <c r="V151" s="106"/>
      <c r="W151" s="106"/>
      <c r="X151" s="106"/>
      <c r="Y151" s="106"/>
      <c r="Z151" s="106"/>
      <c r="AA151" s="106"/>
      <c r="AB151" s="106"/>
      <c r="AC151" s="106"/>
      <c r="AD151" s="106"/>
      <c r="AE151" s="106"/>
    </row>
    <row r="152" spans="2:31" s="28" customFormat="1" x14ac:dyDescent="0.25">
      <c r="B152" s="101" t="s">
        <v>287</v>
      </c>
      <c r="C152" s="102">
        <v>118000</v>
      </c>
      <c r="D152" s="102">
        <v>0</v>
      </c>
      <c r="E152" s="102">
        <v>4416868.07</v>
      </c>
      <c r="F152" s="102">
        <v>51276956.490000002</v>
      </c>
      <c r="G152" s="102">
        <v>38919022.780000001</v>
      </c>
      <c r="H152" s="102">
        <v>35475436.950000003</v>
      </c>
      <c r="I152" s="102">
        <v>30984868.620000001</v>
      </c>
      <c r="J152" s="102">
        <v>38135779.340000004</v>
      </c>
      <c r="K152" s="102">
        <v>25732076.91</v>
      </c>
      <c r="L152" s="102">
        <v>16529346.82</v>
      </c>
      <c r="M152" s="102">
        <v>30555489.210000001</v>
      </c>
      <c r="N152" s="102">
        <v>34568616.600000001</v>
      </c>
      <c r="O152" s="102">
        <v>34123798.530000001</v>
      </c>
      <c r="P152" s="102">
        <v>20414216.010000002</v>
      </c>
      <c r="Q152" s="102">
        <f t="shared" ref="Q152:Q161" si="3">SUM(E152:P152)</f>
        <v>361132476.33000004</v>
      </c>
      <c r="R152" s="103"/>
      <c r="S152" s="103"/>
      <c r="T152" s="103"/>
      <c r="U152" s="103"/>
      <c r="V152" s="103"/>
      <c r="W152" s="103"/>
      <c r="X152" s="103"/>
      <c r="Y152" s="103"/>
      <c r="Z152" s="103"/>
      <c r="AA152" s="103"/>
      <c r="AB152" s="103"/>
      <c r="AC152" s="103"/>
      <c r="AD152" s="103"/>
      <c r="AE152" s="103"/>
    </row>
    <row r="153" spans="2:31" x14ac:dyDescent="0.25">
      <c r="B153" s="104" t="s">
        <v>288</v>
      </c>
      <c r="C153" s="79">
        <v>118000</v>
      </c>
      <c r="D153" s="79">
        <v>0</v>
      </c>
      <c r="E153" s="79">
        <v>0</v>
      </c>
      <c r="F153" s="79"/>
      <c r="G153" s="79"/>
      <c r="H153" s="79"/>
      <c r="I153" s="79"/>
      <c r="J153" s="79"/>
      <c r="K153" s="79"/>
      <c r="L153" s="79"/>
      <c r="M153" s="79"/>
      <c r="N153" s="79"/>
      <c r="O153" s="79"/>
      <c r="P153" s="79">
        <v>0</v>
      </c>
      <c r="Q153" s="79">
        <f t="shared" si="3"/>
        <v>0</v>
      </c>
      <c r="R153" s="106"/>
      <c r="S153" s="106"/>
      <c r="T153" s="106"/>
      <c r="U153" s="106"/>
      <c r="V153" s="106"/>
      <c r="W153" s="106"/>
      <c r="X153" s="106"/>
      <c r="Y153" s="106"/>
      <c r="Z153" s="106"/>
      <c r="AA153" s="106"/>
      <c r="AB153" s="106"/>
      <c r="AC153" s="106"/>
      <c r="AD153" s="106"/>
      <c r="AE153" s="106"/>
    </row>
    <row r="154" spans="2:31" s="28" customFormat="1" x14ac:dyDescent="0.25">
      <c r="B154" s="101" t="s">
        <v>289</v>
      </c>
      <c r="C154" s="102">
        <v>1135000</v>
      </c>
      <c r="D154" s="102">
        <v>1003000</v>
      </c>
      <c r="E154" s="102">
        <v>0</v>
      </c>
      <c r="F154" s="102"/>
      <c r="G154" s="102"/>
      <c r="H154" s="102"/>
      <c r="I154" s="102"/>
      <c r="J154" s="102"/>
      <c r="K154" s="102"/>
      <c r="L154" s="102"/>
      <c r="M154" s="102"/>
      <c r="N154" s="102"/>
      <c r="O154" s="102"/>
      <c r="P154" s="102">
        <v>0</v>
      </c>
      <c r="Q154" s="102">
        <f t="shared" si="3"/>
        <v>0</v>
      </c>
      <c r="R154" s="103"/>
      <c r="S154" s="103"/>
      <c r="T154" s="103"/>
      <c r="U154" s="103"/>
      <c r="V154" s="103"/>
      <c r="W154" s="103"/>
      <c r="X154" s="103"/>
      <c r="Y154" s="103"/>
      <c r="Z154" s="103"/>
      <c r="AA154" s="103"/>
      <c r="AB154" s="103"/>
      <c r="AC154" s="103"/>
      <c r="AD154" s="103"/>
      <c r="AE154" s="103"/>
    </row>
    <row r="155" spans="2:31" x14ac:dyDescent="0.25">
      <c r="B155" s="104" t="s">
        <v>290</v>
      </c>
      <c r="C155" s="79">
        <v>1135000</v>
      </c>
      <c r="D155" s="79">
        <v>1003000</v>
      </c>
      <c r="E155" s="79">
        <v>0</v>
      </c>
      <c r="F155" s="79"/>
      <c r="G155" s="79"/>
      <c r="H155" s="79"/>
      <c r="I155" s="79"/>
      <c r="J155" s="79"/>
      <c r="K155" s="79"/>
      <c r="L155" s="79"/>
      <c r="M155" s="79"/>
      <c r="N155" s="79"/>
      <c r="O155" s="79"/>
      <c r="P155" s="79">
        <v>0</v>
      </c>
      <c r="Q155" s="79">
        <f t="shared" si="3"/>
        <v>0</v>
      </c>
      <c r="R155" s="106"/>
      <c r="S155" s="106"/>
      <c r="T155" s="106"/>
      <c r="U155" s="106"/>
      <c r="V155" s="106"/>
      <c r="W155" s="106"/>
      <c r="X155" s="106"/>
      <c r="Y155" s="106"/>
      <c r="Z155" s="106"/>
      <c r="AA155" s="106"/>
      <c r="AB155" s="106"/>
      <c r="AC155" s="106"/>
      <c r="AD155" s="106"/>
      <c r="AE155" s="106"/>
    </row>
    <row r="156" spans="2:31" s="28" customFormat="1" x14ac:dyDescent="0.25">
      <c r="B156" s="101" t="s">
        <v>291</v>
      </c>
      <c r="C156" s="102">
        <v>2000000</v>
      </c>
      <c r="D156" s="102">
        <v>3566000</v>
      </c>
      <c r="E156" s="102">
        <v>0</v>
      </c>
      <c r="F156" s="102"/>
      <c r="G156" s="102"/>
      <c r="H156" s="102"/>
      <c r="I156" s="102"/>
      <c r="J156" s="102"/>
      <c r="K156" s="102"/>
      <c r="L156" s="102"/>
      <c r="M156" s="102"/>
      <c r="N156" s="102"/>
      <c r="O156" s="102"/>
      <c r="P156" s="102">
        <v>0</v>
      </c>
      <c r="Q156" s="102">
        <f t="shared" si="3"/>
        <v>0</v>
      </c>
      <c r="R156" s="103"/>
      <c r="S156" s="103"/>
      <c r="T156" s="103"/>
      <c r="U156" s="103"/>
      <c r="V156" s="103"/>
      <c r="W156" s="103"/>
      <c r="X156" s="103"/>
      <c r="Y156" s="103"/>
      <c r="Z156" s="103"/>
      <c r="AA156" s="103"/>
      <c r="AB156" s="103"/>
      <c r="AC156" s="103"/>
      <c r="AD156" s="103"/>
      <c r="AE156" s="103"/>
    </row>
    <row r="157" spans="2:31" x14ac:dyDescent="0.25">
      <c r="B157" s="104" t="s">
        <v>292</v>
      </c>
      <c r="C157" s="79">
        <v>2000000</v>
      </c>
      <c r="D157" s="79">
        <v>3566000</v>
      </c>
      <c r="E157" s="79">
        <v>0</v>
      </c>
      <c r="F157" s="79"/>
      <c r="G157" s="79"/>
      <c r="H157" s="79"/>
      <c r="I157" s="79"/>
      <c r="J157" s="79"/>
      <c r="K157" s="79"/>
      <c r="L157" s="79"/>
      <c r="M157" s="79"/>
      <c r="N157" s="79">
        <v>0</v>
      </c>
      <c r="O157" s="79">
        <v>1566000</v>
      </c>
      <c r="P157" s="79"/>
      <c r="Q157" s="79">
        <f t="shared" si="3"/>
        <v>1566000</v>
      </c>
      <c r="R157" s="106"/>
      <c r="S157" s="106"/>
      <c r="T157" s="106"/>
      <c r="U157" s="106"/>
      <c r="V157" s="106"/>
      <c r="W157" s="106"/>
      <c r="X157" s="106"/>
      <c r="Y157" s="106"/>
      <c r="Z157" s="106"/>
      <c r="AA157" s="106"/>
      <c r="AB157" s="106"/>
      <c r="AC157" s="106"/>
      <c r="AD157" s="106"/>
      <c r="AE157" s="106"/>
    </row>
    <row r="158" spans="2:31" s="28" customFormat="1" x14ac:dyDescent="0.25">
      <c r="B158" s="101" t="s">
        <v>293</v>
      </c>
      <c r="C158" s="102">
        <v>1500000</v>
      </c>
      <c r="D158" s="102">
        <v>1500000</v>
      </c>
      <c r="E158" s="102">
        <v>0</v>
      </c>
      <c r="F158" s="102"/>
      <c r="G158" s="102"/>
      <c r="H158" s="102"/>
      <c r="I158" s="102"/>
      <c r="J158" s="102"/>
      <c r="K158" s="102"/>
      <c r="L158" s="102"/>
      <c r="M158" s="102"/>
      <c r="N158" s="102">
        <v>0</v>
      </c>
      <c r="O158" s="102">
        <v>1566000</v>
      </c>
      <c r="P158" s="102"/>
      <c r="Q158" s="102">
        <f t="shared" si="3"/>
        <v>1566000</v>
      </c>
      <c r="R158" s="103"/>
      <c r="S158" s="103"/>
      <c r="T158" s="103"/>
      <c r="U158" s="103"/>
      <c r="V158" s="103"/>
      <c r="W158" s="103"/>
      <c r="X158" s="103"/>
      <c r="Y158" s="103"/>
      <c r="Z158" s="103"/>
      <c r="AA158" s="103"/>
      <c r="AB158" s="103"/>
      <c r="AC158" s="103"/>
      <c r="AD158" s="103"/>
      <c r="AE158" s="103"/>
    </row>
    <row r="159" spans="2:31" x14ac:dyDescent="0.25">
      <c r="B159" s="104" t="s">
        <v>294</v>
      </c>
      <c r="C159" s="79">
        <v>1500000</v>
      </c>
      <c r="D159" s="79">
        <v>1500000</v>
      </c>
      <c r="E159" s="79">
        <v>0</v>
      </c>
      <c r="F159" s="79"/>
      <c r="G159" s="79"/>
      <c r="H159" s="79"/>
      <c r="I159" s="79"/>
      <c r="J159" s="79"/>
      <c r="K159" s="79"/>
      <c r="L159" s="79"/>
      <c r="M159" s="79"/>
      <c r="N159" s="79"/>
      <c r="O159" s="79"/>
      <c r="P159" s="79"/>
      <c r="Q159" s="79">
        <f t="shared" si="3"/>
        <v>0</v>
      </c>
      <c r="R159" s="106"/>
      <c r="S159" s="106"/>
      <c r="T159" s="106"/>
      <c r="U159" s="106"/>
      <c r="V159" s="106"/>
      <c r="W159" s="106"/>
      <c r="X159" s="106"/>
      <c r="Y159" s="106"/>
      <c r="Z159" s="106"/>
      <c r="AA159" s="106"/>
      <c r="AB159" s="106"/>
      <c r="AC159" s="106"/>
      <c r="AD159" s="106"/>
      <c r="AE159" s="106"/>
    </row>
    <row r="160" spans="2:31" s="28" customFormat="1" x14ac:dyDescent="0.25">
      <c r="B160" s="101" t="s">
        <v>295</v>
      </c>
      <c r="C160" s="102">
        <v>3199000</v>
      </c>
      <c r="D160" s="102">
        <v>3519335.01</v>
      </c>
      <c r="E160" s="102">
        <v>0</v>
      </c>
      <c r="F160" s="102"/>
      <c r="G160" s="102"/>
      <c r="H160" s="102"/>
      <c r="I160" s="102"/>
      <c r="J160" s="102"/>
      <c r="K160" s="102"/>
      <c r="L160" s="102"/>
      <c r="M160" s="102"/>
      <c r="N160" s="102"/>
      <c r="O160" s="102"/>
      <c r="P160" s="102"/>
      <c r="Q160" s="102">
        <f t="shared" si="3"/>
        <v>0</v>
      </c>
      <c r="R160" s="103"/>
      <c r="S160" s="103"/>
      <c r="T160" s="103"/>
      <c r="U160" s="103"/>
      <c r="V160" s="103"/>
      <c r="W160" s="103"/>
      <c r="X160" s="103"/>
      <c r="Y160" s="103"/>
      <c r="Z160" s="103"/>
      <c r="AA160" s="103"/>
      <c r="AB160" s="103"/>
      <c r="AC160" s="103"/>
      <c r="AD160" s="103"/>
      <c r="AE160" s="103"/>
    </row>
    <row r="161" spans="2:31" x14ac:dyDescent="0.25">
      <c r="B161" s="104" t="s">
        <v>296</v>
      </c>
      <c r="C161" s="79">
        <v>3199000</v>
      </c>
      <c r="D161" s="79">
        <v>3519335.01</v>
      </c>
      <c r="E161" s="79">
        <v>0</v>
      </c>
      <c r="F161" s="79">
        <v>0</v>
      </c>
      <c r="G161" s="79">
        <v>0</v>
      </c>
      <c r="H161" s="79">
        <v>91799.25</v>
      </c>
      <c r="I161" s="79">
        <v>87749.25</v>
      </c>
      <c r="J161" s="79">
        <v>93842.59</v>
      </c>
      <c r="K161" s="79">
        <v>84069.23</v>
      </c>
      <c r="L161" s="79">
        <v>84069.23</v>
      </c>
      <c r="M161" s="79">
        <v>0</v>
      </c>
      <c r="N161" s="79">
        <v>1300000</v>
      </c>
      <c r="O161" s="79">
        <v>0</v>
      </c>
      <c r="P161" s="79">
        <v>1387799.78</v>
      </c>
      <c r="Q161" s="79">
        <f t="shared" si="3"/>
        <v>3129329.33</v>
      </c>
      <c r="R161" s="106"/>
      <c r="S161" s="106"/>
      <c r="T161" s="106"/>
      <c r="U161" s="106"/>
      <c r="V161" s="106"/>
      <c r="W161" s="106"/>
      <c r="X161" s="106"/>
      <c r="Y161" s="106"/>
      <c r="Z161" s="106"/>
      <c r="AA161" s="106"/>
      <c r="AB161" s="106"/>
      <c r="AC161" s="106"/>
      <c r="AD161" s="106"/>
      <c r="AE161" s="106"/>
    </row>
    <row r="162" spans="2:31" s="28" customFormat="1" x14ac:dyDescent="0.25">
      <c r="B162" s="104" t="s">
        <v>36</v>
      </c>
      <c r="C162" s="79">
        <v>985956295</v>
      </c>
      <c r="D162" s="79">
        <v>1464803912.1400001</v>
      </c>
      <c r="E162" s="79">
        <v>0</v>
      </c>
      <c r="F162" s="79">
        <v>0</v>
      </c>
      <c r="G162" s="79">
        <v>0</v>
      </c>
      <c r="H162" s="79">
        <v>91799.25</v>
      </c>
      <c r="I162" s="79">
        <v>87749.25</v>
      </c>
      <c r="J162" s="79">
        <v>93842.59</v>
      </c>
      <c r="K162" s="79">
        <v>84069.23</v>
      </c>
      <c r="L162" s="79">
        <v>84069.23</v>
      </c>
      <c r="M162" s="79">
        <v>0</v>
      </c>
      <c r="N162" s="79">
        <v>1300000</v>
      </c>
      <c r="O162" s="79">
        <v>0</v>
      </c>
      <c r="P162" s="79">
        <v>1387799.78</v>
      </c>
      <c r="Q162" s="79">
        <f t="shared" si="2"/>
        <v>3129329.33</v>
      </c>
      <c r="R162" s="106"/>
      <c r="S162" s="106"/>
      <c r="T162" s="106"/>
      <c r="U162" s="106"/>
      <c r="V162" s="106"/>
      <c r="W162" s="106"/>
      <c r="X162" s="106"/>
      <c r="Y162" s="106"/>
      <c r="Z162" s="106"/>
      <c r="AA162" s="106"/>
      <c r="AB162" s="106"/>
      <c r="AC162" s="106"/>
      <c r="AD162" s="106"/>
      <c r="AE162" s="106"/>
    </row>
    <row r="163" spans="2:31" s="28" customFormat="1" x14ac:dyDescent="0.25">
      <c r="B163" s="101" t="s">
        <v>297</v>
      </c>
      <c r="C163" s="102">
        <v>451195747</v>
      </c>
      <c r="D163" s="102">
        <v>710579473.13</v>
      </c>
      <c r="E163" s="102">
        <v>3522227.59</v>
      </c>
      <c r="F163" s="102">
        <v>7632384.4400000004</v>
      </c>
      <c r="G163" s="102">
        <v>17787113.52</v>
      </c>
      <c r="H163" s="102">
        <v>23774241.600000001</v>
      </c>
      <c r="I163" s="102">
        <v>27279213.850000001</v>
      </c>
      <c r="J163" s="102">
        <v>34955861.990000002</v>
      </c>
      <c r="K163" s="102">
        <v>59554171.789999999</v>
      </c>
      <c r="L163" s="102">
        <v>25261893.010000002</v>
      </c>
      <c r="M163" s="102">
        <v>30442771.350000001</v>
      </c>
      <c r="N163" s="102">
        <v>45402237.590000004</v>
      </c>
      <c r="O163" s="102">
        <v>36582639.68</v>
      </c>
      <c r="P163" s="102">
        <v>54610793.960000001</v>
      </c>
      <c r="Q163" s="102">
        <f t="shared" si="2"/>
        <v>366805550.37</v>
      </c>
      <c r="R163" s="103"/>
      <c r="S163" s="103"/>
      <c r="T163" s="103"/>
      <c r="U163" s="103"/>
      <c r="V163" s="103"/>
      <c r="W163" s="103"/>
      <c r="X163" s="103"/>
      <c r="Y163" s="103"/>
      <c r="Z163" s="103"/>
      <c r="AA163" s="103"/>
      <c r="AB163" s="103"/>
      <c r="AC163" s="103"/>
      <c r="AD163" s="103"/>
      <c r="AE163" s="103"/>
    </row>
    <row r="164" spans="2:31" x14ac:dyDescent="0.25">
      <c r="B164" s="104" t="s">
        <v>298</v>
      </c>
      <c r="C164" s="79">
        <v>301821551</v>
      </c>
      <c r="D164" s="79">
        <v>368562202.38999999</v>
      </c>
      <c r="E164" s="79">
        <v>47015.6</v>
      </c>
      <c r="F164" s="79">
        <v>2191353.16</v>
      </c>
      <c r="G164" s="79">
        <v>2479994.37</v>
      </c>
      <c r="H164" s="79">
        <v>9379840.1699999999</v>
      </c>
      <c r="I164" s="79">
        <v>2391888.5299999998</v>
      </c>
      <c r="J164" s="79">
        <v>6350163.2800000003</v>
      </c>
      <c r="K164" s="79">
        <v>4471062.91</v>
      </c>
      <c r="L164" s="79">
        <v>5368849.7199999997</v>
      </c>
      <c r="M164" s="79">
        <v>8399740.4399999995</v>
      </c>
      <c r="N164" s="79">
        <v>25382821.670000002</v>
      </c>
      <c r="O164" s="79">
        <v>6611839.2000000002</v>
      </c>
      <c r="P164" s="79">
        <v>9125205.9299999997</v>
      </c>
      <c r="Q164" s="79">
        <f t="shared" si="2"/>
        <v>82199774.979999989</v>
      </c>
      <c r="R164" s="106"/>
      <c r="S164" s="106"/>
      <c r="T164" s="106"/>
      <c r="U164" s="106"/>
      <c r="V164" s="106"/>
      <c r="W164" s="106"/>
      <c r="X164" s="106"/>
      <c r="Y164" s="106"/>
      <c r="Z164" s="106"/>
      <c r="AA164" s="106"/>
      <c r="AB164" s="106"/>
      <c r="AC164" s="106"/>
      <c r="AD164" s="106"/>
      <c r="AE164" s="106"/>
    </row>
    <row r="165" spans="2:31" x14ac:dyDescent="0.25">
      <c r="B165" s="104" t="s">
        <v>299</v>
      </c>
      <c r="C165" s="79">
        <v>83043683</v>
      </c>
      <c r="D165" s="79">
        <v>65556370.82</v>
      </c>
      <c r="E165" s="79">
        <v>47015.6</v>
      </c>
      <c r="F165" s="79">
        <v>1813903.24</v>
      </c>
      <c r="G165" s="79">
        <v>1094754.96</v>
      </c>
      <c r="H165" s="79">
        <v>3692375.71</v>
      </c>
      <c r="I165" s="79">
        <v>936843.68</v>
      </c>
      <c r="J165" s="79">
        <v>3093748.18</v>
      </c>
      <c r="K165" s="79">
        <v>2311743.59</v>
      </c>
      <c r="L165" s="79">
        <v>2158163.31</v>
      </c>
      <c r="M165" s="79">
        <v>2673692.06</v>
      </c>
      <c r="N165" s="79">
        <v>23544374.710000001</v>
      </c>
      <c r="O165" s="79">
        <v>4514720.25</v>
      </c>
      <c r="P165" s="79">
        <v>5526719.46</v>
      </c>
      <c r="Q165" s="79">
        <f t="shared" si="2"/>
        <v>51408054.75</v>
      </c>
      <c r="R165" s="106"/>
      <c r="S165" s="106"/>
      <c r="T165" s="106"/>
      <c r="U165" s="106"/>
      <c r="V165" s="106"/>
      <c r="W165" s="106"/>
      <c r="X165" s="106"/>
      <c r="Y165" s="106"/>
      <c r="Z165" s="106"/>
      <c r="AA165" s="106"/>
      <c r="AB165" s="106"/>
      <c r="AC165" s="106"/>
      <c r="AD165" s="106"/>
      <c r="AE165" s="106"/>
    </row>
    <row r="166" spans="2:31" x14ac:dyDescent="0.25">
      <c r="B166" s="104" t="s">
        <v>300</v>
      </c>
      <c r="C166" s="79">
        <v>5639887</v>
      </c>
      <c r="D166" s="79">
        <v>203040187</v>
      </c>
      <c r="E166" s="79">
        <v>0</v>
      </c>
      <c r="F166" s="79">
        <v>358623.24</v>
      </c>
      <c r="G166" s="79">
        <v>1305031.82</v>
      </c>
      <c r="H166" s="79">
        <v>1378856.3</v>
      </c>
      <c r="I166" s="79">
        <v>47292.04</v>
      </c>
      <c r="J166" s="79">
        <v>1436946.64</v>
      </c>
      <c r="K166" s="79">
        <v>367274.47</v>
      </c>
      <c r="L166" s="79">
        <v>2391232.94</v>
      </c>
      <c r="M166" s="79">
        <v>1605233.65</v>
      </c>
      <c r="N166" s="79">
        <v>1172960.1499999999</v>
      </c>
      <c r="O166" s="79">
        <v>797798.24</v>
      </c>
      <c r="P166" s="79">
        <v>1241906.07</v>
      </c>
      <c r="Q166" s="79">
        <f t="shared" si="2"/>
        <v>12103155.560000001</v>
      </c>
      <c r="R166" s="106"/>
      <c r="S166" s="106"/>
      <c r="T166" s="106"/>
      <c r="U166" s="106"/>
      <c r="V166" s="106"/>
      <c r="W166" s="106"/>
      <c r="X166" s="106"/>
      <c r="Y166" s="106"/>
      <c r="Z166" s="106"/>
      <c r="AA166" s="106"/>
      <c r="AB166" s="106"/>
      <c r="AC166" s="106"/>
      <c r="AD166" s="106"/>
      <c r="AE166" s="106"/>
    </row>
    <row r="167" spans="2:31" x14ac:dyDescent="0.25">
      <c r="B167" s="104" t="s">
        <v>301</v>
      </c>
      <c r="C167" s="79">
        <v>42615367</v>
      </c>
      <c r="D167" s="79">
        <v>17044001.91</v>
      </c>
      <c r="E167" s="79">
        <v>0</v>
      </c>
      <c r="F167" s="79">
        <v>0</v>
      </c>
      <c r="G167" s="79">
        <v>4248</v>
      </c>
      <c r="H167" s="79">
        <v>0</v>
      </c>
      <c r="I167" s="79"/>
      <c r="J167" s="79"/>
      <c r="K167" s="79"/>
      <c r="L167" s="79">
        <v>9100</v>
      </c>
      <c r="M167" s="79">
        <v>0</v>
      </c>
      <c r="N167" s="79">
        <v>0</v>
      </c>
      <c r="O167" s="79"/>
      <c r="P167" s="79">
        <v>1000</v>
      </c>
      <c r="Q167" s="79">
        <f t="shared" si="2"/>
        <v>14348</v>
      </c>
      <c r="R167" s="106"/>
      <c r="S167" s="106"/>
      <c r="T167" s="106"/>
      <c r="U167" s="106"/>
      <c r="V167" s="106"/>
      <c r="W167" s="106"/>
      <c r="X167" s="106"/>
      <c r="Y167" s="106"/>
      <c r="Z167" s="106"/>
      <c r="AA167" s="106"/>
      <c r="AB167" s="106"/>
      <c r="AC167" s="106"/>
      <c r="AD167" s="106"/>
      <c r="AE167" s="106"/>
    </row>
    <row r="168" spans="2:31" x14ac:dyDescent="0.25">
      <c r="B168" s="104" t="s">
        <v>302</v>
      </c>
      <c r="C168" s="79">
        <v>90000</v>
      </c>
      <c r="D168" s="79">
        <v>68070</v>
      </c>
      <c r="E168" s="79">
        <v>0</v>
      </c>
      <c r="F168" s="79">
        <v>11688.43</v>
      </c>
      <c r="G168" s="79">
        <v>34823.58</v>
      </c>
      <c r="H168" s="79">
        <v>4124284</v>
      </c>
      <c r="I168" s="79">
        <v>1068643.0900000001</v>
      </c>
      <c r="J168" s="79">
        <v>26751.03</v>
      </c>
      <c r="K168" s="79">
        <v>474271.03</v>
      </c>
      <c r="L168" s="79">
        <v>586684.19999999995</v>
      </c>
      <c r="M168" s="79">
        <v>25049.38</v>
      </c>
      <c r="N168" s="79">
        <v>68895.199999999997</v>
      </c>
      <c r="O168" s="79">
        <v>285728.56</v>
      </c>
      <c r="P168" s="79">
        <v>12503.73</v>
      </c>
      <c r="Q168" s="79">
        <f t="shared" si="2"/>
        <v>6719322.2300000004</v>
      </c>
      <c r="R168" s="106"/>
      <c r="S168" s="106"/>
      <c r="T168" s="106"/>
      <c r="U168" s="106"/>
      <c r="V168" s="106"/>
      <c r="W168" s="106"/>
      <c r="X168" s="106"/>
      <c r="Y168" s="106"/>
      <c r="Z168" s="106"/>
      <c r="AA168" s="106"/>
      <c r="AB168" s="106"/>
      <c r="AC168" s="106"/>
      <c r="AD168" s="106"/>
      <c r="AE168" s="106"/>
    </row>
    <row r="169" spans="2:31" x14ac:dyDescent="0.25">
      <c r="B169" s="104" t="s">
        <v>303</v>
      </c>
      <c r="C169" s="79">
        <v>11202141</v>
      </c>
      <c r="D169" s="79">
        <v>19221851.98</v>
      </c>
      <c r="E169" s="79">
        <v>0</v>
      </c>
      <c r="F169" s="79">
        <v>0</v>
      </c>
      <c r="G169" s="79">
        <v>0</v>
      </c>
      <c r="H169" s="79"/>
      <c r="I169" s="79"/>
      <c r="J169" s="79"/>
      <c r="K169" s="79"/>
      <c r="L169" s="79">
        <v>66069.789999999994</v>
      </c>
      <c r="M169" s="79">
        <v>0</v>
      </c>
      <c r="N169" s="79"/>
      <c r="O169" s="79"/>
      <c r="P169" s="79"/>
      <c r="Q169" s="79">
        <f t="shared" si="2"/>
        <v>66069.789999999994</v>
      </c>
      <c r="R169" s="106"/>
      <c r="S169" s="106"/>
      <c r="T169" s="106"/>
      <c r="U169" s="106"/>
      <c r="V169" s="106"/>
      <c r="W169" s="106"/>
      <c r="X169" s="106"/>
      <c r="Y169" s="106"/>
      <c r="Z169" s="106"/>
      <c r="AA169" s="106"/>
      <c r="AB169" s="106"/>
      <c r="AC169" s="106"/>
      <c r="AD169" s="106"/>
      <c r="AE169" s="106"/>
    </row>
    <row r="170" spans="2:31" x14ac:dyDescent="0.25">
      <c r="B170" s="104" t="s">
        <v>304</v>
      </c>
      <c r="C170" s="79">
        <v>6783118</v>
      </c>
      <c r="D170" s="79">
        <v>12644789.470000001</v>
      </c>
      <c r="E170" s="79">
        <v>0</v>
      </c>
      <c r="F170" s="79">
        <v>0</v>
      </c>
      <c r="G170" s="79">
        <v>28686.53</v>
      </c>
      <c r="H170" s="79">
        <v>170105.32</v>
      </c>
      <c r="I170" s="79">
        <v>153369.59</v>
      </c>
      <c r="J170" s="79">
        <v>1753333.71</v>
      </c>
      <c r="K170" s="79">
        <v>1291821.6000000001</v>
      </c>
      <c r="L170" s="79">
        <v>91541.52</v>
      </c>
      <c r="M170" s="79">
        <v>2283318.83</v>
      </c>
      <c r="N170" s="79">
        <v>67567.67</v>
      </c>
      <c r="O170" s="79">
        <v>1000944.15</v>
      </c>
      <c r="P170" s="79">
        <v>1778347.75</v>
      </c>
      <c r="Q170" s="79">
        <f t="shared" si="2"/>
        <v>8619036.6699999999</v>
      </c>
      <c r="R170" s="106"/>
      <c r="S170" s="106"/>
      <c r="T170" s="106"/>
      <c r="U170" s="106"/>
      <c r="V170" s="106"/>
      <c r="W170" s="106"/>
      <c r="X170" s="106"/>
      <c r="Y170" s="106"/>
      <c r="Z170" s="106"/>
      <c r="AA170" s="106"/>
      <c r="AB170" s="106"/>
      <c r="AC170" s="106"/>
      <c r="AD170" s="106"/>
      <c r="AE170" s="106"/>
    </row>
    <row r="171" spans="2:31" x14ac:dyDescent="0.25">
      <c r="B171" s="104" t="s">
        <v>305</v>
      </c>
      <c r="C171" s="79">
        <v>0</v>
      </c>
      <c r="D171" s="79">
        <v>24441999.559999999</v>
      </c>
      <c r="E171" s="79">
        <v>0</v>
      </c>
      <c r="F171" s="79">
        <v>7138.25</v>
      </c>
      <c r="G171" s="79">
        <v>12449.48</v>
      </c>
      <c r="H171" s="79">
        <v>14218.84</v>
      </c>
      <c r="I171" s="79">
        <v>164881.42000000001</v>
      </c>
      <c r="J171" s="79">
        <v>38783.72</v>
      </c>
      <c r="K171" s="79">
        <v>19452.22</v>
      </c>
      <c r="L171" s="79">
        <v>39327.96</v>
      </c>
      <c r="M171" s="79">
        <v>1736602.02</v>
      </c>
      <c r="N171" s="79">
        <v>529023.93999999994</v>
      </c>
      <c r="O171" s="79">
        <v>11898</v>
      </c>
      <c r="P171" s="79">
        <v>502123.38</v>
      </c>
      <c r="Q171" s="79">
        <f t="shared" si="2"/>
        <v>3075899.23</v>
      </c>
      <c r="R171" s="106"/>
      <c r="S171" s="106"/>
      <c r="T171" s="106"/>
      <c r="U171" s="106"/>
      <c r="V171" s="106"/>
      <c r="W171" s="106"/>
      <c r="X171" s="106"/>
      <c r="Y171" s="106"/>
      <c r="Z171" s="106"/>
      <c r="AA171" s="106"/>
      <c r="AB171" s="106"/>
      <c r="AC171" s="106"/>
      <c r="AD171" s="106"/>
      <c r="AE171" s="106"/>
    </row>
    <row r="172" spans="2:31" s="28" customFormat="1" x14ac:dyDescent="0.25">
      <c r="B172" s="101" t="s">
        <v>306</v>
      </c>
      <c r="C172" s="102">
        <v>525603749</v>
      </c>
      <c r="D172" s="102">
        <v>747020674.46000004</v>
      </c>
      <c r="E172" s="102">
        <v>0</v>
      </c>
      <c r="F172" s="102"/>
      <c r="G172" s="102"/>
      <c r="H172" s="102"/>
      <c r="I172" s="102">
        <v>20858.71</v>
      </c>
      <c r="J172" s="102">
        <v>600</v>
      </c>
      <c r="K172" s="102">
        <v>6500</v>
      </c>
      <c r="L172" s="102">
        <v>26730</v>
      </c>
      <c r="M172" s="102">
        <v>75844.5</v>
      </c>
      <c r="N172" s="102"/>
      <c r="O172" s="102">
        <v>750</v>
      </c>
      <c r="P172" s="102">
        <v>62605.54</v>
      </c>
      <c r="Q172" s="102">
        <f t="shared" si="2"/>
        <v>193888.75</v>
      </c>
      <c r="R172" s="103"/>
      <c r="S172" s="103"/>
      <c r="T172" s="103"/>
      <c r="U172" s="103"/>
      <c r="V172" s="103"/>
      <c r="W172" s="103"/>
      <c r="X172" s="103"/>
      <c r="Y172" s="103"/>
      <c r="Z172" s="103"/>
      <c r="AA172" s="103"/>
      <c r="AB172" s="103"/>
      <c r="AC172" s="103"/>
      <c r="AD172" s="103"/>
      <c r="AE172" s="103"/>
    </row>
    <row r="173" spans="2:31" x14ac:dyDescent="0.25">
      <c r="B173" s="104" t="s">
        <v>307</v>
      </c>
      <c r="C173" s="79">
        <v>68453109</v>
      </c>
      <c r="D173" s="79">
        <v>68759300.180000007</v>
      </c>
      <c r="E173" s="79">
        <v>3475211.99</v>
      </c>
      <c r="F173" s="79">
        <v>5441031.2800000003</v>
      </c>
      <c r="G173" s="79">
        <v>15307119.15</v>
      </c>
      <c r="H173" s="79">
        <v>13698276.01</v>
      </c>
      <c r="I173" s="79">
        <v>24887325.32</v>
      </c>
      <c r="J173" s="79">
        <v>28605698.710000001</v>
      </c>
      <c r="K173" s="79">
        <v>54983108.880000003</v>
      </c>
      <c r="L173" s="79">
        <v>19893043.289999999</v>
      </c>
      <c r="M173" s="79">
        <v>20016920.91</v>
      </c>
      <c r="N173" s="79">
        <v>20019415.920000002</v>
      </c>
      <c r="O173" s="79">
        <v>29970800.48</v>
      </c>
      <c r="P173" s="79">
        <v>45228188.030000001</v>
      </c>
      <c r="Q173" s="79">
        <f t="shared" si="2"/>
        <v>281526139.96999997</v>
      </c>
      <c r="R173" s="106"/>
      <c r="S173" s="106"/>
      <c r="T173" s="106"/>
      <c r="U173" s="106"/>
      <c r="V173" s="106"/>
      <c r="W173" s="106"/>
      <c r="X173" s="106"/>
      <c r="Y173" s="106"/>
      <c r="Z173" s="106"/>
      <c r="AA173" s="106"/>
      <c r="AB173" s="106"/>
      <c r="AC173" s="106"/>
      <c r="AD173" s="106"/>
      <c r="AE173" s="106"/>
    </row>
    <row r="174" spans="2:31" x14ac:dyDescent="0.25">
      <c r="B174" s="104" t="s">
        <v>308</v>
      </c>
      <c r="C174" s="79">
        <v>63867844</v>
      </c>
      <c r="D174" s="79">
        <v>56257315.130000003</v>
      </c>
      <c r="E174" s="79">
        <v>131452</v>
      </c>
      <c r="F174" s="79">
        <v>623045.4</v>
      </c>
      <c r="G174" s="79">
        <v>1026983.07</v>
      </c>
      <c r="H174" s="79">
        <v>640139.24</v>
      </c>
      <c r="I174" s="79">
        <v>246334.24</v>
      </c>
      <c r="J174" s="79">
        <v>1212424.97</v>
      </c>
      <c r="K174" s="79">
        <v>863639.65</v>
      </c>
      <c r="L174" s="79">
        <v>1240805.81</v>
      </c>
      <c r="M174" s="79">
        <v>252571.4</v>
      </c>
      <c r="N174" s="79">
        <v>1221477.25</v>
      </c>
      <c r="O174" s="79">
        <v>626236.31999999995</v>
      </c>
      <c r="P174" s="79">
        <v>947919.5</v>
      </c>
      <c r="Q174" s="79">
        <f t="shared" si="2"/>
        <v>9033028.8500000015</v>
      </c>
      <c r="R174" s="106"/>
      <c r="S174" s="106"/>
      <c r="T174" s="106"/>
      <c r="U174" s="106"/>
      <c r="V174" s="106"/>
      <c r="W174" s="106"/>
      <c r="X174" s="106"/>
      <c r="Y174" s="106"/>
      <c r="Z174" s="106"/>
      <c r="AA174" s="106"/>
      <c r="AB174" s="106"/>
      <c r="AC174" s="106"/>
      <c r="AD174" s="106"/>
      <c r="AE174" s="106"/>
    </row>
    <row r="175" spans="2:31" x14ac:dyDescent="0.25">
      <c r="B175" s="104" t="s">
        <v>309</v>
      </c>
      <c r="C175" s="79">
        <v>365542</v>
      </c>
      <c r="D175" s="79">
        <v>355542</v>
      </c>
      <c r="E175" s="79">
        <v>86140</v>
      </c>
      <c r="F175" s="79">
        <v>162250</v>
      </c>
      <c r="G175" s="79">
        <v>1668569.83</v>
      </c>
      <c r="H175" s="79">
        <v>576448.16</v>
      </c>
      <c r="I175" s="79">
        <v>164784.82</v>
      </c>
      <c r="J175" s="79">
        <v>217662.95</v>
      </c>
      <c r="K175" s="79">
        <v>314357.06</v>
      </c>
      <c r="L175" s="79">
        <v>331180.46000000002</v>
      </c>
      <c r="M175" s="79">
        <v>855578.07</v>
      </c>
      <c r="N175" s="79">
        <v>464954.31</v>
      </c>
      <c r="O175" s="79">
        <v>1775018.05</v>
      </c>
      <c r="P175" s="79">
        <v>1159381.45</v>
      </c>
      <c r="Q175" s="79">
        <f t="shared" si="2"/>
        <v>7776325.1600000001</v>
      </c>
      <c r="R175" s="106"/>
      <c r="S175" s="106"/>
      <c r="T175" s="106"/>
      <c r="U175" s="106"/>
      <c r="V175" s="106"/>
      <c r="W175" s="106"/>
      <c r="X175" s="106"/>
      <c r="Y175" s="106"/>
      <c r="Z175" s="106"/>
      <c r="AA175" s="106"/>
      <c r="AB175" s="106"/>
      <c r="AC175" s="106"/>
      <c r="AD175" s="106"/>
      <c r="AE175" s="106"/>
    </row>
    <row r="176" spans="2:31" x14ac:dyDescent="0.25">
      <c r="B176" s="104" t="s">
        <v>310</v>
      </c>
      <c r="C176" s="79">
        <v>65592008</v>
      </c>
      <c r="D176" s="79">
        <v>87008384.930000007</v>
      </c>
      <c r="E176" s="79">
        <v>0</v>
      </c>
      <c r="F176" s="79"/>
      <c r="G176" s="79"/>
      <c r="H176" s="79"/>
      <c r="I176" s="79"/>
      <c r="J176" s="79">
        <v>0</v>
      </c>
      <c r="K176" s="79"/>
      <c r="L176" s="79"/>
      <c r="M176" s="79"/>
      <c r="N176" s="79"/>
      <c r="O176" s="79">
        <v>0</v>
      </c>
      <c r="P176" s="79"/>
      <c r="Q176" s="79">
        <f t="shared" si="2"/>
        <v>0</v>
      </c>
      <c r="R176" s="106"/>
      <c r="S176" s="106"/>
      <c r="T176" s="106"/>
      <c r="U176" s="106"/>
      <c r="V176" s="106"/>
      <c r="W176" s="106"/>
      <c r="X176" s="106"/>
      <c r="Y176" s="106"/>
      <c r="Z176" s="106"/>
      <c r="AA176" s="106"/>
      <c r="AB176" s="106"/>
      <c r="AC176" s="106"/>
      <c r="AD176" s="106"/>
      <c r="AE176" s="106"/>
    </row>
    <row r="177" spans="2:31" x14ac:dyDescent="0.25">
      <c r="B177" s="104" t="s">
        <v>311</v>
      </c>
      <c r="C177" s="79">
        <v>28048636</v>
      </c>
      <c r="D177" s="79">
        <v>20963953.289999999</v>
      </c>
      <c r="E177" s="79">
        <v>167574.41</v>
      </c>
      <c r="F177" s="79">
        <v>763281.38</v>
      </c>
      <c r="G177" s="79">
        <v>882551.94</v>
      </c>
      <c r="H177" s="79">
        <v>2894356.19</v>
      </c>
      <c r="I177" s="79">
        <v>1511446.13</v>
      </c>
      <c r="J177" s="79">
        <v>2657972.9900000002</v>
      </c>
      <c r="K177" s="79">
        <v>2959073.31</v>
      </c>
      <c r="L177" s="79">
        <v>1967001.65</v>
      </c>
      <c r="M177" s="79">
        <v>2046975.8</v>
      </c>
      <c r="N177" s="79">
        <v>3314746.53</v>
      </c>
      <c r="O177" s="79">
        <v>3808157.66</v>
      </c>
      <c r="P177" s="79">
        <v>1536435.84</v>
      </c>
      <c r="Q177" s="79">
        <f t="shared" si="2"/>
        <v>24509573.830000002</v>
      </c>
      <c r="R177" s="106"/>
      <c r="S177" s="106"/>
      <c r="T177" s="106"/>
      <c r="U177" s="106"/>
      <c r="V177" s="106"/>
      <c r="W177" s="106"/>
      <c r="X177" s="106"/>
      <c r="Y177" s="106"/>
      <c r="Z177" s="106"/>
      <c r="AA177" s="106"/>
      <c r="AB177" s="106"/>
      <c r="AC177" s="106"/>
      <c r="AD177" s="106"/>
      <c r="AE177" s="106"/>
    </row>
    <row r="178" spans="2:31" x14ac:dyDescent="0.25">
      <c r="B178" s="104" t="s">
        <v>312</v>
      </c>
      <c r="C178" s="79">
        <v>238266109</v>
      </c>
      <c r="D178" s="79">
        <v>364160460.91000003</v>
      </c>
      <c r="E178" s="79">
        <v>774996.35</v>
      </c>
      <c r="F178" s="79">
        <v>279673.84000000003</v>
      </c>
      <c r="G178" s="79">
        <v>0</v>
      </c>
      <c r="H178" s="79">
        <v>483800</v>
      </c>
      <c r="I178" s="79">
        <v>475119.2</v>
      </c>
      <c r="J178" s="79">
        <v>126236.12</v>
      </c>
      <c r="K178" s="79">
        <v>24495.62</v>
      </c>
      <c r="L178" s="79">
        <v>2309080</v>
      </c>
      <c r="M178" s="79">
        <v>46458.66</v>
      </c>
      <c r="N178" s="79">
        <v>684207.07</v>
      </c>
      <c r="O178" s="79">
        <v>6509.69</v>
      </c>
      <c r="P178" s="79">
        <v>4064.42</v>
      </c>
      <c r="Q178" s="79">
        <f t="shared" si="2"/>
        <v>5214640.9700000007</v>
      </c>
      <c r="R178" s="106"/>
      <c r="S178" s="106"/>
      <c r="T178" s="106"/>
      <c r="U178" s="106"/>
      <c r="V178" s="106"/>
      <c r="W178" s="106"/>
      <c r="X178" s="106"/>
      <c r="Y178" s="106"/>
      <c r="Z178" s="106"/>
      <c r="AA178" s="106"/>
      <c r="AB178" s="106"/>
      <c r="AC178" s="106"/>
      <c r="AD178" s="106"/>
      <c r="AE178" s="106"/>
    </row>
    <row r="179" spans="2:31" x14ac:dyDescent="0.25">
      <c r="B179" s="104" t="s">
        <v>313</v>
      </c>
      <c r="C179" s="79">
        <v>15989398</v>
      </c>
      <c r="D179" s="79">
        <v>19487816.489999998</v>
      </c>
      <c r="E179" s="79">
        <v>1057962.3</v>
      </c>
      <c r="F179" s="79">
        <v>2940163.26</v>
      </c>
      <c r="G179" s="79">
        <v>5399523.0899999999</v>
      </c>
      <c r="H179" s="79">
        <v>7116725.3200000003</v>
      </c>
      <c r="I179" s="79">
        <v>13111100.07</v>
      </c>
      <c r="J179" s="79">
        <v>19919652.66</v>
      </c>
      <c r="K179" s="79">
        <v>45213677.490000002</v>
      </c>
      <c r="L179" s="79">
        <v>8775127.6600000001</v>
      </c>
      <c r="M179" s="79">
        <v>11696292.58</v>
      </c>
      <c r="N179" s="79">
        <v>7252736.0300000003</v>
      </c>
      <c r="O179" s="79">
        <v>14166037.16</v>
      </c>
      <c r="P179" s="79">
        <v>32825181.98</v>
      </c>
      <c r="Q179" s="79">
        <f t="shared" si="2"/>
        <v>169474179.59999999</v>
      </c>
      <c r="R179" s="106"/>
      <c r="S179" s="106"/>
      <c r="T179" s="106"/>
      <c r="U179" s="106"/>
      <c r="V179" s="106"/>
      <c r="W179" s="106"/>
      <c r="X179" s="106"/>
      <c r="Y179" s="106"/>
      <c r="Z179" s="106"/>
      <c r="AA179" s="106"/>
      <c r="AB179" s="106"/>
      <c r="AC179" s="106"/>
      <c r="AD179" s="106"/>
      <c r="AE179" s="106"/>
    </row>
    <row r="180" spans="2:31" x14ac:dyDescent="0.25">
      <c r="B180" s="104" t="s">
        <v>314</v>
      </c>
      <c r="C180" s="79">
        <v>45021103</v>
      </c>
      <c r="D180" s="79">
        <v>110892629.48</v>
      </c>
      <c r="E180" s="79">
        <v>0</v>
      </c>
      <c r="F180" s="79">
        <v>155057.60000000001</v>
      </c>
      <c r="G180" s="79">
        <v>122720</v>
      </c>
      <c r="H180" s="79">
        <v>193948.34</v>
      </c>
      <c r="I180" s="79">
        <v>231438</v>
      </c>
      <c r="J180" s="79">
        <v>640262.91</v>
      </c>
      <c r="K180" s="79">
        <v>434580.8</v>
      </c>
      <c r="L180" s="79">
        <v>258688.2</v>
      </c>
      <c r="M180" s="79">
        <v>1082429.68</v>
      </c>
      <c r="N180" s="79">
        <v>573893.65</v>
      </c>
      <c r="O180" s="79">
        <v>3731645.43</v>
      </c>
      <c r="P180" s="79">
        <v>1713581.41</v>
      </c>
      <c r="Q180" s="79">
        <f t="shared" si="2"/>
        <v>9138246.0199999996</v>
      </c>
      <c r="R180" s="106"/>
      <c r="S180" s="106"/>
      <c r="T180" s="106"/>
      <c r="U180" s="106"/>
      <c r="V180" s="106"/>
      <c r="W180" s="106"/>
      <c r="X180" s="106"/>
      <c r="Y180" s="106"/>
      <c r="Z180" s="106"/>
      <c r="AA180" s="106"/>
      <c r="AB180" s="106"/>
      <c r="AC180" s="106"/>
      <c r="AD180" s="106"/>
      <c r="AE180" s="106"/>
    </row>
    <row r="181" spans="2:31" x14ac:dyDescent="0.25">
      <c r="B181" s="104" t="s">
        <v>315</v>
      </c>
      <c r="C181" s="79">
        <v>0</v>
      </c>
      <c r="D181" s="79">
        <v>19135272.050000001</v>
      </c>
      <c r="E181" s="79">
        <v>1257086.93</v>
      </c>
      <c r="F181" s="79">
        <v>517559.8</v>
      </c>
      <c r="G181" s="79">
        <v>6206771.2199999997</v>
      </c>
      <c r="H181" s="79">
        <v>1688782.76</v>
      </c>
      <c r="I181" s="79">
        <v>9042935.8100000005</v>
      </c>
      <c r="J181" s="79">
        <v>3801006.11</v>
      </c>
      <c r="K181" s="79">
        <v>5114034.9800000004</v>
      </c>
      <c r="L181" s="79">
        <v>4717793.71</v>
      </c>
      <c r="M181" s="79">
        <v>3957172.4</v>
      </c>
      <c r="N181" s="79">
        <v>6388123.0800000001</v>
      </c>
      <c r="O181" s="79">
        <v>5768054.1399999997</v>
      </c>
      <c r="P181" s="79">
        <v>6522703.2800000003</v>
      </c>
      <c r="Q181" s="79">
        <f>SUM(E181:P181)</f>
        <v>54982024.219999999</v>
      </c>
      <c r="R181" s="106"/>
      <c r="S181" s="106"/>
      <c r="T181" s="106"/>
      <c r="U181" s="106"/>
      <c r="V181" s="106"/>
      <c r="W181" s="106"/>
      <c r="X181" s="106"/>
      <c r="Y181" s="106"/>
      <c r="Z181" s="106"/>
      <c r="AA181" s="106"/>
      <c r="AB181" s="106"/>
      <c r="AC181" s="106"/>
      <c r="AD181" s="106"/>
      <c r="AE181" s="106"/>
    </row>
    <row r="182" spans="2:31" s="28" customFormat="1" x14ac:dyDescent="0.25">
      <c r="B182" s="101" t="s">
        <v>316</v>
      </c>
      <c r="C182" s="102">
        <v>9156799</v>
      </c>
      <c r="D182" s="102">
        <v>7203764.5499999998</v>
      </c>
      <c r="E182" s="102">
        <v>0</v>
      </c>
      <c r="F182" s="102">
        <v>0</v>
      </c>
      <c r="G182" s="102">
        <v>0</v>
      </c>
      <c r="H182" s="102">
        <v>104076</v>
      </c>
      <c r="I182" s="102">
        <v>104167.05</v>
      </c>
      <c r="J182" s="102">
        <v>30480</v>
      </c>
      <c r="K182" s="102">
        <v>59249.97</v>
      </c>
      <c r="L182" s="102">
        <v>293365.8</v>
      </c>
      <c r="M182" s="102">
        <v>79442.320000000007</v>
      </c>
      <c r="N182" s="102">
        <v>119278</v>
      </c>
      <c r="O182" s="102">
        <v>89142.03</v>
      </c>
      <c r="P182" s="102">
        <v>518920.15</v>
      </c>
      <c r="Q182" s="102">
        <f t="shared" si="2"/>
        <v>1398121.3200000003</v>
      </c>
      <c r="R182" s="103"/>
      <c r="S182" s="103"/>
      <c r="T182" s="103"/>
      <c r="U182" s="103"/>
      <c r="V182" s="103"/>
      <c r="W182" s="103"/>
      <c r="X182" s="103"/>
      <c r="Y182" s="103"/>
      <c r="Z182" s="103"/>
      <c r="AA182" s="103"/>
      <c r="AB182" s="103"/>
      <c r="AC182" s="103"/>
      <c r="AD182" s="103"/>
      <c r="AE182" s="103"/>
    </row>
    <row r="183" spans="2:31" x14ac:dyDescent="0.25">
      <c r="B183" s="104" t="s">
        <v>317</v>
      </c>
      <c r="C183" s="79">
        <v>9156799</v>
      </c>
      <c r="D183" s="79">
        <v>7203764.5499999998</v>
      </c>
      <c r="E183" s="79">
        <v>0</v>
      </c>
      <c r="F183" s="79"/>
      <c r="G183" s="79">
        <v>0</v>
      </c>
      <c r="H183" s="79">
        <v>696125.42</v>
      </c>
      <c r="I183" s="79">
        <v>0</v>
      </c>
      <c r="J183" s="79">
        <v>0</v>
      </c>
      <c r="K183" s="79">
        <v>100000</v>
      </c>
      <c r="L183" s="79"/>
      <c r="M183" s="79">
        <v>2026110</v>
      </c>
      <c r="N183" s="79"/>
      <c r="O183" s="79">
        <v>0</v>
      </c>
      <c r="P183" s="79">
        <v>257400</v>
      </c>
      <c r="Q183" s="79">
        <f t="shared" si="2"/>
        <v>3079635.42</v>
      </c>
      <c r="R183" s="106"/>
      <c r="S183" s="106"/>
      <c r="T183" s="106"/>
      <c r="U183" s="106"/>
      <c r="V183" s="106"/>
      <c r="W183" s="106"/>
      <c r="X183" s="106"/>
      <c r="Y183" s="106"/>
      <c r="Z183" s="106"/>
      <c r="AA183" s="106"/>
      <c r="AB183" s="106"/>
      <c r="AC183" s="106"/>
      <c r="AD183" s="106"/>
      <c r="AE183" s="106"/>
    </row>
    <row r="184" spans="2:31" s="28" customFormat="1" x14ac:dyDescent="0.25">
      <c r="B184" s="104" t="s">
        <v>37</v>
      </c>
      <c r="C184" s="79">
        <v>5019357785</v>
      </c>
      <c r="D184" s="79">
        <v>4852813511.1599998</v>
      </c>
      <c r="E184" s="79">
        <v>0</v>
      </c>
      <c r="F184" s="79"/>
      <c r="G184" s="79">
        <v>0</v>
      </c>
      <c r="H184" s="79">
        <v>696125.42</v>
      </c>
      <c r="I184" s="79">
        <v>0</v>
      </c>
      <c r="J184" s="79">
        <v>0</v>
      </c>
      <c r="K184" s="79">
        <v>100000</v>
      </c>
      <c r="L184" s="79"/>
      <c r="M184" s="79">
        <v>2026110</v>
      </c>
      <c r="N184" s="79"/>
      <c r="O184" s="79">
        <v>0</v>
      </c>
      <c r="P184" s="79">
        <v>257400</v>
      </c>
      <c r="Q184" s="79">
        <f t="shared" si="2"/>
        <v>3079635.42</v>
      </c>
      <c r="R184" s="106"/>
      <c r="S184" s="106"/>
      <c r="T184" s="106"/>
      <c r="U184" s="106"/>
      <c r="V184" s="106"/>
      <c r="W184" s="106"/>
      <c r="X184" s="106"/>
      <c r="Y184" s="106"/>
      <c r="Z184" s="106"/>
      <c r="AA184" s="106"/>
      <c r="AB184" s="106"/>
      <c r="AC184" s="106"/>
      <c r="AD184" s="106"/>
      <c r="AE184" s="106"/>
    </row>
    <row r="185" spans="2:31" s="28" customFormat="1" x14ac:dyDescent="0.25">
      <c r="B185" s="101" t="s">
        <v>318</v>
      </c>
      <c r="C185" s="102">
        <v>60628088</v>
      </c>
      <c r="D185" s="102">
        <v>61624117.25</v>
      </c>
      <c r="E185" s="102">
        <v>8394863.2100000009</v>
      </c>
      <c r="F185" s="102">
        <v>9199535.5099999998</v>
      </c>
      <c r="G185" s="102">
        <v>63562991.939999998</v>
      </c>
      <c r="H185" s="102">
        <v>36896602.859999999</v>
      </c>
      <c r="I185" s="102">
        <v>21557201.989999998</v>
      </c>
      <c r="J185" s="102">
        <v>29411838.93</v>
      </c>
      <c r="K185" s="102">
        <v>71056422.450000003</v>
      </c>
      <c r="L185" s="102">
        <v>38444005.729999997</v>
      </c>
      <c r="M185" s="102">
        <v>61686389.219999999</v>
      </c>
      <c r="N185" s="102">
        <v>88848403.109999999</v>
      </c>
      <c r="O185" s="102">
        <v>52301906.890000001</v>
      </c>
      <c r="P185" s="102">
        <v>137352751.77000001</v>
      </c>
      <c r="Q185" s="102">
        <f t="shared" si="2"/>
        <v>618712913.61000001</v>
      </c>
      <c r="R185" s="103"/>
      <c r="S185" s="103"/>
      <c r="T185" s="103"/>
      <c r="U185" s="103"/>
      <c r="V185" s="103"/>
      <c r="W185" s="103"/>
      <c r="X185" s="103"/>
      <c r="Y185" s="103"/>
      <c r="Z185" s="103"/>
      <c r="AA185" s="103"/>
      <c r="AB185" s="103"/>
      <c r="AC185" s="103"/>
      <c r="AD185" s="103"/>
      <c r="AE185" s="103"/>
    </row>
    <row r="186" spans="2:31" x14ac:dyDescent="0.25">
      <c r="B186" s="104" t="s">
        <v>319</v>
      </c>
      <c r="C186" s="79">
        <v>60628088</v>
      </c>
      <c r="D186" s="79">
        <v>61624117.25</v>
      </c>
      <c r="E186" s="79">
        <v>71980</v>
      </c>
      <c r="F186" s="79">
        <v>252759.4</v>
      </c>
      <c r="G186" s="79">
        <v>700809.05</v>
      </c>
      <c r="H186" s="79">
        <v>846825.43</v>
      </c>
      <c r="I186" s="79">
        <v>1203174.54</v>
      </c>
      <c r="J186" s="79">
        <v>308251.49</v>
      </c>
      <c r="K186" s="79">
        <v>312937.82</v>
      </c>
      <c r="L186" s="79">
        <v>288295.23</v>
      </c>
      <c r="M186" s="79">
        <v>267665.39</v>
      </c>
      <c r="N186" s="79">
        <v>61233.8</v>
      </c>
      <c r="O186" s="79">
        <v>21851.52</v>
      </c>
      <c r="P186" s="79">
        <v>19407</v>
      </c>
      <c r="Q186" s="79">
        <f t="shared" si="2"/>
        <v>4355190.669999999</v>
      </c>
      <c r="R186" s="106"/>
      <c r="S186" s="106"/>
      <c r="T186" s="106"/>
      <c r="U186" s="106"/>
      <c r="V186" s="106"/>
      <c r="W186" s="106"/>
      <c r="X186" s="106"/>
      <c r="Y186" s="106"/>
      <c r="Z186" s="106"/>
      <c r="AA186" s="106"/>
      <c r="AB186" s="106"/>
      <c r="AC186" s="106"/>
      <c r="AD186" s="106"/>
      <c r="AE186" s="106"/>
    </row>
    <row r="187" spans="2:31" s="28" customFormat="1" x14ac:dyDescent="0.25">
      <c r="B187" s="101" t="s">
        <v>320</v>
      </c>
      <c r="C187" s="102">
        <v>166890188</v>
      </c>
      <c r="D187" s="102">
        <v>163850759.68000001</v>
      </c>
      <c r="E187" s="102">
        <v>71980</v>
      </c>
      <c r="F187" s="102">
        <v>252759.4</v>
      </c>
      <c r="G187" s="102">
        <v>700809.05</v>
      </c>
      <c r="H187" s="102">
        <v>846825.43</v>
      </c>
      <c r="I187" s="102">
        <v>1203174.54</v>
      </c>
      <c r="J187" s="102">
        <v>308251.49</v>
      </c>
      <c r="K187" s="102">
        <v>312937.82</v>
      </c>
      <c r="L187" s="102">
        <v>288295.23</v>
      </c>
      <c r="M187" s="102">
        <v>267665.39</v>
      </c>
      <c r="N187" s="102">
        <v>61233.8</v>
      </c>
      <c r="O187" s="102">
        <v>21851.52</v>
      </c>
      <c r="P187" s="102">
        <v>19407</v>
      </c>
      <c r="Q187" s="102">
        <f t="shared" si="2"/>
        <v>4355190.669999999</v>
      </c>
      <c r="R187" s="103"/>
      <c r="S187" s="103"/>
      <c r="T187" s="103"/>
      <c r="U187" s="103"/>
      <c r="V187" s="103"/>
      <c r="W187" s="103"/>
      <c r="X187" s="103"/>
      <c r="Y187" s="103"/>
      <c r="Z187" s="103"/>
      <c r="AA187" s="103"/>
      <c r="AB187" s="103"/>
      <c r="AC187" s="103"/>
      <c r="AD187" s="103"/>
      <c r="AE187" s="103"/>
    </row>
    <row r="188" spans="2:31" x14ac:dyDescent="0.25">
      <c r="B188" s="104" t="s">
        <v>321</v>
      </c>
      <c r="C188" s="79">
        <v>166890188</v>
      </c>
      <c r="D188" s="79">
        <v>163850759.68000001</v>
      </c>
      <c r="E188" s="79">
        <v>267589.46000000002</v>
      </c>
      <c r="F188" s="79">
        <v>711620.03</v>
      </c>
      <c r="G188" s="79">
        <v>484463.68</v>
      </c>
      <c r="H188" s="79">
        <v>1639843.27</v>
      </c>
      <c r="I188" s="79">
        <v>841343.34</v>
      </c>
      <c r="J188" s="79">
        <v>2434301.84</v>
      </c>
      <c r="K188" s="79">
        <v>3382041.23</v>
      </c>
      <c r="L188" s="79">
        <v>2964054.15</v>
      </c>
      <c r="M188" s="79">
        <v>2240234.36</v>
      </c>
      <c r="N188" s="79">
        <v>1228186.93</v>
      </c>
      <c r="O188" s="79">
        <v>980809.1</v>
      </c>
      <c r="P188" s="79">
        <v>2112199.87</v>
      </c>
      <c r="Q188" s="79">
        <f t="shared" si="2"/>
        <v>19286687.260000002</v>
      </c>
      <c r="R188" s="106"/>
      <c r="S188" s="106"/>
      <c r="T188" s="106"/>
      <c r="U188" s="106"/>
      <c r="V188" s="106"/>
      <c r="W188" s="106"/>
      <c r="X188" s="106"/>
      <c r="Y188" s="106"/>
      <c r="Z188" s="106"/>
      <c r="AA188" s="106"/>
      <c r="AB188" s="106"/>
      <c r="AC188" s="106"/>
      <c r="AD188" s="106"/>
      <c r="AE188" s="106"/>
    </row>
    <row r="189" spans="2:31" s="28" customFormat="1" x14ac:dyDescent="0.25">
      <c r="B189" s="101" t="s">
        <v>322</v>
      </c>
      <c r="C189" s="102">
        <v>84026986</v>
      </c>
      <c r="D189" s="102">
        <v>121793154.04000001</v>
      </c>
      <c r="E189" s="102">
        <v>267589.46000000002</v>
      </c>
      <c r="F189" s="102">
        <v>711620.03</v>
      </c>
      <c r="G189" s="102">
        <v>484463.68</v>
      </c>
      <c r="H189" s="102">
        <v>1639843.27</v>
      </c>
      <c r="I189" s="102">
        <v>841343.34</v>
      </c>
      <c r="J189" s="102">
        <v>2434301.84</v>
      </c>
      <c r="K189" s="102">
        <v>3382041.23</v>
      </c>
      <c r="L189" s="102">
        <v>2964054.15</v>
      </c>
      <c r="M189" s="102">
        <v>2240234.36</v>
      </c>
      <c r="N189" s="102">
        <v>1228186.93</v>
      </c>
      <c r="O189" s="102">
        <v>980809.1</v>
      </c>
      <c r="P189" s="102">
        <v>2112199.87</v>
      </c>
      <c r="Q189" s="102">
        <f t="shared" si="2"/>
        <v>19286687.260000002</v>
      </c>
      <c r="R189" s="103"/>
      <c r="S189" s="103"/>
      <c r="T189" s="103"/>
      <c r="U189" s="103"/>
      <c r="V189" s="103"/>
      <c r="W189" s="103"/>
      <c r="X189" s="103"/>
      <c r="Y189" s="103"/>
      <c r="Z189" s="103"/>
      <c r="AA189" s="103"/>
      <c r="AB189" s="103"/>
      <c r="AC189" s="103"/>
      <c r="AD189" s="103"/>
      <c r="AE189" s="103"/>
    </row>
    <row r="190" spans="2:31" x14ac:dyDescent="0.25">
      <c r="B190" s="104" t="s">
        <v>323</v>
      </c>
      <c r="C190" s="79">
        <v>84026986</v>
      </c>
      <c r="D190" s="79">
        <v>121793154.04000001</v>
      </c>
      <c r="E190" s="79">
        <v>0</v>
      </c>
      <c r="F190" s="79">
        <v>539085</v>
      </c>
      <c r="G190" s="79">
        <v>929728.74</v>
      </c>
      <c r="H190" s="79">
        <v>5674926.6799999997</v>
      </c>
      <c r="I190" s="79">
        <v>78080</v>
      </c>
      <c r="J190" s="79">
        <v>2187670.89</v>
      </c>
      <c r="K190" s="79">
        <v>1631909.64</v>
      </c>
      <c r="L190" s="79">
        <v>2540655.1800000002</v>
      </c>
      <c r="M190" s="79">
        <v>3718242.59</v>
      </c>
      <c r="N190" s="79">
        <v>643406.80000000005</v>
      </c>
      <c r="O190" s="79">
        <v>435230</v>
      </c>
      <c r="P190" s="79">
        <v>881642.44</v>
      </c>
      <c r="Q190" s="79">
        <f t="shared" si="2"/>
        <v>19260577.960000001</v>
      </c>
      <c r="R190" s="106"/>
      <c r="S190" s="106"/>
      <c r="T190" s="106"/>
      <c r="U190" s="106"/>
      <c r="V190" s="106"/>
      <c r="W190" s="106"/>
      <c r="X190" s="106"/>
      <c r="Y190" s="106"/>
      <c r="Z190" s="106"/>
      <c r="AA190" s="106"/>
      <c r="AB190" s="106"/>
      <c r="AC190" s="106"/>
      <c r="AD190" s="106"/>
      <c r="AE190" s="106"/>
    </row>
    <row r="191" spans="2:31" s="28" customFormat="1" x14ac:dyDescent="0.25">
      <c r="B191" s="101" t="s">
        <v>324</v>
      </c>
      <c r="C191" s="102">
        <v>8359273</v>
      </c>
      <c r="D191" s="102">
        <v>4239112</v>
      </c>
      <c r="E191" s="102">
        <v>0</v>
      </c>
      <c r="F191" s="102">
        <v>539085</v>
      </c>
      <c r="G191" s="102">
        <v>929728.74</v>
      </c>
      <c r="H191" s="102">
        <v>5674926.6799999997</v>
      </c>
      <c r="I191" s="102">
        <v>78080</v>
      </c>
      <c r="J191" s="102">
        <v>2187670.89</v>
      </c>
      <c r="K191" s="102">
        <v>1631909.64</v>
      </c>
      <c r="L191" s="102">
        <v>2540655.1800000002</v>
      </c>
      <c r="M191" s="102">
        <v>3718242.59</v>
      </c>
      <c r="N191" s="102">
        <v>643406.80000000005</v>
      </c>
      <c r="O191" s="102">
        <v>435230</v>
      </c>
      <c r="P191" s="102">
        <v>881642.44</v>
      </c>
      <c r="Q191" s="102">
        <f t="shared" si="2"/>
        <v>19260577.960000001</v>
      </c>
      <c r="R191" s="103"/>
      <c r="S191" s="103"/>
      <c r="T191" s="103"/>
      <c r="U191" s="103"/>
      <c r="V191" s="103"/>
      <c r="W191" s="103"/>
      <c r="X191" s="103"/>
      <c r="Y191" s="103"/>
      <c r="Z191" s="103"/>
      <c r="AA191" s="103"/>
      <c r="AB191" s="103"/>
      <c r="AC191" s="103"/>
      <c r="AD191" s="103"/>
      <c r="AE191" s="103"/>
    </row>
    <row r="192" spans="2:31" x14ac:dyDescent="0.25">
      <c r="B192" s="104" t="s">
        <v>325</v>
      </c>
      <c r="C192" s="79">
        <v>8359273</v>
      </c>
      <c r="D192" s="79">
        <v>4239112</v>
      </c>
      <c r="E192" s="79">
        <v>9440</v>
      </c>
      <c r="F192" s="79">
        <v>650</v>
      </c>
      <c r="G192" s="79">
        <v>111210</v>
      </c>
      <c r="H192" s="79">
        <v>47830.239999999998</v>
      </c>
      <c r="I192" s="79">
        <v>14950</v>
      </c>
      <c r="J192" s="79">
        <v>7800</v>
      </c>
      <c r="K192" s="79">
        <v>20053</v>
      </c>
      <c r="L192" s="79">
        <v>1000</v>
      </c>
      <c r="M192" s="79">
        <v>83270</v>
      </c>
      <c r="N192" s="79">
        <v>22420</v>
      </c>
      <c r="O192" s="79">
        <v>29360</v>
      </c>
      <c r="P192" s="79">
        <v>86270</v>
      </c>
      <c r="Q192" s="79">
        <f t="shared" si="2"/>
        <v>434253.24</v>
      </c>
      <c r="R192" s="106"/>
      <c r="S192" s="106"/>
      <c r="T192" s="106"/>
      <c r="U192" s="106"/>
      <c r="V192" s="106"/>
      <c r="W192" s="106"/>
      <c r="X192" s="106"/>
      <c r="Y192" s="106"/>
      <c r="Z192" s="106"/>
      <c r="AA192" s="106"/>
      <c r="AB192" s="106"/>
      <c r="AC192" s="106"/>
      <c r="AD192" s="106"/>
      <c r="AE192" s="106"/>
    </row>
    <row r="193" spans="2:31" s="28" customFormat="1" x14ac:dyDescent="0.25">
      <c r="B193" s="101" t="s">
        <v>326</v>
      </c>
      <c r="C193" s="102">
        <v>110697089</v>
      </c>
      <c r="D193" s="102">
        <v>116216605.98</v>
      </c>
      <c r="E193" s="102">
        <v>9440</v>
      </c>
      <c r="F193" s="102">
        <v>650</v>
      </c>
      <c r="G193" s="102">
        <v>111210</v>
      </c>
      <c r="H193" s="102">
        <v>47830.239999999998</v>
      </c>
      <c r="I193" s="102">
        <v>14950</v>
      </c>
      <c r="J193" s="102">
        <v>7800</v>
      </c>
      <c r="K193" s="102">
        <v>20053</v>
      </c>
      <c r="L193" s="102">
        <v>1000</v>
      </c>
      <c r="M193" s="102">
        <v>83270</v>
      </c>
      <c r="N193" s="102">
        <v>22420</v>
      </c>
      <c r="O193" s="102">
        <v>29360</v>
      </c>
      <c r="P193" s="102">
        <v>86270</v>
      </c>
      <c r="Q193" s="102">
        <f t="shared" si="2"/>
        <v>434253.24</v>
      </c>
      <c r="R193" s="103"/>
      <c r="S193" s="103"/>
      <c r="T193" s="103"/>
      <c r="U193" s="103"/>
      <c r="V193" s="103"/>
      <c r="W193" s="103"/>
      <c r="X193" s="103"/>
      <c r="Y193" s="103"/>
      <c r="Z193" s="103"/>
      <c r="AA193" s="103"/>
      <c r="AB193" s="103"/>
      <c r="AC193" s="103"/>
      <c r="AD193" s="103"/>
      <c r="AE193" s="103"/>
    </row>
    <row r="194" spans="2:31" x14ac:dyDescent="0.25">
      <c r="B194" s="104" t="s">
        <v>327</v>
      </c>
      <c r="C194" s="79">
        <v>56282098</v>
      </c>
      <c r="D194" s="79">
        <v>53662966.079999998</v>
      </c>
      <c r="E194" s="79">
        <v>69365.62</v>
      </c>
      <c r="F194" s="79">
        <v>872102.68</v>
      </c>
      <c r="G194" s="79">
        <v>670058.1</v>
      </c>
      <c r="H194" s="79">
        <v>1811095.33</v>
      </c>
      <c r="I194" s="79">
        <v>1577093.48</v>
      </c>
      <c r="J194" s="79">
        <v>1246572.6299999999</v>
      </c>
      <c r="K194" s="79">
        <v>2534248.5099999998</v>
      </c>
      <c r="L194" s="79">
        <v>2081395.22</v>
      </c>
      <c r="M194" s="79">
        <v>1958025.72</v>
      </c>
      <c r="N194" s="79">
        <v>1821607.27</v>
      </c>
      <c r="O194" s="79">
        <v>2669205.67</v>
      </c>
      <c r="P194" s="79">
        <v>2771093.23</v>
      </c>
      <c r="Q194" s="79">
        <f t="shared" si="2"/>
        <v>20081863.460000001</v>
      </c>
      <c r="R194" s="106"/>
      <c r="S194" s="106"/>
      <c r="T194" s="106"/>
      <c r="U194" s="106"/>
      <c r="V194" s="106"/>
      <c r="W194" s="106"/>
      <c r="X194" s="106"/>
      <c r="Y194" s="106"/>
      <c r="Z194" s="106"/>
      <c r="AA194" s="106"/>
      <c r="AB194" s="106"/>
      <c r="AC194" s="106"/>
      <c r="AD194" s="106"/>
      <c r="AE194" s="106"/>
    </row>
    <row r="195" spans="2:31" x14ac:dyDescent="0.25">
      <c r="B195" s="104" t="s">
        <v>328</v>
      </c>
      <c r="C195" s="79">
        <v>8203245</v>
      </c>
      <c r="D195" s="79">
        <v>4186574.43</v>
      </c>
      <c r="E195" s="79">
        <v>0</v>
      </c>
      <c r="F195" s="79">
        <v>664813.19999999995</v>
      </c>
      <c r="G195" s="79">
        <v>333750.02</v>
      </c>
      <c r="H195" s="79">
        <v>1079082.57</v>
      </c>
      <c r="I195" s="79">
        <v>1103439.1200000001</v>
      </c>
      <c r="J195" s="79">
        <v>898166.71</v>
      </c>
      <c r="K195" s="79">
        <v>1865050.41</v>
      </c>
      <c r="L195" s="79">
        <v>1056752.23</v>
      </c>
      <c r="M195" s="79">
        <v>1287459.1299999999</v>
      </c>
      <c r="N195" s="79">
        <v>1255150.22</v>
      </c>
      <c r="O195" s="79">
        <v>1264396.8500000001</v>
      </c>
      <c r="P195" s="79">
        <v>1920775.73</v>
      </c>
      <c r="Q195" s="79">
        <f t="shared" si="2"/>
        <v>12728836.189999999</v>
      </c>
      <c r="R195" s="106"/>
      <c r="S195" s="106"/>
      <c r="T195" s="106"/>
      <c r="U195" s="106"/>
      <c r="V195" s="106"/>
      <c r="W195" s="106"/>
      <c r="X195" s="106"/>
      <c r="Y195" s="106"/>
      <c r="Z195" s="106"/>
      <c r="AA195" s="106"/>
      <c r="AB195" s="106"/>
      <c r="AC195" s="106"/>
      <c r="AD195" s="106"/>
      <c r="AE195" s="106"/>
    </row>
    <row r="196" spans="2:31" x14ac:dyDescent="0.25">
      <c r="B196" s="104" t="s">
        <v>329</v>
      </c>
      <c r="C196" s="79">
        <v>46211746</v>
      </c>
      <c r="D196" s="79">
        <v>58367065.469999999</v>
      </c>
      <c r="E196" s="79">
        <v>2832</v>
      </c>
      <c r="F196" s="79">
        <v>2897.5</v>
      </c>
      <c r="G196" s="79">
        <v>53657.8</v>
      </c>
      <c r="H196" s="79">
        <v>36288.1</v>
      </c>
      <c r="I196" s="79">
        <v>17178.400000000001</v>
      </c>
      <c r="J196" s="79">
        <v>31570</v>
      </c>
      <c r="K196" s="79">
        <v>74381.3</v>
      </c>
      <c r="L196" s="79">
        <v>29543.8</v>
      </c>
      <c r="M196" s="79">
        <v>82256.2</v>
      </c>
      <c r="N196" s="79">
        <v>31124.400000000001</v>
      </c>
      <c r="O196" s="79">
        <v>82237</v>
      </c>
      <c r="P196" s="79">
        <v>53262.46</v>
      </c>
      <c r="Q196" s="79">
        <f t="shared" si="2"/>
        <v>497228.96</v>
      </c>
      <c r="R196" s="106"/>
      <c r="S196" s="106"/>
      <c r="T196" s="106"/>
      <c r="U196" s="106"/>
      <c r="V196" s="106"/>
      <c r="W196" s="106"/>
      <c r="X196" s="106"/>
      <c r="Y196" s="106"/>
      <c r="Z196" s="106"/>
      <c r="AA196" s="106"/>
      <c r="AB196" s="106"/>
      <c r="AC196" s="106"/>
      <c r="AD196" s="106"/>
      <c r="AE196" s="106"/>
    </row>
    <row r="197" spans="2:31" s="28" customFormat="1" x14ac:dyDescent="0.25">
      <c r="B197" s="101" t="s">
        <v>330</v>
      </c>
      <c r="C197" s="102">
        <v>310324930</v>
      </c>
      <c r="D197" s="102">
        <v>317841084.86000001</v>
      </c>
      <c r="E197" s="102">
        <v>66533.62</v>
      </c>
      <c r="F197" s="102">
        <v>204391.98</v>
      </c>
      <c r="G197" s="102">
        <v>282650.28000000003</v>
      </c>
      <c r="H197" s="102">
        <v>695724.66</v>
      </c>
      <c r="I197" s="102">
        <v>456475.96</v>
      </c>
      <c r="J197" s="102">
        <v>316835.92</v>
      </c>
      <c r="K197" s="102">
        <v>594816.80000000005</v>
      </c>
      <c r="L197" s="102">
        <v>995099.19</v>
      </c>
      <c r="M197" s="102">
        <v>588310.39</v>
      </c>
      <c r="N197" s="102">
        <v>535332.65</v>
      </c>
      <c r="O197" s="102">
        <v>1322571.82</v>
      </c>
      <c r="P197" s="102">
        <v>797055.04</v>
      </c>
      <c r="Q197" s="102">
        <f t="shared" si="2"/>
        <v>6855798.3100000005</v>
      </c>
      <c r="R197" s="103"/>
      <c r="S197" s="103"/>
      <c r="T197" s="103"/>
      <c r="U197" s="103"/>
      <c r="V197" s="103"/>
      <c r="W197" s="103"/>
      <c r="X197" s="103"/>
      <c r="Y197" s="103"/>
      <c r="Z197" s="103"/>
      <c r="AA197" s="103"/>
      <c r="AB197" s="103"/>
      <c r="AC197" s="103"/>
      <c r="AD197" s="103"/>
      <c r="AE197" s="103"/>
    </row>
    <row r="198" spans="2:31" x14ac:dyDescent="0.25">
      <c r="B198" s="104" t="s">
        <v>331</v>
      </c>
      <c r="C198" s="79">
        <v>199958734</v>
      </c>
      <c r="D198" s="79">
        <v>231651862.31999999</v>
      </c>
      <c r="E198" s="79">
        <v>0</v>
      </c>
      <c r="F198" s="79">
        <v>340642.37</v>
      </c>
      <c r="G198" s="79">
        <v>1445577.07</v>
      </c>
      <c r="H198" s="79">
        <v>4753298.9800000004</v>
      </c>
      <c r="I198" s="79">
        <v>3286890.16</v>
      </c>
      <c r="J198" s="79">
        <v>3019784.11</v>
      </c>
      <c r="K198" s="79">
        <v>2728013.66</v>
      </c>
      <c r="L198" s="79">
        <v>5048798.79</v>
      </c>
      <c r="M198" s="79">
        <v>3665853.58</v>
      </c>
      <c r="N198" s="79">
        <v>7895596.4199999999</v>
      </c>
      <c r="O198" s="79">
        <v>7601330.5199999996</v>
      </c>
      <c r="P198" s="79">
        <v>32626610.109999999</v>
      </c>
      <c r="Q198" s="79">
        <f t="shared" si="2"/>
        <v>72412395.769999996</v>
      </c>
      <c r="R198" s="106"/>
      <c r="S198" s="106"/>
      <c r="T198" s="106"/>
      <c r="U198" s="106"/>
      <c r="V198" s="106"/>
      <c r="W198" s="106"/>
      <c r="X198" s="106"/>
      <c r="Y198" s="106"/>
      <c r="Z198" s="106"/>
      <c r="AA198" s="106"/>
      <c r="AB198" s="106"/>
      <c r="AC198" s="106"/>
      <c r="AD198" s="106"/>
      <c r="AE198" s="106"/>
    </row>
    <row r="199" spans="2:31" x14ac:dyDescent="0.25">
      <c r="B199" s="104" t="s">
        <v>332</v>
      </c>
      <c r="C199" s="79">
        <v>104857026</v>
      </c>
      <c r="D199" s="79">
        <v>82162522.540000007</v>
      </c>
      <c r="E199" s="79">
        <v>0</v>
      </c>
      <c r="F199" s="79">
        <v>190642.37</v>
      </c>
      <c r="G199" s="79">
        <v>1301304.33</v>
      </c>
      <c r="H199" s="79">
        <v>4698649</v>
      </c>
      <c r="I199" s="79">
        <v>3236504.16</v>
      </c>
      <c r="J199" s="79">
        <v>2749167.11</v>
      </c>
      <c r="K199" s="79">
        <v>2483276.2599999998</v>
      </c>
      <c r="L199" s="79">
        <v>5046538.79</v>
      </c>
      <c r="M199" s="79">
        <v>3551569.6</v>
      </c>
      <c r="N199" s="79">
        <v>7894396.4199999999</v>
      </c>
      <c r="O199" s="79">
        <v>7592330.5199999996</v>
      </c>
      <c r="P199" s="79">
        <v>31630973.280000001</v>
      </c>
      <c r="Q199" s="79">
        <f t="shared" si="2"/>
        <v>70375351.840000004</v>
      </c>
      <c r="R199" s="106"/>
      <c r="S199" s="106"/>
      <c r="T199" s="106"/>
      <c r="U199" s="106"/>
      <c r="V199" s="106"/>
      <c r="W199" s="106"/>
      <c r="X199" s="106"/>
      <c r="Y199" s="106"/>
      <c r="Z199" s="106"/>
      <c r="AA199" s="106"/>
      <c r="AB199" s="106"/>
      <c r="AC199" s="106"/>
      <c r="AD199" s="106"/>
      <c r="AE199" s="106"/>
    </row>
    <row r="200" spans="2:31" x14ac:dyDescent="0.25">
      <c r="B200" s="104" t="s">
        <v>333</v>
      </c>
      <c r="C200" s="79">
        <v>470000</v>
      </c>
      <c r="D200" s="79">
        <v>470000</v>
      </c>
      <c r="E200" s="79">
        <v>0</v>
      </c>
      <c r="F200" s="79">
        <v>0</v>
      </c>
      <c r="G200" s="79">
        <v>36792.74</v>
      </c>
      <c r="H200" s="79">
        <v>54649.98</v>
      </c>
      <c r="I200" s="79">
        <v>6136</v>
      </c>
      <c r="J200" s="79">
        <v>270617</v>
      </c>
      <c r="K200" s="79">
        <v>239737.4</v>
      </c>
      <c r="L200" s="79">
        <v>2260</v>
      </c>
      <c r="M200" s="79">
        <v>64283.98</v>
      </c>
      <c r="N200" s="79">
        <v>1200</v>
      </c>
      <c r="O200" s="79">
        <v>9000</v>
      </c>
      <c r="P200" s="79">
        <v>926134.83</v>
      </c>
      <c r="Q200" s="79">
        <f t="shared" si="2"/>
        <v>1610811.93</v>
      </c>
      <c r="R200" s="106"/>
      <c r="S200" s="106"/>
      <c r="T200" s="106"/>
      <c r="U200" s="106"/>
      <c r="V200" s="106"/>
      <c r="W200" s="106"/>
      <c r="X200" s="106"/>
      <c r="Y200" s="106"/>
      <c r="Z200" s="106"/>
      <c r="AA200" s="106"/>
      <c r="AB200" s="106"/>
      <c r="AC200" s="106"/>
      <c r="AD200" s="106"/>
      <c r="AE200" s="106"/>
    </row>
    <row r="201" spans="2:31" x14ac:dyDescent="0.25">
      <c r="B201" s="104" t="s">
        <v>334</v>
      </c>
      <c r="C201" s="79">
        <v>5039170</v>
      </c>
      <c r="D201" s="79">
        <v>3556700</v>
      </c>
      <c r="E201" s="79">
        <v>0</v>
      </c>
      <c r="F201" s="79"/>
      <c r="G201" s="79"/>
      <c r="H201" s="79"/>
      <c r="I201" s="79"/>
      <c r="J201" s="79"/>
      <c r="K201" s="79">
        <v>5000</v>
      </c>
      <c r="L201" s="79"/>
      <c r="M201" s="79"/>
      <c r="N201" s="79"/>
      <c r="O201" s="79"/>
      <c r="P201" s="79"/>
      <c r="Q201" s="79">
        <f t="shared" si="2"/>
        <v>5000</v>
      </c>
      <c r="R201" s="106"/>
      <c r="S201" s="106"/>
      <c r="T201" s="106"/>
      <c r="U201" s="106"/>
      <c r="V201" s="106"/>
      <c r="W201" s="106"/>
      <c r="X201" s="106"/>
      <c r="Y201" s="106"/>
      <c r="Z201" s="106"/>
      <c r="AA201" s="106"/>
      <c r="AB201" s="106"/>
      <c r="AC201" s="106"/>
      <c r="AD201" s="106"/>
      <c r="AE201" s="106"/>
    </row>
    <row r="202" spans="2:31" s="28" customFormat="1" x14ac:dyDescent="0.25">
      <c r="B202" s="101" t="s">
        <v>335</v>
      </c>
      <c r="C202" s="102">
        <v>3587983277</v>
      </c>
      <c r="D202" s="102">
        <v>3379955825.8800001</v>
      </c>
      <c r="E202" s="102">
        <v>0</v>
      </c>
      <c r="F202" s="102">
        <v>150000</v>
      </c>
      <c r="G202" s="102">
        <v>107480</v>
      </c>
      <c r="H202" s="102">
        <v>0</v>
      </c>
      <c r="I202" s="102">
        <v>44250</v>
      </c>
      <c r="J202" s="102">
        <v>0</v>
      </c>
      <c r="K202" s="102"/>
      <c r="L202" s="102">
        <v>0</v>
      </c>
      <c r="M202" s="102">
        <v>50000</v>
      </c>
      <c r="N202" s="102">
        <v>0</v>
      </c>
      <c r="O202" s="102">
        <v>0</v>
      </c>
      <c r="P202" s="102">
        <v>69502</v>
      </c>
      <c r="Q202" s="102">
        <f t="shared" si="2"/>
        <v>421232</v>
      </c>
      <c r="R202" s="103"/>
      <c r="S202" s="103"/>
      <c r="T202" s="103"/>
      <c r="U202" s="103"/>
      <c r="V202" s="103"/>
      <c r="W202" s="103"/>
      <c r="X202" s="103"/>
      <c r="Y202" s="103"/>
      <c r="Z202" s="103"/>
      <c r="AA202" s="103"/>
      <c r="AB202" s="103"/>
      <c r="AC202" s="103"/>
      <c r="AD202" s="103"/>
      <c r="AE202" s="103"/>
    </row>
    <row r="203" spans="2:31" x14ac:dyDescent="0.25">
      <c r="B203" s="104" t="s">
        <v>336</v>
      </c>
      <c r="C203" s="79">
        <v>76023654</v>
      </c>
      <c r="D203" s="79">
        <v>157911390.22</v>
      </c>
      <c r="E203" s="79">
        <v>3021509.9</v>
      </c>
      <c r="F203" s="79">
        <v>6372345.9800000004</v>
      </c>
      <c r="G203" s="79">
        <v>58094668.719999999</v>
      </c>
      <c r="H203" s="79">
        <v>17266644.579999998</v>
      </c>
      <c r="I203" s="79">
        <v>13644763.619999999</v>
      </c>
      <c r="J203" s="79">
        <v>18827245.41</v>
      </c>
      <c r="K203" s="79">
        <v>49774411.780000001</v>
      </c>
      <c r="L203" s="79">
        <v>23854983.059999999</v>
      </c>
      <c r="M203" s="79">
        <v>23483861.859999999</v>
      </c>
      <c r="N203" s="79">
        <v>77029133.430000007</v>
      </c>
      <c r="O203" s="79">
        <v>40258788.759999998</v>
      </c>
      <c r="P203" s="79">
        <v>84606709.700000003</v>
      </c>
      <c r="Q203" s="79">
        <f t="shared" si="2"/>
        <v>416235066.80000001</v>
      </c>
      <c r="R203" s="106"/>
      <c r="S203" s="106"/>
      <c r="T203" s="106"/>
      <c r="U203" s="106"/>
      <c r="V203" s="106"/>
      <c r="W203" s="106"/>
      <c r="X203" s="106"/>
      <c r="Y203" s="106"/>
      <c r="Z203" s="106"/>
      <c r="AA203" s="106"/>
      <c r="AB203" s="106"/>
      <c r="AC203" s="106"/>
      <c r="AD203" s="106"/>
      <c r="AE203" s="106"/>
    </row>
    <row r="204" spans="2:31" x14ac:dyDescent="0.25">
      <c r="B204" s="104" t="s">
        <v>337</v>
      </c>
      <c r="C204" s="79">
        <v>129528390</v>
      </c>
      <c r="D204" s="79">
        <v>216526261.11000001</v>
      </c>
      <c r="E204" s="79">
        <v>0</v>
      </c>
      <c r="F204" s="79">
        <v>0</v>
      </c>
      <c r="G204" s="79">
        <v>38382280.539999999</v>
      </c>
      <c r="H204" s="79">
        <v>146500</v>
      </c>
      <c r="I204" s="79">
        <v>0</v>
      </c>
      <c r="J204" s="79">
        <v>3285769.84</v>
      </c>
      <c r="K204" s="79">
        <v>4250119</v>
      </c>
      <c r="L204" s="79">
        <v>7115261.7000000002</v>
      </c>
      <c r="M204" s="79">
        <v>0</v>
      </c>
      <c r="N204" s="79">
        <v>2848922.72</v>
      </c>
      <c r="O204" s="79">
        <v>0</v>
      </c>
      <c r="P204" s="79">
        <v>33138357.969999999</v>
      </c>
      <c r="Q204" s="79">
        <f t="shared" ref="Q204:Q268" si="4">SUM(E204:P204)</f>
        <v>89167211.769999996</v>
      </c>
      <c r="R204" s="106"/>
      <c r="S204" s="106"/>
      <c r="T204" s="106"/>
      <c r="U204" s="106"/>
      <c r="V204" s="106"/>
      <c r="W204" s="106"/>
      <c r="X204" s="106"/>
      <c r="Y204" s="106"/>
      <c r="Z204" s="106"/>
      <c r="AA204" s="106"/>
      <c r="AB204" s="106"/>
      <c r="AC204" s="106"/>
      <c r="AD204" s="106"/>
      <c r="AE204" s="106"/>
    </row>
    <row r="205" spans="2:31" x14ac:dyDescent="0.25">
      <c r="B205" s="104" t="s">
        <v>338</v>
      </c>
      <c r="C205" s="79">
        <v>22828522</v>
      </c>
      <c r="D205" s="79">
        <v>26703476.039999999</v>
      </c>
      <c r="E205" s="79">
        <v>232734.4</v>
      </c>
      <c r="F205" s="79">
        <v>951338.7</v>
      </c>
      <c r="G205" s="79">
        <v>2421012</v>
      </c>
      <c r="H205" s="79">
        <v>3341305.3</v>
      </c>
      <c r="I205" s="79">
        <v>1976759.48</v>
      </c>
      <c r="J205" s="79">
        <v>2636310.14</v>
      </c>
      <c r="K205" s="79">
        <v>29477794.850000001</v>
      </c>
      <c r="L205" s="79">
        <v>5872751.5599999996</v>
      </c>
      <c r="M205" s="79">
        <v>2269257.92</v>
      </c>
      <c r="N205" s="79">
        <v>2640534</v>
      </c>
      <c r="O205" s="79">
        <v>12530798.449999999</v>
      </c>
      <c r="P205" s="79">
        <v>10227434.51</v>
      </c>
      <c r="Q205" s="79">
        <f t="shared" si="4"/>
        <v>74578031.310000017</v>
      </c>
      <c r="R205" s="106"/>
      <c r="S205" s="106"/>
      <c r="T205" s="106"/>
      <c r="U205" s="106"/>
      <c r="V205" s="106"/>
      <c r="W205" s="106"/>
      <c r="X205" s="106"/>
      <c r="Y205" s="106"/>
      <c r="Z205" s="106"/>
      <c r="AA205" s="106"/>
      <c r="AB205" s="106"/>
      <c r="AC205" s="106"/>
      <c r="AD205" s="106"/>
      <c r="AE205" s="106"/>
    </row>
    <row r="206" spans="2:31" x14ac:dyDescent="0.25">
      <c r="B206" s="104" t="s">
        <v>339</v>
      </c>
      <c r="C206" s="79">
        <v>1008331298</v>
      </c>
      <c r="D206" s="79">
        <v>952889816.78999996</v>
      </c>
      <c r="E206" s="79">
        <v>0</v>
      </c>
      <c r="F206" s="79">
        <v>1279481.98</v>
      </c>
      <c r="G206" s="79">
        <v>619382</v>
      </c>
      <c r="H206" s="79">
        <v>943780.99</v>
      </c>
      <c r="I206" s="79">
        <v>0</v>
      </c>
      <c r="J206" s="79">
        <v>152990</v>
      </c>
      <c r="K206" s="79">
        <v>1073766.7</v>
      </c>
      <c r="L206" s="79">
        <v>0</v>
      </c>
      <c r="M206" s="79">
        <v>34220.79</v>
      </c>
      <c r="N206" s="79">
        <v>620437.5</v>
      </c>
      <c r="O206" s="79">
        <v>0</v>
      </c>
      <c r="P206" s="79">
        <v>289711.25</v>
      </c>
      <c r="Q206" s="79">
        <f t="shared" si="4"/>
        <v>5013771.21</v>
      </c>
      <c r="R206" s="106"/>
      <c r="S206" s="106"/>
      <c r="T206" s="106"/>
      <c r="U206" s="106"/>
      <c r="V206" s="106"/>
      <c r="W206" s="106"/>
      <c r="X206" s="106"/>
      <c r="Y206" s="106"/>
      <c r="Z206" s="106"/>
      <c r="AA206" s="106"/>
      <c r="AB206" s="106"/>
      <c r="AC206" s="106"/>
      <c r="AD206" s="106"/>
      <c r="AE206" s="106"/>
    </row>
    <row r="207" spans="2:31" x14ac:dyDescent="0.25">
      <c r="B207" s="104" t="s">
        <v>340</v>
      </c>
      <c r="C207" s="79">
        <v>333377337</v>
      </c>
      <c r="D207" s="79">
        <v>283406860.16000003</v>
      </c>
      <c r="E207" s="79">
        <v>1250000</v>
      </c>
      <c r="F207" s="79">
        <v>521336</v>
      </c>
      <c r="G207" s="79">
        <v>7129281.7199999997</v>
      </c>
      <c r="H207" s="79">
        <v>2176121.44</v>
      </c>
      <c r="I207" s="79">
        <v>4638477.24</v>
      </c>
      <c r="J207" s="79">
        <v>2253431.5299999998</v>
      </c>
      <c r="K207" s="79">
        <v>3153561.52</v>
      </c>
      <c r="L207" s="79">
        <v>3784657.54</v>
      </c>
      <c r="M207" s="79">
        <v>3367752.03</v>
      </c>
      <c r="N207" s="79">
        <v>3664514.31</v>
      </c>
      <c r="O207" s="79">
        <v>1815579.51</v>
      </c>
      <c r="P207" s="79">
        <v>5570000.3899999997</v>
      </c>
      <c r="Q207" s="79">
        <f t="shared" si="4"/>
        <v>39324713.229999997</v>
      </c>
      <c r="R207" s="106"/>
      <c r="S207" s="106"/>
      <c r="T207" s="106"/>
      <c r="U207" s="106"/>
      <c r="V207" s="106"/>
      <c r="W207" s="106"/>
      <c r="X207" s="106"/>
      <c r="Y207" s="106"/>
      <c r="Z207" s="106"/>
      <c r="AA207" s="106"/>
      <c r="AB207" s="106"/>
      <c r="AC207" s="106"/>
      <c r="AD207" s="106"/>
      <c r="AE207" s="106"/>
    </row>
    <row r="208" spans="2:31" x14ac:dyDescent="0.25">
      <c r="B208" s="104" t="s">
        <v>341</v>
      </c>
      <c r="C208" s="79">
        <v>2017894076</v>
      </c>
      <c r="D208" s="79">
        <v>1742518021.5599999</v>
      </c>
      <c r="E208" s="79">
        <v>463608.97</v>
      </c>
      <c r="F208" s="79">
        <v>69890</v>
      </c>
      <c r="G208" s="79">
        <v>1610642.77</v>
      </c>
      <c r="H208" s="79">
        <v>738120.46</v>
      </c>
      <c r="I208" s="79">
        <v>1494026.07</v>
      </c>
      <c r="J208" s="79">
        <v>2324160.38</v>
      </c>
      <c r="K208" s="79">
        <v>792460.28</v>
      </c>
      <c r="L208" s="79">
        <v>960778.78</v>
      </c>
      <c r="M208" s="79">
        <v>1734142.07</v>
      </c>
      <c r="N208" s="79">
        <v>11493448.630000001</v>
      </c>
      <c r="O208" s="79">
        <v>6443945.0899999999</v>
      </c>
      <c r="P208" s="79">
        <v>3390078.62</v>
      </c>
      <c r="Q208" s="79">
        <f t="shared" si="4"/>
        <v>31515302.120000005</v>
      </c>
      <c r="R208" s="106"/>
      <c r="S208" s="106"/>
      <c r="T208" s="106"/>
      <c r="U208" s="106"/>
      <c r="V208" s="106"/>
      <c r="W208" s="106"/>
      <c r="X208" s="106"/>
      <c r="Y208" s="106"/>
      <c r="Z208" s="106"/>
      <c r="AA208" s="106"/>
      <c r="AB208" s="106"/>
      <c r="AC208" s="106"/>
      <c r="AD208" s="106"/>
      <c r="AE208" s="106"/>
    </row>
    <row r="209" spans="2:31" s="28" customFormat="1" x14ac:dyDescent="0.25">
      <c r="B209" s="101" t="s">
        <v>342</v>
      </c>
      <c r="C209" s="102">
        <v>298508167</v>
      </c>
      <c r="D209" s="102">
        <v>306182389.05000001</v>
      </c>
      <c r="E209" s="102">
        <v>1075166.53</v>
      </c>
      <c r="F209" s="102">
        <v>3550299.3</v>
      </c>
      <c r="G209" s="102">
        <v>7932069.6900000004</v>
      </c>
      <c r="H209" s="102">
        <v>9920816.3900000006</v>
      </c>
      <c r="I209" s="102">
        <v>5535500.8300000001</v>
      </c>
      <c r="J209" s="102">
        <v>8174583.5199999996</v>
      </c>
      <c r="K209" s="102">
        <v>11026709.43</v>
      </c>
      <c r="L209" s="102">
        <v>6121533.4800000004</v>
      </c>
      <c r="M209" s="102">
        <v>16078489.050000001</v>
      </c>
      <c r="N209" s="102">
        <v>55761276.270000003</v>
      </c>
      <c r="O209" s="102">
        <v>19468465.710000001</v>
      </c>
      <c r="P209" s="102">
        <v>31991126.960000001</v>
      </c>
      <c r="Q209" s="102">
        <f t="shared" si="4"/>
        <v>176636037.16000003</v>
      </c>
      <c r="R209" s="103"/>
      <c r="S209" s="103"/>
      <c r="T209" s="103"/>
      <c r="U209" s="103"/>
      <c r="V209" s="103"/>
      <c r="W209" s="103"/>
      <c r="X209" s="103"/>
      <c r="Y209" s="103"/>
      <c r="Z209" s="103"/>
      <c r="AA209" s="103"/>
      <c r="AB209" s="103"/>
      <c r="AC209" s="103"/>
      <c r="AD209" s="103"/>
      <c r="AE209" s="103"/>
    </row>
    <row r="210" spans="2:31" x14ac:dyDescent="0.25">
      <c r="B210" s="104" t="s">
        <v>343</v>
      </c>
      <c r="C210" s="79">
        <v>298058310</v>
      </c>
      <c r="D210" s="79">
        <v>305185281.05000001</v>
      </c>
      <c r="E210" s="79">
        <v>4954978.2300000004</v>
      </c>
      <c r="F210" s="79">
        <v>110330.05</v>
      </c>
      <c r="G210" s="79">
        <v>1120661.71</v>
      </c>
      <c r="H210" s="79">
        <v>4846138.3499999996</v>
      </c>
      <c r="I210" s="79">
        <v>907463.7</v>
      </c>
      <c r="J210" s="79">
        <v>1380212.56</v>
      </c>
      <c r="K210" s="79">
        <v>10672806.810000001</v>
      </c>
      <c r="L210" s="79">
        <v>1664824.1</v>
      </c>
      <c r="M210" s="79">
        <v>4315553.2300000004</v>
      </c>
      <c r="N210" s="79">
        <v>112606.46</v>
      </c>
      <c r="O210" s="79">
        <v>305331.32</v>
      </c>
      <c r="P210" s="79">
        <v>736965.46</v>
      </c>
      <c r="Q210" s="79">
        <f t="shared" si="4"/>
        <v>31127871.980000004</v>
      </c>
      <c r="R210" s="106"/>
      <c r="S210" s="106"/>
      <c r="T210" s="106"/>
      <c r="U210" s="106"/>
      <c r="V210" s="106"/>
      <c r="W210" s="106"/>
      <c r="X210" s="106"/>
      <c r="Y210" s="106"/>
      <c r="Z210" s="106"/>
      <c r="AA210" s="106"/>
      <c r="AB210" s="106"/>
      <c r="AC210" s="106"/>
      <c r="AD210" s="106"/>
      <c r="AE210" s="106"/>
    </row>
    <row r="211" spans="2:31" x14ac:dyDescent="0.25">
      <c r="B211" s="104" t="s">
        <v>344</v>
      </c>
      <c r="C211" s="79">
        <v>115857</v>
      </c>
      <c r="D211" s="79">
        <v>594859</v>
      </c>
      <c r="E211" s="79">
        <v>4954978.2300000004</v>
      </c>
      <c r="F211" s="79">
        <v>110330.05</v>
      </c>
      <c r="G211" s="79">
        <v>1120661.71</v>
      </c>
      <c r="H211" s="79">
        <v>4846138.3499999996</v>
      </c>
      <c r="I211" s="79">
        <v>525771.69999999995</v>
      </c>
      <c r="J211" s="79">
        <v>1377813.41</v>
      </c>
      <c r="K211" s="79">
        <v>10663296.810000001</v>
      </c>
      <c r="L211" s="79">
        <v>1660870.1</v>
      </c>
      <c r="M211" s="79">
        <v>4315308.8600000003</v>
      </c>
      <c r="N211" s="79">
        <v>112606.46</v>
      </c>
      <c r="O211" s="79">
        <v>305331.32</v>
      </c>
      <c r="P211" s="79">
        <v>736715.46</v>
      </c>
      <c r="Q211" s="79">
        <f t="shared" si="4"/>
        <v>30729822.460000001</v>
      </c>
      <c r="R211" s="106"/>
      <c r="S211" s="106"/>
      <c r="T211" s="106"/>
      <c r="U211" s="106"/>
      <c r="V211" s="106"/>
      <c r="W211" s="106"/>
      <c r="X211" s="106"/>
      <c r="Y211" s="106"/>
      <c r="Z211" s="106"/>
      <c r="AA211" s="106"/>
      <c r="AB211" s="106"/>
      <c r="AC211" s="106"/>
      <c r="AD211" s="106"/>
      <c r="AE211" s="106"/>
    </row>
    <row r="212" spans="2:31" x14ac:dyDescent="0.25">
      <c r="B212" s="104" t="s">
        <v>345</v>
      </c>
      <c r="C212" s="79">
        <v>334000</v>
      </c>
      <c r="D212" s="79">
        <v>402249</v>
      </c>
      <c r="E212" s="79">
        <v>0</v>
      </c>
      <c r="F212" s="79"/>
      <c r="G212" s="79"/>
      <c r="H212" s="79"/>
      <c r="I212" s="79">
        <v>381692</v>
      </c>
      <c r="J212" s="79">
        <v>2399.15</v>
      </c>
      <c r="K212" s="79">
        <v>9510</v>
      </c>
      <c r="L212" s="79">
        <v>350</v>
      </c>
      <c r="M212" s="79">
        <v>244.37</v>
      </c>
      <c r="N212" s="79"/>
      <c r="O212" s="79"/>
      <c r="P212" s="79"/>
      <c r="Q212" s="79">
        <f t="shared" si="4"/>
        <v>394195.52</v>
      </c>
      <c r="R212" s="106"/>
      <c r="S212" s="106"/>
      <c r="T212" s="106"/>
      <c r="U212" s="106"/>
      <c r="V212" s="106"/>
      <c r="W212" s="106"/>
      <c r="X212" s="106"/>
      <c r="Y212" s="106"/>
      <c r="Z212" s="106"/>
      <c r="AA212" s="106"/>
      <c r="AB212" s="106"/>
      <c r="AC212" s="106"/>
      <c r="AD212" s="106"/>
      <c r="AE212" s="106"/>
    </row>
    <row r="213" spans="2:31" s="28" customFormat="1" x14ac:dyDescent="0.25">
      <c r="B213" s="101" t="s">
        <v>346</v>
      </c>
      <c r="C213" s="102">
        <v>391939787</v>
      </c>
      <c r="D213" s="102">
        <v>381110462.42000002</v>
      </c>
      <c r="E213" s="102">
        <v>0</v>
      </c>
      <c r="F213" s="102"/>
      <c r="G213" s="102"/>
      <c r="H213" s="102">
        <v>0</v>
      </c>
      <c r="I213" s="102">
        <v>0</v>
      </c>
      <c r="J213" s="102">
        <v>0</v>
      </c>
      <c r="K213" s="102">
        <v>0</v>
      </c>
      <c r="L213" s="102">
        <v>3604</v>
      </c>
      <c r="M213" s="102"/>
      <c r="N213" s="102"/>
      <c r="O213" s="102"/>
      <c r="P213" s="102">
        <v>250</v>
      </c>
      <c r="Q213" s="102">
        <f t="shared" si="4"/>
        <v>3854</v>
      </c>
      <c r="R213" s="103"/>
      <c r="S213" s="103"/>
      <c r="T213" s="103"/>
      <c r="U213" s="103"/>
      <c r="V213" s="103"/>
      <c r="W213" s="103"/>
      <c r="X213" s="103"/>
      <c r="Y213" s="103"/>
      <c r="Z213" s="103"/>
      <c r="AA213" s="103"/>
      <c r="AB213" s="103"/>
      <c r="AC213" s="103"/>
      <c r="AD213" s="103"/>
      <c r="AE213" s="103"/>
    </row>
    <row r="214" spans="2:31" x14ac:dyDescent="0.25">
      <c r="B214" s="104" t="s">
        <v>347</v>
      </c>
      <c r="C214" s="79">
        <v>120000</v>
      </c>
      <c r="D214" s="79">
        <v>0</v>
      </c>
      <c r="E214" s="79">
        <v>0</v>
      </c>
      <c r="F214" s="79"/>
      <c r="G214" s="79">
        <v>5814.87</v>
      </c>
      <c r="H214" s="79">
        <v>10000</v>
      </c>
      <c r="I214" s="79">
        <v>3443.15</v>
      </c>
      <c r="J214" s="79"/>
      <c r="K214" s="79">
        <v>0</v>
      </c>
      <c r="L214" s="79"/>
      <c r="M214" s="79">
        <v>21953682.489999998</v>
      </c>
      <c r="N214" s="79">
        <v>34212</v>
      </c>
      <c r="O214" s="79"/>
      <c r="P214" s="79">
        <v>13511853.960000001</v>
      </c>
      <c r="Q214" s="79">
        <f t="shared" si="4"/>
        <v>35519006.469999999</v>
      </c>
      <c r="R214" s="106"/>
      <c r="S214" s="106"/>
      <c r="T214" s="106"/>
      <c r="U214" s="106"/>
      <c r="V214" s="106"/>
      <c r="W214" s="106"/>
      <c r="X214" s="106"/>
      <c r="Y214" s="106"/>
      <c r="Z214" s="106"/>
      <c r="AA214" s="106"/>
      <c r="AB214" s="106"/>
      <c r="AC214" s="106"/>
      <c r="AD214" s="106"/>
      <c r="AE214" s="106"/>
    </row>
    <row r="215" spans="2:31" x14ac:dyDescent="0.25">
      <c r="B215" s="104" t="s">
        <v>348</v>
      </c>
      <c r="C215" s="79">
        <v>169750657</v>
      </c>
      <c r="D215" s="79">
        <v>169750657</v>
      </c>
      <c r="E215" s="79">
        <v>0</v>
      </c>
      <c r="F215" s="79"/>
      <c r="G215" s="79"/>
      <c r="H215" s="79"/>
      <c r="I215" s="79"/>
      <c r="J215" s="79"/>
      <c r="K215" s="79"/>
      <c r="L215" s="79"/>
      <c r="M215" s="79"/>
      <c r="N215" s="79">
        <v>0</v>
      </c>
      <c r="O215" s="79"/>
      <c r="P215" s="79"/>
      <c r="Q215" s="79">
        <f t="shared" si="4"/>
        <v>0</v>
      </c>
      <c r="R215" s="106"/>
      <c r="S215" s="106"/>
      <c r="T215" s="106"/>
      <c r="U215" s="106"/>
      <c r="V215" s="106"/>
      <c r="W215" s="106"/>
      <c r="X215" s="106"/>
      <c r="Y215" s="106"/>
      <c r="Z215" s="106"/>
      <c r="AA215" s="106"/>
      <c r="AB215" s="106"/>
      <c r="AC215" s="106"/>
      <c r="AD215" s="106"/>
      <c r="AE215" s="106"/>
    </row>
    <row r="216" spans="2:31" x14ac:dyDescent="0.25">
      <c r="B216" s="104" t="s">
        <v>349</v>
      </c>
      <c r="C216" s="79">
        <v>221969130</v>
      </c>
      <c r="D216" s="79">
        <v>211359805.41999999</v>
      </c>
      <c r="E216" s="79">
        <v>0</v>
      </c>
      <c r="F216" s="79"/>
      <c r="G216" s="79"/>
      <c r="H216" s="79"/>
      <c r="I216" s="79"/>
      <c r="J216" s="79"/>
      <c r="K216" s="79"/>
      <c r="L216" s="79"/>
      <c r="M216" s="79">
        <v>21953682.489999998</v>
      </c>
      <c r="N216" s="79">
        <v>0</v>
      </c>
      <c r="O216" s="79"/>
      <c r="P216" s="79">
        <v>13338905.68</v>
      </c>
      <c r="Q216" s="79">
        <f t="shared" si="4"/>
        <v>35292588.170000002</v>
      </c>
      <c r="R216" s="106"/>
      <c r="S216" s="106"/>
      <c r="T216" s="106"/>
      <c r="U216" s="106"/>
      <c r="V216" s="106"/>
      <c r="W216" s="106"/>
      <c r="X216" s="106"/>
      <c r="Y216" s="106"/>
      <c r="Z216" s="106"/>
      <c r="AA216" s="106"/>
      <c r="AB216" s="106"/>
      <c r="AC216" s="106"/>
      <c r="AD216" s="106"/>
      <c r="AE216" s="106"/>
    </row>
    <row r="217" spans="2:31" x14ac:dyDescent="0.25">
      <c r="B217" s="104" t="s">
        <v>350</v>
      </c>
      <c r="C217" s="79">
        <v>100000</v>
      </c>
      <c r="D217" s="79">
        <v>0</v>
      </c>
      <c r="E217" s="79">
        <v>0</v>
      </c>
      <c r="F217" s="79"/>
      <c r="G217" s="79">
        <v>5814.87</v>
      </c>
      <c r="H217" s="79">
        <v>10000</v>
      </c>
      <c r="I217" s="79">
        <v>3443.15</v>
      </c>
      <c r="J217" s="79"/>
      <c r="K217" s="79"/>
      <c r="L217" s="79"/>
      <c r="M217" s="79">
        <v>0</v>
      </c>
      <c r="N217" s="79">
        <v>34212</v>
      </c>
      <c r="O217" s="79"/>
      <c r="P217" s="79">
        <v>172948.28</v>
      </c>
      <c r="Q217" s="79">
        <f t="shared" si="4"/>
        <v>226418.3</v>
      </c>
      <c r="R217" s="106"/>
      <c r="S217" s="106"/>
      <c r="T217" s="106"/>
      <c r="U217" s="106"/>
      <c r="V217" s="106"/>
      <c r="W217" s="106"/>
      <c r="X217" s="106"/>
      <c r="Y217" s="106"/>
      <c r="Z217" s="106"/>
      <c r="AA217" s="106"/>
      <c r="AB217" s="106"/>
      <c r="AC217" s="106"/>
      <c r="AD217" s="106"/>
      <c r="AE217" s="106"/>
    </row>
    <row r="218" spans="2:31" s="28" customFormat="1" x14ac:dyDescent="0.25">
      <c r="B218" s="104" t="s">
        <v>141</v>
      </c>
      <c r="C218" s="79">
        <v>254402228</v>
      </c>
      <c r="D218" s="79">
        <v>289213588.25</v>
      </c>
      <c r="E218" s="79">
        <v>0</v>
      </c>
      <c r="F218" s="79"/>
      <c r="G218" s="79"/>
      <c r="H218" s="79"/>
      <c r="I218" s="79"/>
      <c r="J218" s="79"/>
      <c r="K218" s="79">
        <v>0</v>
      </c>
      <c r="L218" s="79"/>
      <c r="M218" s="79"/>
      <c r="N218" s="79"/>
      <c r="O218" s="79"/>
      <c r="P218" s="79"/>
      <c r="Q218" s="79">
        <f t="shared" si="4"/>
        <v>0</v>
      </c>
      <c r="R218" s="106"/>
      <c r="S218" s="106"/>
      <c r="T218" s="106"/>
      <c r="U218" s="106"/>
      <c r="V218" s="106"/>
      <c r="W218" s="106"/>
      <c r="X218" s="106"/>
      <c r="Y218" s="106"/>
      <c r="Z218" s="106"/>
      <c r="AA218" s="106"/>
      <c r="AB218" s="106"/>
      <c r="AC218" s="106"/>
      <c r="AD218" s="106"/>
      <c r="AE218" s="106"/>
    </row>
    <row r="219" spans="2:31" s="28" customFormat="1" x14ac:dyDescent="0.25">
      <c r="B219" s="101" t="s">
        <v>351</v>
      </c>
      <c r="C219" s="102">
        <v>15542018</v>
      </c>
      <c r="D219" s="102">
        <v>25869124.84</v>
      </c>
      <c r="E219" s="102">
        <v>3962101.54</v>
      </c>
      <c r="F219" s="102">
        <v>7592157.5</v>
      </c>
      <c r="G219" s="102">
        <v>5683951.8899999997</v>
      </c>
      <c r="H219" s="102">
        <v>10526479.35</v>
      </c>
      <c r="I219" s="102">
        <v>6465095.9199999999</v>
      </c>
      <c r="J219" s="102">
        <v>9951394.5399999991</v>
      </c>
      <c r="K219" s="102">
        <v>9265468</v>
      </c>
      <c r="L219" s="102">
        <v>13518519</v>
      </c>
      <c r="M219" s="102">
        <v>13750584.310000001</v>
      </c>
      <c r="N219" s="102">
        <v>14150772.93</v>
      </c>
      <c r="O219" s="102">
        <v>18868858.379999999</v>
      </c>
      <c r="P219" s="102">
        <v>29189235.02</v>
      </c>
      <c r="Q219" s="102">
        <f t="shared" si="4"/>
        <v>142924618.38</v>
      </c>
      <c r="R219" s="103"/>
      <c r="S219" s="103"/>
      <c r="T219" s="103"/>
      <c r="U219" s="103"/>
      <c r="V219" s="103"/>
      <c r="W219" s="103"/>
      <c r="X219" s="103"/>
      <c r="Y219" s="103"/>
      <c r="Z219" s="103"/>
      <c r="AA219" s="103"/>
      <c r="AB219" s="103"/>
      <c r="AC219" s="103"/>
      <c r="AD219" s="103"/>
      <c r="AE219" s="103"/>
    </row>
    <row r="220" spans="2:31" x14ac:dyDescent="0.25">
      <c r="B220" s="104" t="s">
        <v>352</v>
      </c>
      <c r="C220" s="79">
        <v>15542018</v>
      </c>
      <c r="D220" s="79">
        <v>25869124.84</v>
      </c>
      <c r="E220" s="79">
        <v>0</v>
      </c>
      <c r="F220" s="79">
        <v>0</v>
      </c>
      <c r="G220" s="79">
        <v>87488</v>
      </c>
      <c r="H220" s="79">
        <v>5900</v>
      </c>
      <c r="I220" s="79">
        <v>430818</v>
      </c>
      <c r="J220" s="79">
        <v>745222.11</v>
      </c>
      <c r="K220" s="79">
        <v>114342</v>
      </c>
      <c r="L220" s="79">
        <v>444943.15</v>
      </c>
      <c r="M220" s="79">
        <v>288712.56</v>
      </c>
      <c r="N220" s="79">
        <v>406510</v>
      </c>
      <c r="O220" s="79">
        <v>508020.72</v>
      </c>
      <c r="P220" s="79">
        <v>923271.87</v>
      </c>
      <c r="Q220" s="79">
        <f t="shared" si="4"/>
        <v>3955228.41</v>
      </c>
      <c r="R220" s="106"/>
      <c r="S220" s="106"/>
      <c r="T220" s="106"/>
      <c r="U220" s="106"/>
      <c r="V220" s="106"/>
      <c r="W220" s="106"/>
      <c r="X220" s="106"/>
      <c r="Y220" s="106"/>
      <c r="Z220" s="106"/>
      <c r="AA220" s="106"/>
      <c r="AB220" s="106"/>
      <c r="AC220" s="106"/>
      <c r="AD220" s="106"/>
      <c r="AE220" s="106"/>
    </row>
    <row r="221" spans="2:31" s="28" customFormat="1" x14ac:dyDescent="0.25">
      <c r="B221" s="101" t="s">
        <v>353</v>
      </c>
      <c r="C221" s="102">
        <v>238860210</v>
      </c>
      <c r="D221" s="102">
        <v>263344463.41</v>
      </c>
      <c r="E221" s="102">
        <v>0</v>
      </c>
      <c r="F221" s="102">
        <v>0</v>
      </c>
      <c r="G221" s="102">
        <v>87488</v>
      </c>
      <c r="H221" s="102">
        <v>5900</v>
      </c>
      <c r="I221" s="102">
        <v>430818</v>
      </c>
      <c r="J221" s="102">
        <v>745222.11</v>
      </c>
      <c r="K221" s="102">
        <v>114342</v>
      </c>
      <c r="L221" s="102">
        <v>444943.15</v>
      </c>
      <c r="M221" s="102">
        <v>288712.56</v>
      </c>
      <c r="N221" s="102">
        <v>406510</v>
      </c>
      <c r="O221" s="102">
        <v>508020.72</v>
      </c>
      <c r="P221" s="102">
        <v>923271.87</v>
      </c>
      <c r="Q221" s="102">
        <f t="shared" si="4"/>
        <v>3955228.41</v>
      </c>
      <c r="R221" s="103"/>
      <c r="S221" s="103"/>
      <c r="T221" s="103"/>
      <c r="U221" s="103"/>
      <c r="V221" s="103"/>
      <c r="W221" s="103"/>
      <c r="X221" s="103"/>
      <c r="Y221" s="103"/>
      <c r="Z221" s="103"/>
      <c r="AA221" s="103"/>
      <c r="AB221" s="103"/>
      <c r="AC221" s="103"/>
      <c r="AD221" s="103"/>
      <c r="AE221" s="103"/>
    </row>
    <row r="222" spans="2:31" x14ac:dyDescent="0.25">
      <c r="B222" s="104" t="s">
        <v>354</v>
      </c>
      <c r="C222" s="79">
        <v>238860210</v>
      </c>
      <c r="D222" s="79">
        <v>245328743.88999999</v>
      </c>
      <c r="E222" s="79">
        <v>3962101.54</v>
      </c>
      <c r="F222" s="79">
        <v>7592157.5</v>
      </c>
      <c r="G222" s="79">
        <v>5596463.8899999997</v>
      </c>
      <c r="H222" s="79">
        <v>10520579.35</v>
      </c>
      <c r="I222" s="79">
        <v>6034277.9199999999</v>
      </c>
      <c r="J222" s="79">
        <v>9206172.4299999997</v>
      </c>
      <c r="K222" s="79">
        <v>9151126</v>
      </c>
      <c r="L222" s="79">
        <v>13073575.85</v>
      </c>
      <c r="M222" s="79">
        <v>13461871.75</v>
      </c>
      <c r="N222" s="79">
        <v>13744262.93</v>
      </c>
      <c r="O222" s="79">
        <v>18360837.66</v>
      </c>
      <c r="P222" s="79">
        <v>28265963.149999999</v>
      </c>
      <c r="Q222" s="79">
        <f t="shared" si="4"/>
        <v>138969389.97</v>
      </c>
      <c r="R222" s="106"/>
      <c r="S222" s="106"/>
      <c r="T222" s="106"/>
      <c r="U222" s="106"/>
      <c r="V222" s="106"/>
      <c r="W222" s="106"/>
      <c r="X222" s="106"/>
      <c r="Y222" s="106"/>
      <c r="Z222" s="106"/>
      <c r="AA222" s="106"/>
      <c r="AB222" s="106"/>
      <c r="AC222" s="106"/>
      <c r="AD222" s="106"/>
      <c r="AE222" s="106"/>
    </row>
    <row r="223" spans="2:31" x14ac:dyDescent="0.25">
      <c r="B223" s="104" t="s">
        <v>355</v>
      </c>
      <c r="C223" s="79">
        <v>0</v>
      </c>
      <c r="D223" s="79">
        <v>18015719.52</v>
      </c>
      <c r="E223" s="79">
        <v>3962101.54</v>
      </c>
      <c r="F223" s="79">
        <v>7592157.5</v>
      </c>
      <c r="G223" s="79">
        <v>5596463.8899999997</v>
      </c>
      <c r="H223" s="79">
        <v>10456210.35</v>
      </c>
      <c r="I223" s="79">
        <v>6034277.9199999999</v>
      </c>
      <c r="J223" s="79">
        <v>9193192.4299999997</v>
      </c>
      <c r="K223" s="79">
        <v>9151126</v>
      </c>
      <c r="L223" s="79">
        <v>13069075.85</v>
      </c>
      <c r="M223" s="79">
        <v>13042360.699999999</v>
      </c>
      <c r="N223" s="79">
        <v>13409980.73</v>
      </c>
      <c r="O223" s="79">
        <v>17532700.469999999</v>
      </c>
      <c r="P223" s="79">
        <v>27128507.149999999</v>
      </c>
      <c r="Q223" s="79">
        <f t="shared" si="4"/>
        <v>136168154.53</v>
      </c>
      <c r="R223" s="106"/>
      <c r="S223" s="106"/>
      <c r="T223" s="106"/>
      <c r="U223" s="106"/>
      <c r="V223" s="106"/>
      <c r="W223" s="106"/>
      <c r="X223" s="106"/>
      <c r="Y223" s="106"/>
      <c r="Z223" s="106"/>
      <c r="AA223" s="106"/>
      <c r="AB223" s="106"/>
      <c r="AC223" s="106"/>
      <c r="AD223" s="106"/>
      <c r="AE223" s="106"/>
    </row>
    <row r="224" spans="2:31" s="28" customFormat="1" x14ac:dyDescent="0.25">
      <c r="B224" s="101" t="s">
        <v>38</v>
      </c>
      <c r="C224" s="102">
        <v>11347586736</v>
      </c>
      <c r="D224" s="102">
        <v>16786934090.08</v>
      </c>
      <c r="E224" s="102">
        <v>0</v>
      </c>
      <c r="F224" s="102"/>
      <c r="G224" s="102">
        <v>0</v>
      </c>
      <c r="H224" s="102">
        <v>64369</v>
      </c>
      <c r="I224" s="102">
        <v>0</v>
      </c>
      <c r="J224" s="102">
        <v>12980</v>
      </c>
      <c r="K224" s="102">
        <v>0</v>
      </c>
      <c r="L224" s="102">
        <v>4500</v>
      </c>
      <c r="M224" s="102">
        <v>419511.05</v>
      </c>
      <c r="N224" s="102">
        <v>334282.2</v>
      </c>
      <c r="O224" s="102">
        <v>828137.19</v>
      </c>
      <c r="P224" s="102">
        <v>1137456</v>
      </c>
      <c r="Q224" s="102">
        <f>Q225+Q236+Q245+Q258+Q263+Q274+Q302+Q321</f>
        <v>7613652280.0299988</v>
      </c>
      <c r="R224" s="103"/>
      <c r="S224" s="103"/>
      <c r="T224" s="103"/>
      <c r="U224" s="103"/>
      <c r="V224" s="103"/>
      <c r="W224" s="103"/>
      <c r="X224" s="103"/>
      <c r="Y224" s="103"/>
      <c r="Z224" s="103"/>
      <c r="AA224" s="103"/>
      <c r="AB224" s="103"/>
      <c r="AC224" s="103"/>
      <c r="AD224" s="103"/>
      <c r="AE224" s="103"/>
    </row>
    <row r="225" spans="2:31" s="28" customFormat="1" x14ac:dyDescent="0.25">
      <c r="B225" s="104" t="s">
        <v>39</v>
      </c>
      <c r="C225" s="79">
        <v>871789228</v>
      </c>
      <c r="D225" s="79">
        <v>825828258.52999997</v>
      </c>
      <c r="E225" s="79">
        <v>26326780.030000001</v>
      </c>
      <c r="F225" s="79">
        <v>286787673.85000002</v>
      </c>
      <c r="G225" s="79">
        <v>501031951.33999997</v>
      </c>
      <c r="H225" s="79">
        <v>508147749.81999999</v>
      </c>
      <c r="I225" s="79">
        <v>788578586.45000005</v>
      </c>
      <c r="J225" s="79">
        <v>524908743.41000003</v>
      </c>
      <c r="K225" s="79">
        <v>965181964.57000005</v>
      </c>
      <c r="L225" s="79">
        <v>496339733.24000001</v>
      </c>
      <c r="M225" s="79">
        <v>720636736.02999997</v>
      </c>
      <c r="N225" s="79">
        <v>689545163.20000005</v>
      </c>
      <c r="O225" s="79">
        <v>848044410.28999996</v>
      </c>
      <c r="P225" s="79">
        <v>954060037.49000001</v>
      </c>
      <c r="Q225" s="79">
        <f t="shared" si="4"/>
        <v>7309589529.7199993</v>
      </c>
      <c r="R225" s="106"/>
      <c r="S225" s="106"/>
      <c r="T225" s="106"/>
      <c r="U225" s="106"/>
      <c r="V225" s="106"/>
      <c r="W225" s="106"/>
      <c r="X225" s="106"/>
      <c r="Y225" s="106"/>
      <c r="Z225" s="106"/>
      <c r="AA225" s="106"/>
      <c r="AB225" s="106"/>
      <c r="AC225" s="106"/>
      <c r="AD225" s="106"/>
      <c r="AE225" s="106"/>
    </row>
    <row r="226" spans="2:31" s="28" customFormat="1" x14ac:dyDescent="0.25">
      <c r="B226" s="101" t="s">
        <v>356</v>
      </c>
      <c r="C226" s="102">
        <v>763122674</v>
      </c>
      <c r="D226" s="102">
        <v>704003579.75999999</v>
      </c>
      <c r="E226" s="102">
        <v>1235190.18</v>
      </c>
      <c r="F226" s="102">
        <v>10585772.529999999</v>
      </c>
      <c r="G226" s="102">
        <v>25769599.829999998</v>
      </c>
      <c r="H226" s="102">
        <v>37492522.689999998</v>
      </c>
      <c r="I226" s="102">
        <v>34924173.880000003</v>
      </c>
      <c r="J226" s="102">
        <v>43761260.700000003</v>
      </c>
      <c r="K226" s="102">
        <v>37785500.270000003</v>
      </c>
      <c r="L226" s="102">
        <v>31272807.789999999</v>
      </c>
      <c r="M226" s="102">
        <v>39039429.479999997</v>
      </c>
      <c r="N226" s="102">
        <v>33381775.82</v>
      </c>
      <c r="O226" s="102">
        <v>66743194.25</v>
      </c>
      <c r="P226" s="102">
        <v>73635657.879999995</v>
      </c>
      <c r="Q226" s="102">
        <f t="shared" si="4"/>
        <v>435626885.30000001</v>
      </c>
      <c r="R226" s="103"/>
      <c r="S226" s="103"/>
      <c r="T226" s="103"/>
      <c r="U226" s="103"/>
      <c r="V226" s="103"/>
      <c r="W226" s="103"/>
      <c r="X226" s="103"/>
      <c r="Y226" s="103"/>
      <c r="Z226" s="103"/>
      <c r="AA226" s="103"/>
      <c r="AB226" s="103"/>
      <c r="AC226" s="103"/>
      <c r="AD226" s="103"/>
      <c r="AE226" s="103"/>
    </row>
    <row r="227" spans="2:31" x14ac:dyDescent="0.25">
      <c r="B227" s="104" t="s">
        <v>357</v>
      </c>
      <c r="C227" s="79">
        <v>763122674</v>
      </c>
      <c r="D227" s="79">
        <v>704003579.75999999</v>
      </c>
      <c r="E227" s="79">
        <v>1235190.18</v>
      </c>
      <c r="F227" s="79">
        <v>10194734.75</v>
      </c>
      <c r="G227" s="79">
        <v>24330928.440000001</v>
      </c>
      <c r="H227" s="79">
        <v>32605190.23</v>
      </c>
      <c r="I227" s="79">
        <v>29517508.940000001</v>
      </c>
      <c r="J227" s="79">
        <v>31591606.32</v>
      </c>
      <c r="K227" s="79">
        <v>32064367.050000001</v>
      </c>
      <c r="L227" s="79">
        <v>24144062.129999999</v>
      </c>
      <c r="M227" s="79">
        <v>33305150.18</v>
      </c>
      <c r="N227" s="79">
        <v>28486689.559999999</v>
      </c>
      <c r="O227" s="79">
        <v>53660145.259999998</v>
      </c>
      <c r="P227" s="79">
        <v>54509383.030000001</v>
      </c>
      <c r="Q227" s="79">
        <f t="shared" si="4"/>
        <v>355644956.07000005</v>
      </c>
      <c r="R227" s="106"/>
      <c r="S227" s="106"/>
      <c r="T227" s="106"/>
      <c r="U227" s="106"/>
      <c r="V227" s="106"/>
      <c r="W227" s="106"/>
      <c r="X227" s="106"/>
      <c r="Y227" s="106"/>
      <c r="Z227" s="106"/>
      <c r="AA227" s="106"/>
      <c r="AB227" s="106"/>
      <c r="AC227" s="106"/>
      <c r="AD227" s="106"/>
      <c r="AE227" s="106"/>
    </row>
    <row r="228" spans="2:31" s="28" customFormat="1" x14ac:dyDescent="0.25">
      <c r="B228" s="101" t="s">
        <v>358</v>
      </c>
      <c r="C228" s="102">
        <v>24694076</v>
      </c>
      <c r="D228" s="102">
        <v>20428599.640000001</v>
      </c>
      <c r="E228" s="102">
        <v>1235190.18</v>
      </c>
      <c r="F228" s="102">
        <v>10194734.75</v>
      </c>
      <c r="G228" s="102">
        <v>24330928.440000001</v>
      </c>
      <c r="H228" s="102">
        <v>32605190.23</v>
      </c>
      <c r="I228" s="102">
        <v>29517508.940000001</v>
      </c>
      <c r="J228" s="102">
        <v>31591606.32</v>
      </c>
      <c r="K228" s="102">
        <v>32064367.050000001</v>
      </c>
      <c r="L228" s="102">
        <v>24144062.129999999</v>
      </c>
      <c r="M228" s="102">
        <v>33305150.18</v>
      </c>
      <c r="N228" s="102">
        <v>28486689.559999999</v>
      </c>
      <c r="O228" s="102">
        <v>53660145.259999998</v>
      </c>
      <c r="P228" s="102">
        <v>54509383.030000001</v>
      </c>
      <c r="Q228" s="102">
        <f t="shared" si="4"/>
        <v>355644956.07000005</v>
      </c>
      <c r="R228" s="103"/>
      <c r="S228" s="103"/>
      <c r="T228" s="103"/>
      <c r="U228" s="103"/>
      <c r="V228" s="103"/>
      <c r="W228" s="103"/>
      <c r="X228" s="103"/>
      <c r="Y228" s="103"/>
      <c r="Z228" s="103"/>
      <c r="AA228" s="103"/>
      <c r="AB228" s="103"/>
      <c r="AC228" s="103"/>
      <c r="AD228" s="103"/>
      <c r="AE228" s="103"/>
    </row>
    <row r="229" spans="2:31" x14ac:dyDescent="0.25">
      <c r="B229" s="104" t="s">
        <v>359</v>
      </c>
      <c r="C229" s="79">
        <v>24694076</v>
      </c>
      <c r="D229" s="79">
        <v>20428599.640000001</v>
      </c>
      <c r="E229" s="79">
        <v>0</v>
      </c>
      <c r="F229" s="79">
        <v>125575.6</v>
      </c>
      <c r="G229" s="79">
        <v>399674</v>
      </c>
      <c r="H229" s="79">
        <v>127240.31</v>
      </c>
      <c r="I229" s="79">
        <v>1540171</v>
      </c>
      <c r="J229" s="79">
        <v>1975084.14</v>
      </c>
      <c r="K229" s="79">
        <v>955581.22</v>
      </c>
      <c r="L229" s="79">
        <v>1194668.02</v>
      </c>
      <c r="M229" s="79">
        <v>1469457.5</v>
      </c>
      <c r="N229" s="79">
        <v>1516697.56</v>
      </c>
      <c r="O229" s="79">
        <v>1422308.12</v>
      </c>
      <c r="P229" s="79">
        <v>2322943.5299999998</v>
      </c>
      <c r="Q229" s="79">
        <f t="shared" si="4"/>
        <v>13049400.999999998</v>
      </c>
      <c r="R229" s="106"/>
      <c r="S229" s="106"/>
      <c r="T229" s="106"/>
      <c r="U229" s="106"/>
      <c r="V229" s="106"/>
      <c r="W229" s="106"/>
      <c r="X229" s="106"/>
      <c r="Y229" s="106"/>
      <c r="Z229" s="106"/>
      <c r="AA229" s="106"/>
      <c r="AB229" s="106"/>
      <c r="AC229" s="106"/>
      <c r="AD229" s="106"/>
      <c r="AE229" s="106"/>
    </row>
    <row r="230" spans="2:31" s="28" customFormat="1" x14ac:dyDescent="0.25">
      <c r="B230" s="101" t="s">
        <v>360</v>
      </c>
      <c r="C230" s="102">
        <v>65919073</v>
      </c>
      <c r="D230" s="102">
        <v>75620270.689999998</v>
      </c>
      <c r="E230" s="102">
        <v>0</v>
      </c>
      <c r="F230" s="102">
        <v>125575.6</v>
      </c>
      <c r="G230" s="102">
        <v>399674</v>
      </c>
      <c r="H230" s="102">
        <v>127240.31</v>
      </c>
      <c r="I230" s="102">
        <v>1540171</v>
      </c>
      <c r="J230" s="102">
        <v>1975084.14</v>
      </c>
      <c r="K230" s="102">
        <v>955581.22</v>
      </c>
      <c r="L230" s="102">
        <v>1194668.02</v>
      </c>
      <c r="M230" s="102">
        <v>1469457.5</v>
      </c>
      <c r="N230" s="102">
        <v>1516697.56</v>
      </c>
      <c r="O230" s="102">
        <v>1422308.12</v>
      </c>
      <c r="P230" s="102">
        <v>2322943.5299999998</v>
      </c>
      <c r="Q230" s="102">
        <f t="shared" si="4"/>
        <v>13049400.999999998</v>
      </c>
      <c r="R230" s="103"/>
      <c r="S230" s="103"/>
      <c r="T230" s="103"/>
      <c r="U230" s="103"/>
      <c r="V230" s="103"/>
      <c r="W230" s="103"/>
      <c r="X230" s="103"/>
      <c r="Y230" s="103"/>
      <c r="Z230" s="103"/>
      <c r="AA230" s="103"/>
      <c r="AB230" s="103"/>
      <c r="AC230" s="103"/>
      <c r="AD230" s="103"/>
      <c r="AE230" s="103"/>
    </row>
    <row r="231" spans="2:31" x14ac:dyDescent="0.25">
      <c r="B231" s="104" t="s">
        <v>361</v>
      </c>
      <c r="C231" s="79">
        <v>4900164</v>
      </c>
      <c r="D231" s="79">
        <v>17962652.859999999</v>
      </c>
      <c r="E231" s="79">
        <v>0</v>
      </c>
      <c r="F231" s="79">
        <v>245208.14</v>
      </c>
      <c r="G231" s="79">
        <v>939593.5</v>
      </c>
      <c r="H231" s="79">
        <v>4706374.84</v>
      </c>
      <c r="I231" s="79">
        <v>3806225.44</v>
      </c>
      <c r="J231" s="79">
        <v>9813075.5999999996</v>
      </c>
      <c r="K231" s="79">
        <v>4683164.07</v>
      </c>
      <c r="L231" s="79">
        <v>5865369.1200000001</v>
      </c>
      <c r="M231" s="79">
        <v>4051877.6</v>
      </c>
      <c r="N231" s="79">
        <v>3196864.71</v>
      </c>
      <c r="O231" s="79">
        <v>11570839.67</v>
      </c>
      <c r="P231" s="79">
        <v>5798333.7999999998</v>
      </c>
      <c r="Q231" s="79">
        <f t="shared" si="4"/>
        <v>54676926.490000002</v>
      </c>
      <c r="R231" s="106"/>
      <c r="S231" s="106"/>
      <c r="T231" s="106"/>
      <c r="U231" s="106"/>
      <c r="V231" s="106"/>
      <c r="W231" s="106"/>
      <c r="X231" s="106"/>
      <c r="Y231" s="106"/>
      <c r="Z231" s="106"/>
      <c r="AA231" s="106"/>
      <c r="AB231" s="106"/>
      <c r="AC231" s="106"/>
      <c r="AD231" s="106"/>
      <c r="AE231" s="106"/>
    </row>
    <row r="232" spans="2:31" x14ac:dyDescent="0.25">
      <c r="B232" s="104" t="s">
        <v>362</v>
      </c>
      <c r="C232" s="79">
        <v>43048422</v>
      </c>
      <c r="D232" s="79">
        <v>38137112.109999999</v>
      </c>
      <c r="E232" s="79">
        <v>0</v>
      </c>
      <c r="F232" s="79">
        <v>0</v>
      </c>
      <c r="G232" s="79">
        <v>176309.24</v>
      </c>
      <c r="H232" s="79">
        <v>1947472.41</v>
      </c>
      <c r="I232" s="79">
        <v>1550670.31</v>
      </c>
      <c r="J232" s="79">
        <v>1328673.3500000001</v>
      </c>
      <c r="K232" s="79">
        <v>1458585.73</v>
      </c>
      <c r="L232" s="79">
        <v>883041.99</v>
      </c>
      <c r="M232" s="79">
        <v>835093.29</v>
      </c>
      <c r="N232" s="79">
        <v>1247961.8600000001</v>
      </c>
      <c r="O232" s="79">
        <v>1538385.51</v>
      </c>
      <c r="P232" s="79">
        <v>1928643.03</v>
      </c>
      <c r="Q232" s="79">
        <f t="shared" si="4"/>
        <v>12894836.720000001</v>
      </c>
      <c r="R232" s="106"/>
      <c r="S232" s="106"/>
      <c r="T232" s="106"/>
      <c r="U232" s="106"/>
      <c r="V232" s="106"/>
      <c r="W232" s="106"/>
      <c r="X232" s="106"/>
      <c r="Y232" s="106"/>
      <c r="Z232" s="106"/>
      <c r="AA232" s="106"/>
      <c r="AB232" s="106"/>
      <c r="AC232" s="106"/>
      <c r="AD232" s="106"/>
      <c r="AE232" s="106"/>
    </row>
    <row r="233" spans="2:31" x14ac:dyDescent="0.25">
      <c r="B233" s="104" t="s">
        <v>363</v>
      </c>
      <c r="C233" s="79">
        <v>17970487</v>
      </c>
      <c r="D233" s="79">
        <v>19520505.719999999</v>
      </c>
      <c r="E233" s="79">
        <v>0</v>
      </c>
      <c r="F233" s="79">
        <v>117866.4</v>
      </c>
      <c r="G233" s="79">
        <v>399769.5</v>
      </c>
      <c r="H233" s="79">
        <v>2504310.5099999998</v>
      </c>
      <c r="I233" s="79">
        <v>2034863.53</v>
      </c>
      <c r="J233" s="79">
        <v>2206781.2200000002</v>
      </c>
      <c r="K233" s="79">
        <v>3095491.08</v>
      </c>
      <c r="L233" s="79">
        <v>2287775.92</v>
      </c>
      <c r="M233" s="79">
        <v>2111808.56</v>
      </c>
      <c r="N233" s="79">
        <v>1857136.03</v>
      </c>
      <c r="O233" s="79">
        <v>2597168.46</v>
      </c>
      <c r="P233" s="79">
        <v>2776307.75</v>
      </c>
      <c r="Q233" s="79">
        <f t="shared" si="4"/>
        <v>21989278.960000001</v>
      </c>
      <c r="R233" s="106"/>
      <c r="S233" s="106"/>
      <c r="T233" s="106"/>
      <c r="U233" s="106"/>
      <c r="V233" s="106"/>
      <c r="W233" s="106"/>
      <c r="X233" s="106"/>
      <c r="Y233" s="106"/>
      <c r="Z233" s="106"/>
      <c r="AA233" s="106"/>
      <c r="AB233" s="106"/>
      <c r="AC233" s="106"/>
      <c r="AD233" s="106"/>
      <c r="AE233" s="106"/>
    </row>
    <row r="234" spans="2:31" s="28" customFormat="1" x14ac:dyDescent="0.25">
      <c r="B234" s="101" t="s">
        <v>364</v>
      </c>
      <c r="C234" s="102">
        <v>18053405</v>
      </c>
      <c r="D234" s="102">
        <v>25775808.440000001</v>
      </c>
      <c r="E234" s="102">
        <v>0</v>
      </c>
      <c r="F234" s="102">
        <v>127341.74</v>
      </c>
      <c r="G234" s="102">
        <v>363514.76</v>
      </c>
      <c r="H234" s="102">
        <v>254591.92</v>
      </c>
      <c r="I234" s="102">
        <v>220691.6</v>
      </c>
      <c r="J234" s="102">
        <v>6277621.0300000003</v>
      </c>
      <c r="K234" s="102">
        <v>129087.26</v>
      </c>
      <c r="L234" s="102">
        <v>2694551.21</v>
      </c>
      <c r="M234" s="102">
        <v>1104975.75</v>
      </c>
      <c r="N234" s="102">
        <v>91766.82</v>
      </c>
      <c r="O234" s="102">
        <v>7435285.7000000002</v>
      </c>
      <c r="P234" s="102">
        <v>1093383.02</v>
      </c>
      <c r="Q234" s="102">
        <f t="shared" si="4"/>
        <v>19792810.809999999</v>
      </c>
      <c r="R234" s="103"/>
      <c r="S234" s="103"/>
      <c r="T234" s="103"/>
      <c r="U234" s="103"/>
      <c r="V234" s="103"/>
      <c r="W234" s="103"/>
      <c r="X234" s="103"/>
      <c r="Y234" s="103"/>
      <c r="Z234" s="103"/>
      <c r="AA234" s="103"/>
      <c r="AB234" s="103"/>
      <c r="AC234" s="103"/>
      <c r="AD234" s="103"/>
      <c r="AE234" s="103"/>
    </row>
    <row r="235" spans="2:31" x14ac:dyDescent="0.25">
      <c r="B235" s="104" t="s">
        <v>365</v>
      </c>
      <c r="C235" s="79">
        <v>18053405</v>
      </c>
      <c r="D235" s="79">
        <v>25775808.440000001</v>
      </c>
      <c r="E235" s="79">
        <v>0</v>
      </c>
      <c r="F235" s="79">
        <v>20254.04</v>
      </c>
      <c r="G235" s="79">
        <v>99403.89</v>
      </c>
      <c r="H235" s="79">
        <v>53717.31</v>
      </c>
      <c r="I235" s="79">
        <v>60268.5</v>
      </c>
      <c r="J235" s="79">
        <v>381494.64</v>
      </c>
      <c r="K235" s="79">
        <v>82387.929999999993</v>
      </c>
      <c r="L235" s="79">
        <v>68708.52</v>
      </c>
      <c r="M235" s="79">
        <v>212944.2</v>
      </c>
      <c r="N235" s="79">
        <v>181523.99</v>
      </c>
      <c r="O235" s="79">
        <v>89901.2</v>
      </c>
      <c r="P235" s="79">
        <v>11004997.52</v>
      </c>
      <c r="Q235" s="79">
        <f t="shared" si="4"/>
        <v>12255601.74</v>
      </c>
      <c r="R235" s="106"/>
      <c r="S235" s="106"/>
      <c r="T235" s="106"/>
      <c r="U235" s="106"/>
      <c r="V235" s="106"/>
      <c r="W235" s="106"/>
      <c r="X235" s="106"/>
      <c r="Y235" s="106"/>
      <c r="Z235" s="106"/>
      <c r="AA235" s="106"/>
      <c r="AB235" s="106"/>
      <c r="AC235" s="106"/>
      <c r="AD235" s="106"/>
      <c r="AE235" s="106"/>
    </row>
    <row r="236" spans="2:31" s="28" customFormat="1" x14ac:dyDescent="0.25">
      <c r="B236" s="104" t="s">
        <v>40</v>
      </c>
      <c r="C236" s="79">
        <v>368752537</v>
      </c>
      <c r="D236" s="79">
        <v>216891329.55000001</v>
      </c>
      <c r="E236" s="79">
        <v>0</v>
      </c>
      <c r="F236" s="79">
        <v>20254.04</v>
      </c>
      <c r="G236" s="79">
        <v>99403.89</v>
      </c>
      <c r="H236" s="79">
        <v>53717.31</v>
      </c>
      <c r="I236" s="79">
        <v>60268.5</v>
      </c>
      <c r="J236" s="79">
        <v>381494.64</v>
      </c>
      <c r="K236" s="79">
        <v>82387.929999999993</v>
      </c>
      <c r="L236" s="79">
        <v>68708.52</v>
      </c>
      <c r="M236" s="79">
        <v>212944.2</v>
      </c>
      <c r="N236" s="79">
        <v>181523.99</v>
      </c>
      <c r="O236" s="79">
        <v>89901.2</v>
      </c>
      <c r="P236" s="79">
        <v>11004997.52</v>
      </c>
      <c r="Q236" s="79">
        <f t="shared" si="4"/>
        <v>12255601.74</v>
      </c>
      <c r="R236" s="106"/>
      <c r="S236" s="106"/>
      <c r="T236" s="106"/>
      <c r="U236" s="106"/>
      <c r="V236" s="106"/>
      <c r="W236" s="106"/>
      <c r="X236" s="106"/>
      <c r="Y236" s="106"/>
      <c r="Z236" s="106"/>
      <c r="AA236" s="106"/>
      <c r="AB236" s="106"/>
      <c r="AC236" s="106"/>
      <c r="AD236" s="106"/>
      <c r="AE236" s="106"/>
    </row>
    <row r="237" spans="2:31" s="28" customFormat="1" x14ac:dyDescent="0.25">
      <c r="B237" s="101" t="s">
        <v>366</v>
      </c>
      <c r="C237" s="102">
        <v>25834448</v>
      </c>
      <c r="D237" s="102">
        <v>14405375.029999999</v>
      </c>
      <c r="E237" s="102">
        <v>0</v>
      </c>
      <c r="F237" s="102">
        <v>2652682.9900000002</v>
      </c>
      <c r="G237" s="102">
        <v>3364301.51</v>
      </c>
      <c r="H237" s="102">
        <v>3309894.48</v>
      </c>
      <c r="I237" s="102">
        <v>2600763.77</v>
      </c>
      <c r="J237" s="102">
        <v>1992681.67</v>
      </c>
      <c r="K237" s="102">
        <v>12996682.609999999</v>
      </c>
      <c r="L237" s="102">
        <v>966632.89</v>
      </c>
      <c r="M237" s="102">
        <v>2495757.5699999998</v>
      </c>
      <c r="N237" s="102">
        <v>1841454.46</v>
      </c>
      <c r="O237" s="102">
        <v>16811424.34</v>
      </c>
      <c r="P237" s="102">
        <v>9804491.8100000005</v>
      </c>
      <c r="Q237" s="102">
        <f t="shared" si="4"/>
        <v>58836768.100000009</v>
      </c>
      <c r="R237" s="103"/>
      <c r="S237" s="103"/>
      <c r="T237" s="103"/>
      <c r="U237" s="103"/>
      <c r="V237" s="103"/>
      <c r="W237" s="103"/>
      <c r="X237" s="103"/>
      <c r="Y237" s="103"/>
      <c r="Z237" s="103"/>
      <c r="AA237" s="103"/>
      <c r="AB237" s="103"/>
      <c r="AC237" s="103"/>
      <c r="AD237" s="103"/>
      <c r="AE237" s="103"/>
    </row>
    <row r="238" spans="2:31" x14ac:dyDescent="0.25">
      <c r="B238" s="104" t="s">
        <v>367</v>
      </c>
      <c r="C238" s="79">
        <v>25834448</v>
      </c>
      <c r="D238" s="79">
        <v>14405375.029999999</v>
      </c>
      <c r="E238" s="79">
        <v>0</v>
      </c>
      <c r="F238" s="79">
        <v>1586112.4</v>
      </c>
      <c r="G238" s="79">
        <v>1072384</v>
      </c>
      <c r="H238" s="79">
        <v>1378542.98</v>
      </c>
      <c r="I238" s="79">
        <v>431453</v>
      </c>
      <c r="J238" s="79">
        <v>260227.06</v>
      </c>
      <c r="K238" s="79">
        <v>216123.13</v>
      </c>
      <c r="L238" s="79">
        <v>472305.06</v>
      </c>
      <c r="M238" s="79">
        <v>325023.81</v>
      </c>
      <c r="N238" s="79">
        <v>222235.14</v>
      </c>
      <c r="O238" s="79">
        <v>1363742.31</v>
      </c>
      <c r="P238" s="79">
        <v>1209134.25</v>
      </c>
      <c r="Q238" s="79">
        <f t="shared" si="4"/>
        <v>8537283.1399999987</v>
      </c>
      <c r="R238" s="106"/>
      <c r="S238" s="106"/>
      <c r="T238" s="106"/>
      <c r="U238" s="106"/>
      <c r="V238" s="106"/>
      <c r="W238" s="106"/>
      <c r="X238" s="106"/>
      <c r="Y238" s="106"/>
      <c r="Z238" s="106"/>
      <c r="AA238" s="106"/>
      <c r="AB238" s="106"/>
      <c r="AC238" s="106"/>
      <c r="AD238" s="106"/>
      <c r="AE238" s="106"/>
    </row>
    <row r="239" spans="2:31" s="28" customFormat="1" x14ac:dyDescent="0.25">
      <c r="B239" s="101" t="s">
        <v>368</v>
      </c>
      <c r="C239" s="102">
        <v>53255443</v>
      </c>
      <c r="D239" s="102">
        <v>55590978.700000003</v>
      </c>
      <c r="E239" s="102">
        <v>0</v>
      </c>
      <c r="F239" s="102">
        <v>1586112.4</v>
      </c>
      <c r="G239" s="102">
        <v>1072384</v>
      </c>
      <c r="H239" s="102">
        <v>1378542.98</v>
      </c>
      <c r="I239" s="102">
        <v>431453</v>
      </c>
      <c r="J239" s="102">
        <v>260227.06</v>
      </c>
      <c r="K239" s="102">
        <v>216123.13</v>
      </c>
      <c r="L239" s="102">
        <v>472305.06</v>
      </c>
      <c r="M239" s="102">
        <v>325023.81</v>
      </c>
      <c r="N239" s="102">
        <v>222235.14</v>
      </c>
      <c r="O239" s="102">
        <v>1363742.31</v>
      </c>
      <c r="P239" s="102">
        <v>1209134.25</v>
      </c>
      <c r="Q239" s="102">
        <f t="shared" si="4"/>
        <v>8537283.1399999987</v>
      </c>
      <c r="R239" s="103"/>
      <c r="S239" s="103"/>
      <c r="T239" s="103"/>
      <c r="U239" s="103"/>
      <c r="V239" s="103"/>
      <c r="W239" s="103"/>
      <c r="X239" s="103"/>
      <c r="Y239" s="103"/>
      <c r="Z239" s="103"/>
      <c r="AA239" s="103"/>
      <c r="AB239" s="103"/>
      <c r="AC239" s="103"/>
      <c r="AD239" s="103"/>
      <c r="AE239" s="103"/>
    </row>
    <row r="240" spans="2:31" x14ac:dyDescent="0.25">
      <c r="B240" s="104" t="s">
        <v>369</v>
      </c>
      <c r="C240" s="79">
        <v>53255443</v>
      </c>
      <c r="D240" s="79">
        <v>55590978.700000003</v>
      </c>
      <c r="E240" s="79">
        <v>0</v>
      </c>
      <c r="F240" s="79">
        <v>78953.8</v>
      </c>
      <c r="G240" s="79">
        <v>1074456.67</v>
      </c>
      <c r="H240" s="79">
        <v>1616147.56</v>
      </c>
      <c r="I240" s="79">
        <v>2060458.31</v>
      </c>
      <c r="J240" s="79">
        <v>295938.8</v>
      </c>
      <c r="K240" s="79">
        <v>11797654.050000001</v>
      </c>
      <c r="L240" s="79">
        <v>139231.73000000001</v>
      </c>
      <c r="M240" s="79">
        <v>948709.9</v>
      </c>
      <c r="N240" s="79">
        <v>704372.13</v>
      </c>
      <c r="O240" s="79">
        <v>12212413.619999999</v>
      </c>
      <c r="P240" s="79">
        <v>1764191.3</v>
      </c>
      <c r="Q240" s="79">
        <f t="shared" si="4"/>
        <v>32692527.870000001</v>
      </c>
      <c r="R240" s="106"/>
      <c r="S240" s="106"/>
      <c r="T240" s="106"/>
      <c r="U240" s="106"/>
      <c r="V240" s="106"/>
      <c r="W240" s="106"/>
      <c r="X240" s="106"/>
      <c r="Y240" s="106"/>
      <c r="Z240" s="106"/>
      <c r="AA240" s="106"/>
      <c r="AB240" s="106"/>
      <c r="AC240" s="106"/>
      <c r="AD240" s="106"/>
      <c r="AE240" s="106"/>
    </row>
    <row r="241" spans="2:31" s="28" customFormat="1" x14ac:dyDescent="0.25">
      <c r="B241" s="101" t="s">
        <v>370</v>
      </c>
      <c r="C241" s="102">
        <v>247506788</v>
      </c>
      <c r="D241" s="102">
        <v>134467974.75999999</v>
      </c>
      <c r="E241" s="102">
        <v>0</v>
      </c>
      <c r="F241" s="102">
        <v>78953.8</v>
      </c>
      <c r="G241" s="102">
        <v>1074456.67</v>
      </c>
      <c r="H241" s="102">
        <v>1616147.56</v>
      </c>
      <c r="I241" s="102">
        <v>2060458.31</v>
      </c>
      <c r="J241" s="102">
        <v>295938.8</v>
      </c>
      <c r="K241" s="102">
        <v>11797654.050000001</v>
      </c>
      <c r="L241" s="102">
        <v>139231.73000000001</v>
      </c>
      <c r="M241" s="102">
        <v>948709.9</v>
      </c>
      <c r="N241" s="102">
        <v>704372.13</v>
      </c>
      <c r="O241" s="102">
        <v>12212413.619999999</v>
      </c>
      <c r="P241" s="102">
        <v>1764191.3</v>
      </c>
      <c r="Q241" s="102">
        <f t="shared" si="4"/>
        <v>32692527.870000001</v>
      </c>
      <c r="R241" s="103"/>
      <c r="S241" s="103"/>
      <c r="T241" s="103"/>
      <c r="U241" s="103"/>
      <c r="V241" s="103"/>
      <c r="W241" s="103"/>
      <c r="X241" s="103"/>
      <c r="Y241" s="103"/>
      <c r="Z241" s="103"/>
      <c r="AA241" s="103"/>
      <c r="AB241" s="103"/>
      <c r="AC241" s="103"/>
      <c r="AD241" s="103"/>
      <c r="AE241" s="103"/>
    </row>
    <row r="242" spans="2:31" x14ac:dyDescent="0.25">
      <c r="B242" s="104" t="s">
        <v>371</v>
      </c>
      <c r="C242" s="79">
        <v>247506788</v>
      </c>
      <c r="D242" s="79">
        <v>134467974.75999999</v>
      </c>
      <c r="E242" s="79">
        <v>0</v>
      </c>
      <c r="F242" s="79">
        <v>853759.95</v>
      </c>
      <c r="G242" s="79">
        <v>1202609.24</v>
      </c>
      <c r="H242" s="79">
        <v>315203.94</v>
      </c>
      <c r="I242" s="79">
        <v>103424.46</v>
      </c>
      <c r="J242" s="79">
        <v>1374915.81</v>
      </c>
      <c r="K242" s="79">
        <v>889112.89</v>
      </c>
      <c r="L242" s="79">
        <v>353000.42</v>
      </c>
      <c r="M242" s="79">
        <v>1144987.0900000001</v>
      </c>
      <c r="N242" s="79">
        <v>914847.19</v>
      </c>
      <c r="O242" s="79">
        <v>3212703.61</v>
      </c>
      <c r="P242" s="79">
        <v>6702047.7800000003</v>
      </c>
      <c r="Q242" s="79">
        <f t="shared" si="4"/>
        <v>17066612.379999999</v>
      </c>
      <c r="R242" s="106"/>
      <c r="S242" s="106"/>
      <c r="T242" s="106"/>
      <c r="U242" s="106"/>
      <c r="V242" s="106"/>
      <c r="W242" s="106"/>
      <c r="X242" s="106"/>
      <c r="Y242" s="106"/>
      <c r="Z242" s="106"/>
      <c r="AA242" s="106"/>
      <c r="AB242" s="106"/>
      <c r="AC242" s="106"/>
      <c r="AD242" s="106"/>
      <c r="AE242" s="106"/>
    </row>
    <row r="243" spans="2:31" s="28" customFormat="1" x14ac:dyDescent="0.25">
      <c r="B243" s="101" t="s">
        <v>372</v>
      </c>
      <c r="C243" s="102">
        <v>42155858</v>
      </c>
      <c r="D243" s="102">
        <v>12427001.060000001</v>
      </c>
      <c r="E243" s="102">
        <v>0</v>
      </c>
      <c r="F243" s="102">
        <v>853759.95</v>
      </c>
      <c r="G243" s="102">
        <v>1202609.24</v>
      </c>
      <c r="H243" s="102">
        <v>315203.94</v>
      </c>
      <c r="I243" s="102">
        <v>103424.46</v>
      </c>
      <c r="J243" s="102">
        <v>1374915.81</v>
      </c>
      <c r="K243" s="102">
        <v>889112.89</v>
      </c>
      <c r="L243" s="102">
        <v>353000.42</v>
      </c>
      <c r="M243" s="102">
        <v>1144987.0900000001</v>
      </c>
      <c r="N243" s="102">
        <v>914847.19</v>
      </c>
      <c r="O243" s="102">
        <v>3212703.61</v>
      </c>
      <c r="P243" s="102">
        <v>6702047.7800000003</v>
      </c>
      <c r="Q243" s="102">
        <f t="shared" si="4"/>
        <v>17066612.379999999</v>
      </c>
      <c r="R243" s="103"/>
      <c r="S243" s="103"/>
      <c r="T243" s="103"/>
      <c r="U243" s="103"/>
      <c r="V243" s="103"/>
      <c r="W243" s="103"/>
      <c r="X243" s="103"/>
      <c r="Y243" s="103"/>
      <c r="Z243" s="103"/>
      <c r="AA243" s="103"/>
      <c r="AB243" s="103"/>
      <c r="AC243" s="103"/>
      <c r="AD243" s="103"/>
      <c r="AE243" s="103"/>
    </row>
    <row r="244" spans="2:31" x14ac:dyDescent="0.25">
      <c r="B244" s="104" t="s">
        <v>373</v>
      </c>
      <c r="C244" s="79">
        <v>42155858</v>
      </c>
      <c r="D244" s="79">
        <v>12427001.060000001</v>
      </c>
      <c r="E244" s="79">
        <v>0</v>
      </c>
      <c r="F244" s="79">
        <v>133856.84</v>
      </c>
      <c r="G244" s="79">
        <v>14851.6</v>
      </c>
      <c r="H244" s="79">
        <v>0</v>
      </c>
      <c r="I244" s="79">
        <v>5428</v>
      </c>
      <c r="J244" s="79">
        <v>61600</v>
      </c>
      <c r="K244" s="79">
        <v>93792.54</v>
      </c>
      <c r="L244" s="79">
        <v>2095.6799999999998</v>
      </c>
      <c r="M244" s="79">
        <v>77036.77</v>
      </c>
      <c r="N244" s="79">
        <v>0</v>
      </c>
      <c r="O244" s="79">
        <v>22564.799999999999</v>
      </c>
      <c r="P244" s="79">
        <v>129118.48</v>
      </c>
      <c r="Q244" s="79">
        <f t="shared" si="4"/>
        <v>540344.71</v>
      </c>
      <c r="R244" s="106"/>
      <c r="S244" s="106"/>
      <c r="T244" s="106"/>
      <c r="U244" s="106"/>
      <c r="V244" s="106"/>
      <c r="W244" s="106"/>
      <c r="X244" s="106"/>
      <c r="Y244" s="106"/>
      <c r="Z244" s="106"/>
      <c r="AA244" s="106"/>
      <c r="AB244" s="106"/>
      <c r="AC244" s="106"/>
      <c r="AD244" s="106"/>
      <c r="AE244" s="106"/>
    </row>
    <row r="245" spans="2:31" s="28" customFormat="1" x14ac:dyDescent="0.25">
      <c r="B245" s="104" t="s">
        <v>374</v>
      </c>
      <c r="C245" s="79">
        <v>462905683</v>
      </c>
      <c r="D245" s="79">
        <v>329940926.66000003</v>
      </c>
      <c r="E245" s="79">
        <v>0</v>
      </c>
      <c r="F245" s="79">
        <v>133856.84</v>
      </c>
      <c r="G245" s="79">
        <v>14851.6</v>
      </c>
      <c r="H245" s="79">
        <v>0</v>
      </c>
      <c r="I245" s="79">
        <v>5428</v>
      </c>
      <c r="J245" s="79">
        <v>61600</v>
      </c>
      <c r="K245" s="79">
        <v>93792.54</v>
      </c>
      <c r="L245" s="79">
        <v>2095.6799999999998</v>
      </c>
      <c r="M245" s="79">
        <v>77036.77</v>
      </c>
      <c r="N245" s="79">
        <v>0</v>
      </c>
      <c r="O245" s="79">
        <v>22564.799999999999</v>
      </c>
      <c r="P245" s="79">
        <v>129118.48</v>
      </c>
      <c r="Q245" s="79">
        <f t="shared" si="4"/>
        <v>540344.71</v>
      </c>
      <c r="R245" s="106"/>
      <c r="S245" s="106"/>
      <c r="T245" s="106"/>
      <c r="U245" s="106"/>
      <c r="V245" s="106"/>
      <c r="W245" s="106"/>
      <c r="X245" s="106"/>
      <c r="Y245" s="106"/>
      <c r="Z245" s="106"/>
      <c r="AA245" s="106"/>
      <c r="AB245" s="106"/>
      <c r="AC245" s="106"/>
      <c r="AD245" s="106"/>
      <c r="AE245" s="106"/>
    </row>
    <row r="246" spans="2:31" s="28" customFormat="1" x14ac:dyDescent="0.25">
      <c r="B246" s="101" t="s">
        <v>375</v>
      </c>
      <c r="C246" s="102">
        <v>91962493</v>
      </c>
      <c r="D246" s="102">
        <v>56865272.189999998</v>
      </c>
      <c r="E246" s="102">
        <v>514934.98</v>
      </c>
      <c r="F246" s="102">
        <v>3886973.43</v>
      </c>
      <c r="G246" s="102">
        <v>6643887.1200000001</v>
      </c>
      <c r="H246" s="102">
        <v>16088567.380000001</v>
      </c>
      <c r="I246" s="102">
        <v>9532707.5899999999</v>
      </c>
      <c r="J246" s="102">
        <v>13089623.890000001</v>
      </c>
      <c r="K246" s="102">
        <v>13466803.49</v>
      </c>
      <c r="L246" s="102">
        <v>11380787.57</v>
      </c>
      <c r="M246" s="102">
        <v>10227015.810000001</v>
      </c>
      <c r="N246" s="102">
        <v>15668019.76</v>
      </c>
      <c r="O246" s="102">
        <v>14584727.33</v>
      </c>
      <c r="P246" s="102">
        <v>21769561.75</v>
      </c>
      <c r="Q246" s="102">
        <f t="shared" si="4"/>
        <v>136853610.10000002</v>
      </c>
      <c r="R246" s="103"/>
      <c r="S246" s="103"/>
      <c r="T246" s="103"/>
      <c r="U246" s="103"/>
      <c r="V246" s="103"/>
      <c r="W246" s="103"/>
      <c r="X246" s="103"/>
      <c r="Y246" s="103"/>
      <c r="Z246" s="103"/>
      <c r="AA246" s="103"/>
      <c r="AB246" s="103"/>
      <c r="AC246" s="103"/>
      <c r="AD246" s="103"/>
      <c r="AE246" s="103"/>
    </row>
    <row r="247" spans="2:31" x14ac:dyDescent="0.25">
      <c r="B247" s="104" t="s">
        <v>376</v>
      </c>
      <c r="C247" s="79">
        <v>91962493</v>
      </c>
      <c r="D247" s="79">
        <v>56865272.189999998</v>
      </c>
      <c r="E247" s="79">
        <v>457744.98</v>
      </c>
      <c r="F247" s="79">
        <v>542466.61</v>
      </c>
      <c r="G247" s="79">
        <v>1470104.45</v>
      </c>
      <c r="H247" s="79">
        <v>2923925.98</v>
      </c>
      <c r="I247" s="79">
        <v>1299464.47</v>
      </c>
      <c r="J247" s="79">
        <v>1181503.6100000001</v>
      </c>
      <c r="K247" s="79">
        <v>2051047.05</v>
      </c>
      <c r="L247" s="79">
        <v>3076139.56</v>
      </c>
      <c r="M247" s="79">
        <v>1843799.17</v>
      </c>
      <c r="N247" s="79">
        <v>2437817.52</v>
      </c>
      <c r="O247" s="79">
        <v>2598901.87</v>
      </c>
      <c r="P247" s="79">
        <v>4262232.74</v>
      </c>
      <c r="Q247" s="79">
        <f t="shared" si="4"/>
        <v>24145148.010000005</v>
      </c>
      <c r="R247" s="106"/>
      <c r="S247" s="106"/>
      <c r="T247" s="106"/>
      <c r="U247" s="106"/>
      <c r="V247" s="106"/>
      <c r="W247" s="106"/>
      <c r="X247" s="106"/>
      <c r="Y247" s="106"/>
      <c r="Z247" s="106"/>
      <c r="AA247" s="106"/>
      <c r="AB247" s="106"/>
      <c r="AC247" s="106"/>
      <c r="AD247" s="106"/>
      <c r="AE247" s="106"/>
    </row>
    <row r="248" spans="2:31" s="28" customFormat="1" x14ac:dyDescent="0.25">
      <c r="B248" s="101" t="s">
        <v>377</v>
      </c>
      <c r="C248" s="102">
        <v>102990237</v>
      </c>
      <c r="D248" s="102">
        <v>118994159.23</v>
      </c>
      <c r="E248" s="102">
        <v>457744.98</v>
      </c>
      <c r="F248" s="102">
        <v>542466.61</v>
      </c>
      <c r="G248" s="102">
        <v>1470104.45</v>
      </c>
      <c r="H248" s="102">
        <v>2923925.98</v>
      </c>
      <c r="I248" s="102">
        <v>1299464.47</v>
      </c>
      <c r="J248" s="102">
        <v>1181503.6100000001</v>
      </c>
      <c r="K248" s="102">
        <v>2051047.05</v>
      </c>
      <c r="L248" s="102">
        <v>3076139.56</v>
      </c>
      <c r="M248" s="102">
        <v>1843799.17</v>
      </c>
      <c r="N248" s="102">
        <v>2437817.52</v>
      </c>
      <c r="O248" s="102">
        <v>2598901.87</v>
      </c>
      <c r="P248" s="102">
        <v>4262232.74</v>
      </c>
      <c r="Q248" s="102">
        <f t="shared" si="4"/>
        <v>24145148.010000005</v>
      </c>
      <c r="R248" s="103"/>
      <c r="S248" s="103"/>
      <c r="T248" s="103"/>
      <c r="U248" s="103"/>
      <c r="V248" s="103"/>
      <c r="W248" s="103"/>
      <c r="X248" s="103"/>
      <c r="Y248" s="103"/>
      <c r="Z248" s="103"/>
      <c r="AA248" s="103"/>
      <c r="AB248" s="103"/>
      <c r="AC248" s="103"/>
      <c r="AD248" s="103"/>
      <c r="AE248" s="103"/>
    </row>
    <row r="249" spans="2:31" x14ac:dyDescent="0.25">
      <c r="B249" s="104" t="s">
        <v>378</v>
      </c>
      <c r="C249" s="79">
        <v>102990237</v>
      </c>
      <c r="D249" s="79">
        <v>118994159.23</v>
      </c>
      <c r="E249" s="79">
        <v>0</v>
      </c>
      <c r="F249" s="79">
        <v>2294311.35</v>
      </c>
      <c r="G249" s="79">
        <v>4087658.02</v>
      </c>
      <c r="H249" s="79">
        <v>6047826.2699999996</v>
      </c>
      <c r="I249" s="79">
        <v>4981275.25</v>
      </c>
      <c r="J249" s="79">
        <v>7483162.3499999996</v>
      </c>
      <c r="K249" s="79">
        <v>7556854.2599999998</v>
      </c>
      <c r="L249" s="79">
        <v>4116613.75</v>
      </c>
      <c r="M249" s="79">
        <v>4573054.22</v>
      </c>
      <c r="N249" s="79">
        <v>8576147.3200000003</v>
      </c>
      <c r="O249" s="79">
        <v>7153701.6900000004</v>
      </c>
      <c r="P249" s="79">
        <v>8657999.75</v>
      </c>
      <c r="Q249" s="79">
        <f t="shared" si="4"/>
        <v>65528604.229999997</v>
      </c>
      <c r="R249" s="106"/>
      <c r="S249" s="106"/>
      <c r="T249" s="106"/>
      <c r="U249" s="106"/>
      <c r="V249" s="106"/>
      <c r="W249" s="106"/>
      <c r="X249" s="106"/>
      <c r="Y249" s="106"/>
      <c r="Z249" s="106"/>
      <c r="AA249" s="106"/>
      <c r="AB249" s="106"/>
      <c r="AC249" s="106"/>
      <c r="AD249" s="106"/>
      <c r="AE249" s="106"/>
    </row>
    <row r="250" spans="2:31" s="28" customFormat="1" x14ac:dyDescent="0.25">
      <c r="B250" s="101" t="s">
        <v>379</v>
      </c>
      <c r="C250" s="102">
        <v>57069892</v>
      </c>
      <c r="D250" s="102">
        <v>61709571.030000001</v>
      </c>
      <c r="E250" s="102">
        <v>0</v>
      </c>
      <c r="F250" s="102">
        <v>2294311.35</v>
      </c>
      <c r="G250" s="102">
        <v>4087658.02</v>
      </c>
      <c r="H250" s="102">
        <v>6047826.2699999996</v>
      </c>
      <c r="I250" s="102">
        <v>4981275.25</v>
      </c>
      <c r="J250" s="102">
        <v>7483162.3499999996</v>
      </c>
      <c r="K250" s="102">
        <v>7556854.2599999998</v>
      </c>
      <c r="L250" s="102">
        <v>4116613.75</v>
      </c>
      <c r="M250" s="102">
        <v>4573054.22</v>
      </c>
      <c r="N250" s="102">
        <v>8576147.3200000003</v>
      </c>
      <c r="O250" s="102">
        <v>7153701.6900000004</v>
      </c>
      <c r="P250" s="102">
        <v>8657999.75</v>
      </c>
      <c r="Q250" s="102">
        <f t="shared" si="4"/>
        <v>65528604.229999997</v>
      </c>
      <c r="R250" s="103"/>
      <c r="S250" s="103"/>
      <c r="T250" s="103"/>
      <c r="U250" s="103"/>
      <c r="V250" s="103"/>
      <c r="W250" s="103"/>
      <c r="X250" s="103"/>
      <c r="Y250" s="103"/>
      <c r="Z250" s="103"/>
      <c r="AA250" s="103"/>
      <c r="AB250" s="103"/>
      <c r="AC250" s="103"/>
      <c r="AD250" s="103"/>
      <c r="AE250" s="103"/>
    </row>
    <row r="251" spans="2:31" x14ac:dyDescent="0.25">
      <c r="B251" s="104" t="s">
        <v>380</v>
      </c>
      <c r="C251" s="79">
        <v>57069892</v>
      </c>
      <c r="D251" s="79">
        <v>61709571.030000001</v>
      </c>
      <c r="E251" s="79">
        <v>33040</v>
      </c>
      <c r="F251" s="79">
        <v>946909.47</v>
      </c>
      <c r="G251" s="79">
        <v>909518.95</v>
      </c>
      <c r="H251" s="79">
        <v>5752552.5899999999</v>
      </c>
      <c r="I251" s="79">
        <v>3116865.87</v>
      </c>
      <c r="J251" s="79">
        <v>4347868.53</v>
      </c>
      <c r="K251" s="79">
        <v>3616764.5</v>
      </c>
      <c r="L251" s="79">
        <v>3858474.59</v>
      </c>
      <c r="M251" s="79">
        <v>2940531.21</v>
      </c>
      <c r="N251" s="79">
        <v>4491223.5</v>
      </c>
      <c r="O251" s="79">
        <v>4518822.17</v>
      </c>
      <c r="P251" s="79">
        <v>6685212.25</v>
      </c>
      <c r="Q251" s="79">
        <f t="shared" si="4"/>
        <v>41217783.630000003</v>
      </c>
      <c r="R251" s="106"/>
      <c r="S251" s="106"/>
      <c r="T251" s="106"/>
      <c r="U251" s="106"/>
      <c r="V251" s="106"/>
      <c r="W251" s="106"/>
      <c r="X251" s="106"/>
      <c r="Y251" s="106"/>
      <c r="Z251" s="106"/>
      <c r="AA251" s="106"/>
      <c r="AB251" s="106"/>
      <c r="AC251" s="106"/>
      <c r="AD251" s="106"/>
      <c r="AE251" s="106"/>
    </row>
    <row r="252" spans="2:31" s="28" customFormat="1" x14ac:dyDescent="0.25">
      <c r="B252" s="101" t="s">
        <v>381</v>
      </c>
      <c r="C252" s="102">
        <v>24990049</v>
      </c>
      <c r="D252" s="102">
        <v>23225316.890000001</v>
      </c>
      <c r="E252" s="102">
        <v>33040</v>
      </c>
      <c r="F252" s="102">
        <v>946909.47</v>
      </c>
      <c r="G252" s="102">
        <v>909518.95</v>
      </c>
      <c r="H252" s="102">
        <v>5752552.5899999999</v>
      </c>
      <c r="I252" s="102">
        <v>3116865.87</v>
      </c>
      <c r="J252" s="102">
        <v>4347868.53</v>
      </c>
      <c r="K252" s="102">
        <v>3616764.5</v>
      </c>
      <c r="L252" s="102">
        <v>3858474.59</v>
      </c>
      <c r="M252" s="102">
        <v>2940531.21</v>
      </c>
      <c r="N252" s="102">
        <v>4491223.5</v>
      </c>
      <c r="O252" s="102">
        <v>4518822.17</v>
      </c>
      <c r="P252" s="102">
        <v>6685212.25</v>
      </c>
      <c r="Q252" s="102">
        <f t="shared" si="4"/>
        <v>41217783.630000003</v>
      </c>
      <c r="R252" s="103"/>
      <c r="S252" s="103"/>
      <c r="T252" s="103"/>
      <c r="U252" s="103"/>
      <c r="V252" s="103"/>
      <c r="W252" s="103"/>
      <c r="X252" s="103"/>
      <c r="Y252" s="103"/>
      <c r="Z252" s="103"/>
      <c r="AA252" s="103"/>
      <c r="AB252" s="103"/>
      <c r="AC252" s="103"/>
      <c r="AD252" s="103"/>
      <c r="AE252" s="103"/>
    </row>
    <row r="253" spans="2:31" x14ac:dyDescent="0.25">
      <c r="B253" s="104" t="s">
        <v>382</v>
      </c>
      <c r="C253" s="79">
        <v>24990049</v>
      </c>
      <c r="D253" s="79">
        <v>23225316.890000001</v>
      </c>
      <c r="E253" s="79">
        <v>24150</v>
      </c>
      <c r="F253" s="79">
        <v>103286</v>
      </c>
      <c r="G253" s="79">
        <v>175331.52</v>
      </c>
      <c r="H253" s="79">
        <v>1071153.17</v>
      </c>
      <c r="I253" s="79">
        <v>134382</v>
      </c>
      <c r="J253" s="79">
        <v>60226.400000000001</v>
      </c>
      <c r="K253" s="79">
        <v>115060</v>
      </c>
      <c r="L253" s="79">
        <v>44450</v>
      </c>
      <c r="M253" s="79">
        <v>611076.55000000005</v>
      </c>
      <c r="N253" s="79">
        <v>59149.42</v>
      </c>
      <c r="O253" s="79">
        <v>261007.29</v>
      </c>
      <c r="P253" s="79">
        <v>743619</v>
      </c>
      <c r="Q253" s="79">
        <f t="shared" si="4"/>
        <v>3402891.3499999996</v>
      </c>
      <c r="R253" s="106"/>
      <c r="S253" s="106"/>
      <c r="T253" s="106"/>
      <c r="U253" s="106"/>
      <c r="V253" s="106"/>
      <c r="W253" s="106"/>
      <c r="X253" s="106"/>
      <c r="Y253" s="106"/>
      <c r="Z253" s="106"/>
      <c r="AA253" s="106"/>
      <c r="AB253" s="106"/>
      <c r="AC253" s="106"/>
      <c r="AD253" s="106"/>
      <c r="AE253" s="106"/>
    </row>
    <row r="254" spans="2:31" s="28" customFormat="1" x14ac:dyDescent="0.25">
      <c r="B254" s="101" t="s">
        <v>383</v>
      </c>
      <c r="C254" s="102">
        <v>116099336</v>
      </c>
      <c r="D254" s="102">
        <v>11254524.449999999</v>
      </c>
      <c r="E254" s="102">
        <v>24150</v>
      </c>
      <c r="F254" s="102">
        <v>103286</v>
      </c>
      <c r="G254" s="102">
        <v>175331.52</v>
      </c>
      <c r="H254" s="102">
        <v>1071153.17</v>
      </c>
      <c r="I254" s="102">
        <v>134382</v>
      </c>
      <c r="J254" s="102">
        <v>60226.400000000001</v>
      </c>
      <c r="K254" s="102">
        <v>115060</v>
      </c>
      <c r="L254" s="102">
        <v>44450</v>
      </c>
      <c r="M254" s="102">
        <v>611076.55000000005</v>
      </c>
      <c r="N254" s="102">
        <v>59149.42</v>
      </c>
      <c r="O254" s="102">
        <v>261007.29</v>
      </c>
      <c r="P254" s="102">
        <v>743619</v>
      </c>
      <c r="Q254" s="102">
        <f t="shared" si="4"/>
        <v>3402891.3499999996</v>
      </c>
      <c r="R254" s="103"/>
      <c r="S254" s="103"/>
      <c r="T254" s="103"/>
      <c r="U254" s="103"/>
      <c r="V254" s="103"/>
      <c r="W254" s="103"/>
      <c r="X254" s="103"/>
      <c r="Y254" s="103"/>
      <c r="Z254" s="103"/>
      <c r="AA254" s="103"/>
      <c r="AB254" s="103"/>
      <c r="AC254" s="103"/>
      <c r="AD254" s="103"/>
      <c r="AE254" s="103"/>
    </row>
    <row r="255" spans="2:31" x14ac:dyDescent="0.25">
      <c r="B255" s="104" t="s">
        <v>384</v>
      </c>
      <c r="C255" s="79">
        <v>116099336</v>
      </c>
      <c r="D255" s="79">
        <v>11254524.449999999</v>
      </c>
      <c r="E255" s="79">
        <v>0</v>
      </c>
      <c r="F255" s="79">
        <v>0</v>
      </c>
      <c r="G255" s="79">
        <v>1274.18</v>
      </c>
      <c r="H255" s="79">
        <v>159266.65</v>
      </c>
      <c r="I255" s="79">
        <v>720</v>
      </c>
      <c r="J255" s="79">
        <v>590</v>
      </c>
      <c r="K255" s="79"/>
      <c r="L255" s="79">
        <v>19600</v>
      </c>
      <c r="M255" s="79">
        <v>159054.66</v>
      </c>
      <c r="N255" s="79">
        <v>18200</v>
      </c>
      <c r="O255" s="79">
        <v>0</v>
      </c>
      <c r="P255" s="79">
        <v>958796.61</v>
      </c>
      <c r="Q255" s="79">
        <f t="shared" si="4"/>
        <v>1317502.1000000001</v>
      </c>
      <c r="R255" s="106"/>
      <c r="S255" s="106"/>
      <c r="T255" s="106"/>
      <c r="U255" s="106"/>
      <c r="V255" s="106"/>
      <c r="W255" s="106"/>
      <c r="X255" s="106"/>
      <c r="Y255" s="106"/>
      <c r="Z255" s="106"/>
      <c r="AA255" s="106"/>
      <c r="AB255" s="106"/>
      <c r="AC255" s="106"/>
      <c r="AD255" s="106"/>
      <c r="AE255" s="106"/>
    </row>
    <row r="256" spans="2:31" s="28" customFormat="1" x14ac:dyDescent="0.25">
      <c r="B256" s="101" t="s">
        <v>385</v>
      </c>
      <c r="C256" s="102">
        <v>69793676</v>
      </c>
      <c r="D256" s="102">
        <v>57892082.869999997</v>
      </c>
      <c r="E256" s="102">
        <v>0</v>
      </c>
      <c r="F256" s="102">
        <v>0</v>
      </c>
      <c r="G256" s="102">
        <v>1274.18</v>
      </c>
      <c r="H256" s="102">
        <v>159266.65</v>
      </c>
      <c r="I256" s="102">
        <v>720</v>
      </c>
      <c r="J256" s="102">
        <v>590</v>
      </c>
      <c r="K256" s="102"/>
      <c r="L256" s="102">
        <v>19600</v>
      </c>
      <c r="M256" s="102">
        <v>159054.66</v>
      </c>
      <c r="N256" s="102">
        <v>18200</v>
      </c>
      <c r="O256" s="102">
        <v>0</v>
      </c>
      <c r="P256" s="102">
        <v>958796.61</v>
      </c>
      <c r="Q256" s="102">
        <f t="shared" si="4"/>
        <v>1317502.1000000001</v>
      </c>
      <c r="R256" s="103"/>
      <c r="S256" s="103"/>
      <c r="T256" s="103"/>
      <c r="U256" s="103"/>
      <c r="V256" s="103"/>
      <c r="W256" s="103"/>
      <c r="X256" s="103"/>
      <c r="Y256" s="103"/>
      <c r="Z256" s="103"/>
      <c r="AA256" s="103"/>
      <c r="AB256" s="103"/>
      <c r="AC256" s="103"/>
      <c r="AD256" s="103"/>
      <c r="AE256" s="103"/>
    </row>
    <row r="257" spans="2:31" x14ac:dyDescent="0.25">
      <c r="B257" s="104" t="s">
        <v>386</v>
      </c>
      <c r="C257" s="79">
        <v>69793676</v>
      </c>
      <c r="D257" s="79">
        <v>57892082.869999997</v>
      </c>
      <c r="E257" s="79">
        <v>0</v>
      </c>
      <c r="F257" s="79"/>
      <c r="G257" s="79"/>
      <c r="H257" s="79">
        <v>133842.72</v>
      </c>
      <c r="I257" s="79"/>
      <c r="J257" s="79">
        <v>16273</v>
      </c>
      <c r="K257" s="79">
        <v>127077.68</v>
      </c>
      <c r="L257" s="79">
        <v>265509.67</v>
      </c>
      <c r="M257" s="79">
        <v>99500</v>
      </c>
      <c r="N257" s="79">
        <v>85482</v>
      </c>
      <c r="O257" s="79">
        <v>52294.31</v>
      </c>
      <c r="P257" s="79">
        <v>461701.4</v>
      </c>
      <c r="Q257" s="79">
        <f t="shared" si="4"/>
        <v>1241680.7800000003</v>
      </c>
      <c r="R257" s="106"/>
      <c r="S257" s="106"/>
      <c r="T257" s="106"/>
      <c r="U257" s="106"/>
      <c r="V257" s="106"/>
      <c r="W257" s="106"/>
      <c r="X257" s="106"/>
      <c r="Y257" s="106"/>
      <c r="Z257" s="106"/>
      <c r="AA257" s="106"/>
      <c r="AB257" s="106"/>
      <c r="AC257" s="106"/>
      <c r="AD257" s="106"/>
      <c r="AE257" s="106"/>
    </row>
    <row r="258" spans="2:31" s="28" customFormat="1" x14ac:dyDescent="0.25">
      <c r="B258" s="104" t="s">
        <v>42</v>
      </c>
      <c r="C258" s="79">
        <v>1776211319</v>
      </c>
      <c r="D258" s="79">
        <v>7331718708.5</v>
      </c>
      <c r="E258" s="79">
        <v>0</v>
      </c>
      <c r="F258" s="79"/>
      <c r="G258" s="79"/>
      <c r="H258" s="79">
        <v>133842.72</v>
      </c>
      <c r="I258" s="79"/>
      <c r="J258" s="79">
        <v>16273</v>
      </c>
      <c r="K258" s="79">
        <v>127077.68</v>
      </c>
      <c r="L258" s="79">
        <v>265509.67</v>
      </c>
      <c r="M258" s="79">
        <v>99500</v>
      </c>
      <c r="N258" s="79">
        <v>85482</v>
      </c>
      <c r="O258" s="79">
        <v>52294.31</v>
      </c>
      <c r="P258" s="79">
        <v>461701.4</v>
      </c>
      <c r="Q258" s="79">
        <f t="shared" si="4"/>
        <v>1241680.7800000003</v>
      </c>
      <c r="R258" s="106"/>
      <c r="S258" s="106"/>
      <c r="T258" s="106"/>
      <c r="U258" s="106"/>
      <c r="V258" s="106"/>
      <c r="W258" s="106"/>
      <c r="X258" s="106"/>
      <c r="Y258" s="106"/>
      <c r="Z258" s="106"/>
      <c r="AA258" s="106"/>
      <c r="AB258" s="106"/>
      <c r="AC258" s="106"/>
      <c r="AD258" s="106"/>
      <c r="AE258" s="106"/>
    </row>
    <row r="259" spans="2:31" s="28" customFormat="1" x14ac:dyDescent="0.25">
      <c r="B259" s="101" t="s">
        <v>387</v>
      </c>
      <c r="C259" s="102">
        <v>1775667844</v>
      </c>
      <c r="D259" s="102">
        <v>7331159464.1000004</v>
      </c>
      <c r="E259" s="102">
        <v>8078020.3200000003</v>
      </c>
      <c r="F259" s="102">
        <v>157255135.93000001</v>
      </c>
      <c r="G259" s="102">
        <v>79237133.370000005</v>
      </c>
      <c r="H259" s="102">
        <v>149785057.06</v>
      </c>
      <c r="I259" s="102">
        <v>299882826.82999998</v>
      </c>
      <c r="J259" s="102">
        <v>78166611.290000007</v>
      </c>
      <c r="K259" s="102">
        <v>91245598.689999998</v>
      </c>
      <c r="L259" s="102">
        <v>159133622.41999999</v>
      </c>
      <c r="M259" s="102">
        <v>279610699.81</v>
      </c>
      <c r="N259" s="102">
        <v>256281338.97</v>
      </c>
      <c r="O259" s="102">
        <v>308198154.25999999</v>
      </c>
      <c r="P259" s="102">
        <v>148279049.71000001</v>
      </c>
      <c r="Q259" s="102">
        <f t="shared" si="4"/>
        <v>2015153248.6600001</v>
      </c>
      <c r="R259" s="103"/>
      <c r="S259" s="103"/>
      <c r="T259" s="103"/>
      <c r="U259" s="103"/>
      <c r="V259" s="103"/>
      <c r="W259" s="103"/>
      <c r="X259" s="103"/>
      <c r="Y259" s="103"/>
      <c r="Z259" s="103"/>
      <c r="AA259" s="103"/>
      <c r="AB259" s="103"/>
      <c r="AC259" s="103"/>
      <c r="AD259" s="103"/>
      <c r="AE259" s="103"/>
    </row>
    <row r="260" spans="2:31" x14ac:dyDescent="0.25">
      <c r="B260" s="104" t="s">
        <v>388</v>
      </c>
      <c r="C260" s="79">
        <v>1775667844</v>
      </c>
      <c r="D260" s="79">
        <v>7331159464.1000004</v>
      </c>
      <c r="E260" s="79">
        <v>8078020.3200000003</v>
      </c>
      <c r="F260" s="79">
        <v>157255135.93000001</v>
      </c>
      <c r="G260" s="79">
        <v>79237133.370000005</v>
      </c>
      <c r="H260" s="79">
        <v>149776503.44</v>
      </c>
      <c r="I260" s="79">
        <v>299882826.82999998</v>
      </c>
      <c r="J260" s="79">
        <v>78166611.290000007</v>
      </c>
      <c r="K260" s="79">
        <v>91245598.689999998</v>
      </c>
      <c r="L260" s="79">
        <v>159131642.71000001</v>
      </c>
      <c r="M260" s="79">
        <v>279610699.81</v>
      </c>
      <c r="N260" s="79">
        <v>256270121.31999999</v>
      </c>
      <c r="O260" s="79">
        <v>308198154.25999999</v>
      </c>
      <c r="P260" s="79">
        <v>148224322.18000001</v>
      </c>
      <c r="Q260" s="79">
        <f t="shared" si="4"/>
        <v>2015076770.1499999</v>
      </c>
      <c r="R260" s="106"/>
      <c r="S260" s="106"/>
      <c r="T260" s="106"/>
      <c r="U260" s="106"/>
      <c r="V260" s="106"/>
      <c r="W260" s="106"/>
      <c r="X260" s="106"/>
      <c r="Y260" s="106"/>
      <c r="Z260" s="106"/>
      <c r="AA260" s="106"/>
      <c r="AB260" s="106"/>
      <c r="AC260" s="106"/>
      <c r="AD260" s="106"/>
      <c r="AE260" s="106"/>
    </row>
    <row r="261" spans="2:31" s="28" customFormat="1" x14ac:dyDescent="0.25">
      <c r="B261" s="101" t="s">
        <v>389</v>
      </c>
      <c r="C261" s="102">
        <v>543475</v>
      </c>
      <c r="D261" s="102">
        <v>559244.4</v>
      </c>
      <c r="E261" s="102">
        <v>8078020.3200000003</v>
      </c>
      <c r="F261" s="102">
        <v>157255135.93000001</v>
      </c>
      <c r="G261" s="102">
        <v>79237133.370000005</v>
      </c>
      <c r="H261" s="102">
        <v>149776503.44</v>
      </c>
      <c r="I261" s="102">
        <v>299882826.82999998</v>
      </c>
      <c r="J261" s="102">
        <v>78166611.290000007</v>
      </c>
      <c r="K261" s="102">
        <v>91245598.689999998</v>
      </c>
      <c r="L261" s="102">
        <v>159131642.71000001</v>
      </c>
      <c r="M261" s="102">
        <v>279610699.81</v>
      </c>
      <c r="N261" s="102">
        <v>256270121.31999999</v>
      </c>
      <c r="O261" s="102">
        <v>308198154.25999999</v>
      </c>
      <c r="P261" s="102">
        <v>148224322.18000001</v>
      </c>
      <c r="Q261" s="102">
        <f t="shared" si="4"/>
        <v>2015076770.1499999</v>
      </c>
      <c r="R261" s="103"/>
      <c r="S261" s="103"/>
      <c r="T261" s="103"/>
      <c r="U261" s="103"/>
      <c r="V261" s="103"/>
      <c r="W261" s="103"/>
      <c r="X261" s="103"/>
      <c r="Y261" s="103"/>
      <c r="Z261" s="103"/>
      <c r="AA261" s="103"/>
      <c r="AB261" s="103"/>
      <c r="AC261" s="103"/>
      <c r="AD261" s="103"/>
      <c r="AE261" s="103"/>
    </row>
    <row r="262" spans="2:31" x14ac:dyDescent="0.25">
      <c r="B262" s="104" t="s">
        <v>390</v>
      </c>
      <c r="C262" s="79">
        <v>543475</v>
      </c>
      <c r="D262" s="79">
        <v>559244.4</v>
      </c>
      <c r="E262" s="79">
        <v>0</v>
      </c>
      <c r="F262" s="79">
        <v>0</v>
      </c>
      <c r="G262" s="79">
        <v>0</v>
      </c>
      <c r="H262" s="79">
        <v>8553.6200000000008</v>
      </c>
      <c r="I262" s="79"/>
      <c r="J262" s="79"/>
      <c r="K262" s="79"/>
      <c r="L262" s="79">
        <v>1979.71</v>
      </c>
      <c r="M262" s="79"/>
      <c r="N262" s="79">
        <v>11217.65</v>
      </c>
      <c r="O262" s="79">
        <v>0</v>
      </c>
      <c r="P262" s="79">
        <v>54727.53</v>
      </c>
      <c r="Q262" s="79">
        <f t="shared" si="4"/>
        <v>76478.510000000009</v>
      </c>
      <c r="R262" s="106"/>
      <c r="S262" s="106"/>
      <c r="T262" s="106"/>
      <c r="U262" s="106"/>
      <c r="V262" s="106"/>
      <c r="W262" s="106"/>
      <c r="X262" s="106"/>
      <c r="Y262" s="106"/>
      <c r="Z262" s="106"/>
      <c r="AA262" s="106"/>
      <c r="AB262" s="106"/>
      <c r="AC262" s="106"/>
      <c r="AD262" s="106"/>
      <c r="AE262" s="106"/>
    </row>
    <row r="263" spans="2:31" s="28" customFormat="1" x14ac:dyDescent="0.25">
      <c r="B263" s="104" t="s">
        <v>391</v>
      </c>
      <c r="C263" s="79">
        <v>189469126</v>
      </c>
      <c r="D263" s="79">
        <v>192393396.37</v>
      </c>
      <c r="E263" s="79">
        <v>0</v>
      </c>
      <c r="F263" s="79">
        <v>0</v>
      </c>
      <c r="G263" s="79">
        <v>0</v>
      </c>
      <c r="H263" s="79">
        <v>8553.6200000000008</v>
      </c>
      <c r="I263" s="79"/>
      <c r="J263" s="79"/>
      <c r="K263" s="79"/>
      <c r="L263" s="79">
        <v>1979.71</v>
      </c>
      <c r="M263" s="79"/>
      <c r="N263" s="79">
        <v>11217.65</v>
      </c>
      <c r="O263" s="79">
        <v>0</v>
      </c>
      <c r="P263" s="79">
        <v>54727.53</v>
      </c>
      <c r="Q263" s="79">
        <f t="shared" si="4"/>
        <v>76478.510000000009</v>
      </c>
      <c r="R263" s="106"/>
      <c r="S263" s="106"/>
      <c r="T263" s="106"/>
      <c r="U263" s="106"/>
      <c r="V263" s="106"/>
      <c r="W263" s="106"/>
      <c r="X263" s="106"/>
      <c r="Y263" s="106"/>
      <c r="Z263" s="106"/>
      <c r="AA263" s="106"/>
      <c r="AB263" s="106"/>
      <c r="AC263" s="106"/>
      <c r="AD263" s="106"/>
      <c r="AE263" s="106"/>
    </row>
    <row r="264" spans="2:31" s="28" customFormat="1" x14ac:dyDescent="0.25">
      <c r="B264" s="101" t="s">
        <v>392</v>
      </c>
      <c r="C264" s="102">
        <v>1979321</v>
      </c>
      <c r="D264" s="102">
        <v>777330.95</v>
      </c>
      <c r="E264" s="102">
        <v>301726.8</v>
      </c>
      <c r="F264" s="102">
        <v>3208616.37</v>
      </c>
      <c r="G264" s="102">
        <v>3989790.36</v>
      </c>
      <c r="H264" s="102">
        <v>10469751</v>
      </c>
      <c r="I264" s="102">
        <v>9512783.8900000006</v>
      </c>
      <c r="J264" s="102">
        <v>10761361.300000001</v>
      </c>
      <c r="K264" s="102">
        <v>9480153.4399999995</v>
      </c>
      <c r="L264" s="102">
        <v>7778872.5099999998</v>
      </c>
      <c r="M264" s="102">
        <v>5246873.7699999996</v>
      </c>
      <c r="N264" s="102">
        <v>8511019.5099999998</v>
      </c>
      <c r="O264" s="102">
        <v>9799684.8100000005</v>
      </c>
      <c r="P264" s="102">
        <v>18523865.66</v>
      </c>
      <c r="Q264" s="102">
        <f t="shared" si="4"/>
        <v>97584499.420000002</v>
      </c>
      <c r="R264" s="103"/>
      <c r="S264" s="103"/>
      <c r="T264" s="103"/>
      <c r="U264" s="103"/>
      <c r="V264" s="103"/>
      <c r="W264" s="103"/>
      <c r="X264" s="103"/>
      <c r="Y264" s="103"/>
      <c r="Z264" s="103"/>
      <c r="AA264" s="103"/>
      <c r="AB264" s="103"/>
      <c r="AC264" s="103"/>
      <c r="AD264" s="103"/>
      <c r="AE264" s="103"/>
    </row>
    <row r="265" spans="2:31" x14ac:dyDescent="0.25">
      <c r="B265" s="104" t="s">
        <v>393</v>
      </c>
      <c r="C265" s="79">
        <v>1979321</v>
      </c>
      <c r="D265" s="79">
        <v>777330.95</v>
      </c>
      <c r="E265" s="79">
        <v>0</v>
      </c>
      <c r="F265" s="79">
        <v>0</v>
      </c>
      <c r="G265" s="79"/>
      <c r="H265" s="79">
        <v>7204.95</v>
      </c>
      <c r="I265" s="79">
        <v>3000</v>
      </c>
      <c r="J265" s="79">
        <v>0</v>
      </c>
      <c r="K265" s="79"/>
      <c r="L265" s="79">
        <v>430</v>
      </c>
      <c r="M265" s="79">
        <v>0</v>
      </c>
      <c r="N265" s="79">
        <v>0</v>
      </c>
      <c r="O265" s="79">
        <v>0</v>
      </c>
      <c r="P265" s="79">
        <v>4400</v>
      </c>
      <c r="Q265" s="79">
        <f t="shared" si="4"/>
        <v>15034.95</v>
      </c>
      <c r="R265" s="106"/>
      <c r="S265" s="106"/>
      <c r="T265" s="106"/>
      <c r="U265" s="106"/>
      <c r="V265" s="106"/>
      <c r="W265" s="106"/>
      <c r="X265" s="106"/>
      <c r="Y265" s="106"/>
      <c r="Z265" s="106"/>
      <c r="AA265" s="106"/>
      <c r="AB265" s="106"/>
      <c r="AC265" s="106"/>
      <c r="AD265" s="106"/>
      <c r="AE265" s="106"/>
    </row>
    <row r="266" spans="2:31" s="28" customFormat="1" x14ac:dyDescent="0.25">
      <c r="B266" s="101" t="s">
        <v>394</v>
      </c>
      <c r="C266" s="102">
        <v>514012</v>
      </c>
      <c r="D266" s="102">
        <v>667325.68000000005</v>
      </c>
      <c r="E266" s="102">
        <v>0</v>
      </c>
      <c r="F266" s="102">
        <v>0</v>
      </c>
      <c r="G266" s="102"/>
      <c r="H266" s="102">
        <v>7204.95</v>
      </c>
      <c r="I266" s="102">
        <v>3000</v>
      </c>
      <c r="J266" s="102">
        <v>0</v>
      </c>
      <c r="K266" s="102"/>
      <c r="L266" s="102">
        <v>430</v>
      </c>
      <c r="M266" s="102">
        <v>0</v>
      </c>
      <c r="N266" s="102">
        <v>0</v>
      </c>
      <c r="O266" s="102">
        <v>0</v>
      </c>
      <c r="P266" s="102">
        <v>4400</v>
      </c>
      <c r="Q266" s="102">
        <f t="shared" si="4"/>
        <v>15034.95</v>
      </c>
      <c r="R266" s="103"/>
      <c r="S266" s="103"/>
      <c r="T266" s="103"/>
      <c r="U266" s="103"/>
      <c r="V266" s="103"/>
      <c r="W266" s="103"/>
      <c r="X266" s="103"/>
      <c r="Y266" s="103"/>
      <c r="Z266" s="103"/>
      <c r="AA266" s="103"/>
      <c r="AB266" s="103"/>
      <c r="AC266" s="103"/>
      <c r="AD266" s="103"/>
      <c r="AE266" s="103"/>
    </row>
    <row r="267" spans="2:31" x14ac:dyDescent="0.25">
      <c r="B267" s="104" t="s">
        <v>395</v>
      </c>
      <c r="C267" s="79">
        <v>514012</v>
      </c>
      <c r="D267" s="79">
        <v>667325.68000000005</v>
      </c>
      <c r="E267" s="79">
        <v>0</v>
      </c>
      <c r="F267" s="79">
        <v>2213.6799999999998</v>
      </c>
      <c r="G267" s="79">
        <v>0</v>
      </c>
      <c r="H267" s="79">
        <v>0</v>
      </c>
      <c r="I267" s="79">
        <v>0</v>
      </c>
      <c r="J267" s="79">
        <v>7298</v>
      </c>
      <c r="K267" s="79">
        <v>0</v>
      </c>
      <c r="L267" s="79"/>
      <c r="M267" s="79">
        <v>0</v>
      </c>
      <c r="N267" s="79">
        <v>0</v>
      </c>
      <c r="O267" s="79">
        <v>5038.6000000000004</v>
      </c>
      <c r="P267" s="79">
        <v>0</v>
      </c>
      <c r="Q267" s="79">
        <f t="shared" si="4"/>
        <v>14550.28</v>
      </c>
      <c r="R267" s="106"/>
      <c r="S267" s="106"/>
      <c r="T267" s="106"/>
      <c r="U267" s="106"/>
      <c r="V267" s="106"/>
      <c r="W267" s="106"/>
      <c r="X267" s="106"/>
      <c r="Y267" s="106"/>
      <c r="Z267" s="106"/>
      <c r="AA267" s="106"/>
      <c r="AB267" s="106"/>
      <c r="AC267" s="106"/>
      <c r="AD267" s="106"/>
      <c r="AE267" s="106"/>
    </row>
    <row r="268" spans="2:31" s="28" customFormat="1" x14ac:dyDescent="0.25">
      <c r="B268" s="101" t="s">
        <v>396</v>
      </c>
      <c r="C268" s="102">
        <v>71247105</v>
      </c>
      <c r="D268" s="102">
        <v>58906412.18</v>
      </c>
      <c r="E268" s="102">
        <v>0</v>
      </c>
      <c r="F268" s="102">
        <v>2213.6799999999998</v>
      </c>
      <c r="G268" s="102">
        <v>0</v>
      </c>
      <c r="H268" s="102">
        <v>0</v>
      </c>
      <c r="I268" s="102">
        <v>0</v>
      </c>
      <c r="J268" s="102">
        <v>7298</v>
      </c>
      <c r="K268" s="102">
        <v>0</v>
      </c>
      <c r="L268" s="102"/>
      <c r="M268" s="102">
        <v>0</v>
      </c>
      <c r="N268" s="102">
        <v>0</v>
      </c>
      <c r="O268" s="102">
        <v>5038.6000000000004</v>
      </c>
      <c r="P268" s="102">
        <v>0</v>
      </c>
      <c r="Q268" s="102">
        <f t="shared" si="4"/>
        <v>14550.28</v>
      </c>
      <c r="R268" s="103"/>
      <c r="S268" s="103"/>
      <c r="T268" s="103"/>
      <c r="U268" s="103"/>
      <c r="V268" s="103"/>
      <c r="W268" s="103"/>
      <c r="X268" s="103"/>
      <c r="Y268" s="103"/>
      <c r="Z268" s="103"/>
      <c r="AA268" s="103"/>
      <c r="AB268" s="103"/>
      <c r="AC268" s="103"/>
      <c r="AD268" s="103"/>
      <c r="AE268" s="103"/>
    </row>
    <row r="269" spans="2:31" x14ac:dyDescent="0.25">
      <c r="B269" s="104" t="s">
        <v>397</v>
      </c>
      <c r="C269" s="79">
        <v>71247105</v>
      </c>
      <c r="D269" s="79">
        <v>58906412.18</v>
      </c>
      <c r="E269" s="79">
        <v>46197.8</v>
      </c>
      <c r="F269" s="79">
        <v>192227.84</v>
      </c>
      <c r="G269" s="79">
        <v>484164.7</v>
      </c>
      <c r="H269" s="79">
        <v>2420104.46</v>
      </c>
      <c r="I269" s="79">
        <v>2463373.84</v>
      </c>
      <c r="J269" s="79">
        <v>2212447.06</v>
      </c>
      <c r="K269" s="79">
        <v>2191623.7999999998</v>
      </c>
      <c r="L269" s="79">
        <v>1001730.23</v>
      </c>
      <c r="M269" s="79">
        <v>929467.22</v>
      </c>
      <c r="N269" s="79">
        <v>1557377.62</v>
      </c>
      <c r="O269" s="79">
        <v>1983033.36</v>
      </c>
      <c r="P269" s="79">
        <v>3728234.64</v>
      </c>
      <c r="Q269" s="79">
        <f t="shared" ref="Q269:Q271" si="5">SUM(E269:P269)</f>
        <v>19209982.57</v>
      </c>
      <c r="R269" s="106"/>
      <c r="S269" s="106"/>
      <c r="T269" s="106"/>
      <c r="U269" s="106"/>
      <c r="V269" s="106"/>
      <c r="W269" s="106"/>
      <c r="X269" s="106"/>
      <c r="Y269" s="106"/>
      <c r="Z269" s="106"/>
      <c r="AA269" s="106"/>
      <c r="AB269" s="106"/>
      <c r="AC269" s="106"/>
      <c r="AD269" s="106"/>
      <c r="AE269" s="106"/>
    </row>
    <row r="270" spans="2:31" s="28" customFormat="1" x14ac:dyDescent="0.25">
      <c r="B270" s="101" t="s">
        <v>398</v>
      </c>
      <c r="C270" s="102">
        <v>8587475</v>
      </c>
      <c r="D270" s="102">
        <v>7060274.6399999997</v>
      </c>
      <c r="E270" s="102">
        <v>46197.8</v>
      </c>
      <c r="F270" s="102">
        <v>192227.84</v>
      </c>
      <c r="G270" s="102">
        <v>484164.7</v>
      </c>
      <c r="H270" s="102">
        <v>2420104.46</v>
      </c>
      <c r="I270" s="102">
        <v>2463373.84</v>
      </c>
      <c r="J270" s="102">
        <v>2212447.06</v>
      </c>
      <c r="K270" s="102">
        <v>2191623.7999999998</v>
      </c>
      <c r="L270" s="102">
        <v>1001730.23</v>
      </c>
      <c r="M270" s="102">
        <v>929467.22</v>
      </c>
      <c r="N270" s="102">
        <v>1557377.62</v>
      </c>
      <c r="O270" s="102">
        <v>1983033.36</v>
      </c>
      <c r="P270" s="102">
        <v>3728234.64</v>
      </c>
      <c r="Q270" s="102">
        <f t="shared" si="5"/>
        <v>19209982.57</v>
      </c>
      <c r="R270" s="103"/>
      <c r="S270" s="103"/>
      <c r="T270" s="103"/>
      <c r="U270" s="103"/>
      <c r="V270" s="103"/>
      <c r="W270" s="103"/>
      <c r="X270" s="103"/>
      <c r="Y270" s="103"/>
      <c r="Z270" s="103"/>
      <c r="AA270" s="103"/>
      <c r="AB270" s="103"/>
      <c r="AC270" s="103"/>
      <c r="AD270" s="103"/>
      <c r="AE270" s="103"/>
    </row>
    <row r="271" spans="2:31" x14ac:dyDescent="0.25">
      <c r="B271" s="104" t="s">
        <v>399</v>
      </c>
      <c r="C271" s="79">
        <v>8587475</v>
      </c>
      <c r="D271" s="79">
        <v>7060274.6399999997</v>
      </c>
      <c r="E271" s="79">
        <v>0</v>
      </c>
      <c r="F271" s="79">
        <v>0</v>
      </c>
      <c r="G271" s="79">
        <v>61658.48</v>
      </c>
      <c r="H271" s="79">
        <v>221953.68</v>
      </c>
      <c r="I271" s="79">
        <v>12622.58</v>
      </c>
      <c r="J271" s="79">
        <v>945614.55</v>
      </c>
      <c r="K271" s="79">
        <v>649310.22</v>
      </c>
      <c r="L271" s="79">
        <v>439399.08</v>
      </c>
      <c r="M271" s="79">
        <v>39671.49</v>
      </c>
      <c r="N271" s="79">
        <v>563951.43000000005</v>
      </c>
      <c r="O271" s="79">
        <v>89152.47</v>
      </c>
      <c r="P271" s="79">
        <v>84339.34</v>
      </c>
      <c r="Q271" s="79">
        <f t="shared" si="5"/>
        <v>3107673.3200000003</v>
      </c>
      <c r="R271" s="106"/>
      <c r="S271" s="106"/>
      <c r="T271" s="106"/>
      <c r="U271" s="106"/>
      <c r="V271" s="106"/>
      <c r="W271" s="106"/>
      <c r="X271" s="106"/>
      <c r="Y271" s="106"/>
      <c r="Z271" s="106"/>
      <c r="AA271" s="106"/>
      <c r="AB271" s="106"/>
      <c r="AC271" s="106"/>
      <c r="AD271" s="106"/>
      <c r="AE271" s="106"/>
    </row>
    <row r="272" spans="2:31" s="28" customFormat="1" x14ac:dyDescent="0.25">
      <c r="B272" s="101" t="s">
        <v>400</v>
      </c>
      <c r="C272" s="102">
        <v>107141213</v>
      </c>
      <c r="D272" s="102">
        <v>124982052.92</v>
      </c>
      <c r="E272" s="102">
        <v>0</v>
      </c>
      <c r="F272" s="102">
        <v>0</v>
      </c>
      <c r="G272" s="102">
        <v>61658.48</v>
      </c>
      <c r="H272" s="102">
        <v>221953.68</v>
      </c>
      <c r="I272" s="102">
        <v>12622.58</v>
      </c>
      <c r="J272" s="102">
        <v>945614.55</v>
      </c>
      <c r="K272" s="102">
        <v>649310.22</v>
      </c>
      <c r="L272" s="102">
        <v>439399.08</v>
      </c>
      <c r="M272" s="102">
        <v>39671.49</v>
      </c>
      <c r="N272" s="102">
        <v>563951.43000000005</v>
      </c>
      <c r="O272" s="102">
        <v>89152.47</v>
      </c>
      <c r="P272" s="102">
        <v>84339.34</v>
      </c>
      <c r="Q272" s="102">
        <f t="shared" ref="Q272:Q336" si="6">SUM(E272:P272)</f>
        <v>3107673.3200000003</v>
      </c>
      <c r="R272" s="103"/>
      <c r="S272" s="103"/>
      <c r="T272" s="103"/>
      <c r="U272" s="103"/>
      <c r="V272" s="103"/>
      <c r="W272" s="103"/>
      <c r="X272" s="103"/>
      <c r="Y272" s="103"/>
      <c r="Z272" s="103"/>
      <c r="AA272" s="103"/>
      <c r="AB272" s="103"/>
      <c r="AC272" s="103"/>
      <c r="AD272" s="103"/>
      <c r="AE272" s="103"/>
    </row>
    <row r="273" spans="2:31" x14ac:dyDescent="0.25">
      <c r="B273" s="104" t="s">
        <v>401</v>
      </c>
      <c r="C273" s="79">
        <v>107141213</v>
      </c>
      <c r="D273" s="79">
        <v>124982052.92</v>
      </c>
      <c r="E273" s="79">
        <v>255529</v>
      </c>
      <c r="F273" s="79">
        <v>3014174.85</v>
      </c>
      <c r="G273" s="79">
        <v>3443967.18</v>
      </c>
      <c r="H273" s="79">
        <v>7820487.9100000001</v>
      </c>
      <c r="I273" s="79">
        <v>7033787.4699999997</v>
      </c>
      <c r="J273" s="79">
        <v>7596001.6900000004</v>
      </c>
      <c r="K273" s="79">
        <v>6639219.4199999999</v>
      </c>
      <c r="L273" s="79">
        <v>6337313.2000000002</v>
      </c>
      <c r="M273" s="79">
        <v>4277735.0599999996</v>
      </c>
      <c r="N273" s="79">
        <v>6389690.46</v>
      </c>
      <c r="O273" s="79">
        <v>7722460.3799999999</v>
      </c>
      <c r="P273" s="79">
        <v>14706891.68</v>
      </c>
      <c r="Q273" s="79">
        <f t="shared" si="6"/>
        <v>75237258.300000012</v>
      </c>
      <c r="R273" s="106"/>
      <c r="S273" s="106"/>
      <c r="T273" s="106"/>
      <c r="U273" s="106"/>
      <c r="V273" s="106"/>
      <c r="W273" s="106"/>
      <c r="X273" s="106"/>
      <c r="Y273" s="106"/>
      <c r="Z273" s="106"/>
      <c r="AA273" s="106"/>
      <c r="AB273" s="106"/>
      <c r="AC273" s="106"/>
      <c r="AD273" s="106"/>
      <c r="AE273" s="106"/>
    </row>
    <row r="274" spans="2:31" s="28" customFormat="1" x14ac:dyDescent="0.25">
      <c r="B274" s="104" t="s">
        <v>44</v>
      </c>
      <c r="C274" s="79">
        <v>205714473</v>
      </c>
      <c r="D274" s="79">
        <v>163755650.11000001</v>
      </c>
      <c r="E274" s="79">
        <v>255529</v>
      </c>
      <c r="F274" s="79">
        <v>3014174.85</v>
      </c>
      <c r="G274" s="79">
        <v>3443967.18</v>
      </c>
      <c r="H274" s="79">
        <v>7820487.9100000001</v>
      </c>
      <c r="I274" s="79">
        <v>7033787.4699999997</v>
      </c>
      <c r="J274" s="79">
        <v>7596001.6900000004</v>
      </c>
      <c r="K274" s="79">
        <v>6639219.4199999999</v>
      </c>
      <c r="L274" s="79">
        <v>6337313.2000000002</v>
      </c>
      <c r="M274" s="79">
        <v>4277735.0599999996</v>
      </c>
      <c r="N274" s="79">
        <v>6389690.46</v>
      </c>
      <c r="O274" s="79">
        <v>7722460.3799999999</v>
      </c>
      <c r="P274" s="79">
        <v>14706891.68</v>
      </c>
      <c r="Q274" s="79">
        <f t="shared" si="6"/>
        <v>75237258.300000012</v>
      </c>
      <c r="R274" s="106"/>
      <c r="S274" s="106"/>
      <c r="T274" s="106"/>
      <c r="U274" s="106"/>
      <c r="V274" s="106"/>
      <c r="W274" s="106"/>
      <c r="X274" s="106"/>
      <c r="Y274" s="106"/>
      <c r="Z274" s="106"/>
      <c r="AA274" s="106"/>
      <c r="AB274" s="106"/>
      <c r="AC274" s="106"/>
      <c r="AD274" s="106"/>
      <c r="AE274" s="106"/>
    </row>
    <row r="275" spans="2:31" s="28" customFormat="1" x14ac:dyDescent="0.25">
      <c r="B275" s="101" t="s">
        <v>402</v>
      </c>
      <c r="C275" s="102">
        <v>28594321</v>
      </c>
      <c r="D275" s="102">
        <v>20524300.629999999</v>
      </c>
      <c r="E275" s="102">
        <v>0</v>
      </c>
      <c r="F275" s="102">
        <v>1057146.51</v>
      </c>
      <c r="G275" s="102">
        <v>1333557.4099999999</v>
      </c>
      <c r="H275" s="102">
        <v>2781866.04</v>
      </c>
      <c r="I275" s="102">
        <v>1454570.62</v>
      </c>
      <c r="J275" s="102">
        <v>4210353.59</v>
      </c>
      <c r="K275" s="102">
        <v>6117937.4199999999</v>
      </c>
      <c r="L275" s="102">
        <v>3378481.85</v>
      </c>
      <c r="M275" s="102">
        <v>2294736.2000000002</v>
      </c>
      <c r="N275" s="102">
        <v>6991597.8700000001</v>
      </c>
      <c r="O275" s="102">
        <v>9175726.6899999995</v>
      </c>
      <c r="P275" s="102">
        <v>8058189.6600000001</v>
      </c>
      <c r="Q275" s="102">
        <f t="shared" si="6"/>
        <v>46854163.859999999</v>
      </c>
      <c r="R275" s="103"/>
      <c r="S275" s="103"/>
      <c r="T275" s="103"/>
      <c r="U275" s="103"/>
      <c r="V275" s="103"/>
      <c r="W275" s="103"/>
      <c r="X275" s="103"/>
      <c r="Y275" s="103"/>
      <c r="Z275" s="103"/>
      <c r="AA275" s="103"/>
      <c r="AB275" s="103"/>
      <c r="AC275" s="103"/>
      <c r="AD275" s="103"/>
      <c r="AE275" s="103"/>
    </row>
    <row r="276" spans="2:31" x14ac:dyDescent="0.25">
      <c r="B276" s="104" t="s">
        <v>403</v>
      </c>
      <c r="C276" s="79">
        <v>24156343</v>
      </c>
      <c r="D276" s="79">
        <v>8046596.0899999999</v>
      </c>
      <c r="E276" s="79">
        <v>0</v>
      </c>
      <c r="F276" s="79">
        <v>60769.5</v>
      </c>
      <c r="G276" s="79">
        <v>119551.14</v>
      </c>
      <c r="H276" s="79">
        <v>215578.55</v>
      </c>
      <c r="I276" s="79">
        <v>30824.47</v>
      </c>
      <c r="J276" s="79">
        <v>279272.96000000002</v>
      </c>
      <c r="K276" s="79">
        <v>432935.76</v>
      </c>
      <c r="L276" s="79">
        <v>75677.210000000006</v>
      </c>
      <c r="M276" s="79">
        <v>542855.46</v>
      </c>
      <c r="N276" s="79">
        <v>253079.1</v>
      </c>
      <c r="O276" s="79">
        <v>3285077.03</v>
      </c>
      <c r="P276" s="79">
        <v>831555.32</v>
      </c>
      <c r="Q276" s="79">
        <f t="shared" si="6"/>
        <v>6127176.5</v>
      </c>
      <c r="R276" s="106"/>
      <c r="S276" s="106"/>
      <c r="T276" s="106"/>
      <c r="U276" s="106"/>
      <c r="V276" s="106"/>
      <c r="W276" s="106"/>
      <c r="X276" s="106"/>
      <c r="Y276" s="106"/>
      <c r="Z276" s="106"/>
      <c r="AA276" s="106"/>
      <c r="AB276" s="106"/>
      <c r="AC276" s="106"/>
      <c r="AD276" s="106"/>
      <c r="AE276" s="106"/>
    </row>
    <row r="277" spans="2:31" x14ac:dyDescent="0.25">
      <c r="B277" s="104" t="s">
        <v>404</v>
      </c>
      <c r="C277" s="79">
        <v>3057025</v>
      </c>
      <c r="D277" s="79">
        <v>4931877</v>
      </c>
      <c r="E277" s="79">
        <v>0</v>
      </c>
      <c r="F277" s="79">
        <v>10649</v>
      </c>
      <c r="G277" s="79">
        <v>71790.179999999993</v>
      </c>
      <c r="H277" s="79">
        <v>178234.46</v>
      </c>
      <c r="I277" s="79">
        <v>30512.47</v>
      </c>
      <c r="J277" s="79">
        <v>102663.08</v>
      </c>
      <c r="K277" s="79">
        <v>115483.38</v>
      </c>
      <c r="L277" s="79">
        <v>52944.41</v>
      </c>
      <c r="M277" s="79">
        <v>522108.75</v>
      </c>
      <c r="N277" s="79">
        <v>233793.66</v>
      </c>
      <c r="O277" s="79">
        <v>598975.46</v>
      </c>
      <c r="P277" s="79">
        <v>634941.23</v>
      </c>
      <c r="Q277" s="79">
        <f t="shared" si="6"/>
        <v>2552096.08</v>
      </c>
      <c r="R277" s="106"/>
      <c r="S277" s="106"/>
      <c r="T277" s="106"/>
      <c r="U277" s="106"/>
      <c r="V277" s="106"/>
      <c r="W277" s="106"/>
      <c r="X277" s="106"/>
      <c r="Y277" s="106"/>
      <c r="Z277" s="106"/>
      <c r="AA277" s="106"/>
      <c r="AB277" s="106"/>
      <c r="AC277" s="106"/>
      <c r="AD277" s="106"/>
      <c r="AE277" s="106"/>
    </row>
    <row r="278" spans="2:31" x14ac:dyDescent="0.25">
      <c r="B278" s="104" t="s">
        <v>405</v>
      </c>
      <c r="C278" s="79">
        <v>457900</v>
      </c>
      <c r="D278" s="79">
        <v>333536.71000000002</v>
      </c>
      <c r="E278" s="79">
        <v>0</v>
      </c>
      <c r="F278" s="79"/>
      <c r="G278" s="79">
        <v>2371.8000000000002</v>
      </c>
      <c r="H278" s="79">
        <v>0</v>
      </c>
      <c r="I278" s="79">
        <v>0</v>
      </c>
      <c r="J278" s="79">
        <v>240</v>
      </c>
      <c r="K278" s="79">
        <v>0</v>
      </c>
      <c r="L278" s="79">
        <v>0</v>
      </c>
      <c r="M278" s="79">
        <v>225</v>
      </c>
      <c r="N278" s="79"/>
      <c r="O278" s="79">
        <v>2584200</v>
      </c>
      <c r="P278" s="79">
        <v>0</v>
      </c>
      <c r="Q278" s="79">
        <f>SUM(E278:P278)</f>
        <v>2587036.7999999998</v>
      </c>
      <c r="R278" s="106"/>
      <c r="S278" s="106"/>
      <c r="T278" s="106"/>
      <c r="U278" s="106"/>
      <c r="V278" s="106"/>
      <c r="W278" s="106"/>
      <c r="X278" s="106"/>
      <c r="Y278" s="106"/>
      <c r="Z278" s="106"/>
      <c r="AA278" s="106"/>
      <c r="AB278" s="106"/>
      <c r="AC278" s="106"/>
      <c r="AD278" s="106"/>
      <c r="AE278" s="106"/>
    </row>
    <row r="279" spans="2:31" x14ac:dyDescent="0.25">
      <c r="B279" s="104" t="s">
        <v>406</v>
      </c>
      <c r="C279" s="79">
        <v>617881</v>
      </c>
      <c r="D279" s="79">
        <v>1693702.46</v>
      </c>
      <c r="E279" s="79">
        <v>0</v>
      </c>
      <c r="F279" s="79"/>
      <c r="G279" s="79"/>
      <c r="H279" s="79"/>
      <c r="I279" s="79">
        <v>0</v>
      </c>
      <c r="J279" s="79">
        <v>44486</v>
      </c>
      <c r="K279" s="79">
        <v>64786.21</v>
      </c>
      <c r="L279" s="79">
        <v>0</v>
      </c>
      <c r="M279" s="79">
        <v>0</v>
      </c>
      <c r="N279" s="79">
        <v>944</v>
      </c>
      <c r="O279" s="79">
        <v>73051.25</v>
      </c>
      <c r="P279" s="79">
        <v>0</v>
      </c>
      <c r="Q279" s="79">
        <f>SUM(E279:P279)</f>
        <v>183267.46</v>
      </c>
      <c r="R279" s="106"/>
      <c r="S279" s="106"/>
      <c r="T279" s="106"/>
      <c r="U279" s="106"/>
      <c r="V279" s="106"/>
      <c r="W279" s="106"/>
      <c r="X279" s="106"/>
      <c r="Y279" s="106"/>
      <c r="Z279" s="106"/>
      <c r="AA279" s="106"/>
      <c r="AB279" s="106"/>
      <c r="AC279" s="106"/>
      <c r="AD279" s="106"/>
      <c r="AE279" s="106"/>
    </row>
    <row r="280" spans="2:31" x14ac:dyDescent="0.25">
      <c r="B280" s="104" t="s">
        <v>407</v>
      </c>
      <c r="C280" s="79">
        <v>305172</v>
      </c>
      <c r="D280" s="79">
        <v>5518588.3700000001</v>
      </c>
      <c r="E280" s="79">
        <v>0</v>
      </c>
      <c r="F280" s="79">
        <v>50120.5</v>
      </c>
      <c r="G280" s="79">
        <v>41536</v>
      </c>
      <c r="H280" s="79">
        <v>7074.01</v>
      </c>
      <c r="I280" s="79">
        <v>312</v>
      </c>
      <c r="J280" s="79">
        <v>131883.88</v>
      </c>
      <c r="K280" s="79">
        <v>129900.34</v>
      </c>
      <c r="L280" s="79">
        <v>21252.799999999999</v>
      </c>
      <c r="M280" s="79">
        <v>20521.71</v>
      </c>
      <c r="N280" s="79">
        <v>18010.439999999999</v>
      </c>
      <c r="O280" s="79">
        <v>28850.32</v>
      </c>
      <c r="P280" s="79">
        <v>26177.88</v>
      </c>
      <c r="Q280" s="79">
        <f t="shared" si="6"/>
        <v>475639.88</v>
      </c>
      <c r="R280" s="106"/>
      <c r="S280" s="106"/>
      <c r="T280" s="106"/>
      <c r="U280" s="106"/>
      <c r="V280" s="106"/>
      <c r="W280" s="106"/>
      <c r="X280" s="106"/>
      <c r="Y280" s="106"/>
      <c r="Z280" s="106"/>
      <c r="AA280" s="106"/>
      <c r="AB280" s="106"/>
      <c r="AC280" s="106"/>
      <c r="AD280" s="106"/>
      <c r="AE280" s="106"/>
    </row>
    <row r="281" spans="2:31" s="28" customFormat="1" x14ac:dyDescent="0.25">
      <c r="B281" s="101" t="s">
        <v>408</v>
      </c>
      <c r="C281" s="102">
        <v>19045059</v>
      </c>
      <c r="D281" s="102">
        <v>15203954.859999999</v>
      </c>
      <c r="E281" s="102">
        <v>0</v>
      </c>
      <c r="F281" s="102"/>
      <c r="G281" s="102">
        <v>3853.16</v>
      </c>
      <c r="H281" s="102">
        <v>30270.080000000002</v>
      </c>
      <c r="I281" s="102">
        <v>0</v>
      </c>
      <c r="J281" s="102">
        <v>0</v>
      </c>
      <c r="K281" s="102">
        <v>122765.83</v>
      </c>
      <c r="L281" s="102">
        <v>1480</v>
      </c>
      <c r="M281" s="102">
        <v>0</v>
      </c>
      <c r="N281" s="102">
        <v>331</v>
      </c>
      <c r="O281" s="102">
        <v>0</v>
      </c>
      <c r="P281" s="102">
        <v>170436.21</v>
      </c>
      <c r="Q281" s="102">
        <f t="shared" si="6"/>
        <v>329136.28000000003</v>
      </c>
      <c r="R281" s="103"/>
      <c r="S281" s="103"/>
      <c r="T281" s="103"/>
      <c r="U281" s="103"/>
      <c r="V281" s="103"/>
      <c r="W281" s="103"/>
      <c r="X281" s="103"/>
      <c r="Y281" s="103"/>
      <c r="Z281" s="103"/>
      <c r="AA281" s="103"/>
      <c r="AB281" s="103"/>
      <c r="AC281" s="103"/>
      <c r="AD281" s="103"/>
      <c r="AE281" s="103"/>
    </row>
    <row r="282" spans="2:31" x14ac:dyDescent="0.25">
      <c r="B282" s="104" t="s">
        <v>409</v>
      </c>
      <c r="C282" s="79">
        <v>15460159</v>
      </c>
      <c r="D282" s="79">
        <v>10199423.949999999</v>
      </c>
      <c r="E282" s="79">
        <v>0</v>
      </c>
      <c r="F282" s="79">
        <v>57678.5</v>
      </c>
      <c r="G282" s="79">
        <v>112249.4</v>
      </c>
      <c r="H282" s="79">
        <v>377376.78</v>
      </c>
      <c r="I282" s="79">
        <v>127433.86</v>
      </c>
      <c r="J282" s="79">
        <v>366321.89</v>
      </c>
      <c r="K282" s="79">
        <v>99990.53</v>
      </c>
      <c r="L282" s="79">
        <v>13000.01</v>
      </c>
      <c r="M282" s="79">
        <v>210564.74</v>
      </c>
      <c r="N282" s="79">
        <v>94137.02</v>
      </c>
      <c r="O282" s="79">
        <v>207382.74</v>
      </c>
      <c r="P282" s="79">
        <v>1282052.25</v>
      </c>
      <c r="Q282" s="79">
        <f t="shared" si="6"/>
        <v>2948187.7199999997</v>
      </c>
      <c r="R282" s="106"/>
      <c r="S282" s="106"/>
      <c r="T282" s="106"/>
      <c r="U282" s="106"/>
      <c r="V282" s="106"/>
      <c r="W282" s="106"/>
      <c r="X282" s="106"/>
      <c r="Y282" s="106"/>
      <c r="Z282" s="106"/>
      <c r="AA282" s="106"/>
      <c r="AB282" s="106"/>
      <c r="AC282" s="106"/>
      <c r="AD282" s="106"/>
      <c r="AE282" s="106"/>
    </row>
    <row r="283" spans="2:31" x14ac:dyDescent="0.25">
      <c r="B283" s="104" t="s">
        <v>410</v>
      </c>
      <c r="C283" s="79">
        <v>1486000</v>
      </c>
      <c r="D283" s="79">
        <v>2166258.5</v>
      </c>
      <c r="E283" s="79">
        <v>0</v>
      </c>
      <c r="F283" s="79">
        <v>51926</v>
      </c>
      <c r="G283" s="79">
        <v>87849.4</v>
      </c>
      <c r="H283" s="79">
        <v>65322.68</v>
      </c>
      <c r="I283" s="79">
        <v>34749.72</v>
      </c>
      <c r="J283" s="79">
        <v>288613.95</v>
      </c>
      <c r="K283" s="79">
        <v>37742.230000000003</v>
      </c>
      <c r="L283" s="79">
        <v>13000.01</v>
      </c>
      <c r="M283" s="79">
        <v>156112.65</v>
      </c>
      <c r="N283" s="79">
        <v>70497</v>
      </c>
      <c r="O283" s="79">
        <v>53675.94</v>
      </c>
      <c r="P283" s="79">
        <v>867606.26</v>
      </c>
      <c r="Q283" s="79">
        <f t="shared" si="6"/>
        <v>1727095.84</v>
      </c>
      <c r="R283" s="106"/>
      <c r="S283" s="106"/>
      <c r="T283" s="106"/>
      <c r="U283" s="106"/>
      <c r="V283" s="106"/>
      <c r="W283" s="106"/>
      <c r="X283" s="106"/>
      <c r="Y283" s="106"/>
      <c r="Z283" s="106"/>
      <c r="AA283" s="106"/>
      <c r="AB283" s="106"/>
      <c r="AC283" s="106"/>
      <c r="AD283" s="106"/>
      <c r="AE283" s="106"/>
    </row>
    <row r="284" spans="2:31" x14ac:dyDescent="0.25">
      <c r="B284" s="104" t="s">
        <v>411</v>
      </c>
      <c r="C284" s="79">
        <v>2098900</v>
      </c>
      <c r="D284" s="79">
        <v>2838272.41</v>
      </c>
      <c r="E284" s="79">
        <v>0</v>
      </c>
      <c r="F284" s="79">
        <v>5752.5</v>
      </c>
      <c r="G284" s="79">
        <v>24400</v>
      </c>
      <c r="H284" s="79">
        <v>170862.2</v>
      </c>
      <c r="I284" s="79">
        <v>2698.36</v>
      </c>
      <c r="J284" s="79">
        <v>24529.84</v>
      </c>
      <c r="K284" s="79">
        <v>43512.3</v>
      </c>
      <c r="L284" s="79">
        <v>0</v>
      </c>
      <c r="M284" s="79">
        <v>38234</v>
      </c>
      <c r="N284" s="79">
        <v>13204</v>
      </c>
      <c r="O284" s="79">
        <v>149505</v>
      </c>
      <c r="P284" s="79">
        <v>204453.19</v>
      </c>
      <c r="Q284" s="79">
        <f t="shared" si="6"/>
        <v>677151.39</v>
      </c>
      <c r="R284" s="106"/>
      <c r="S284" s="106"/>
      <c r="T284" s="106"/>
      <c r="U284" s="106"/>
      <c r="V284" s="106"/>
      <c r="W284" s="106"/>
      <c r="X284" s="106"/>
      <c r="Y284" s="106"/>
      <c r="Z284" s="106"/>
      <c r="AA284" s="106"/>
      <c r="AB284" s="106"/>
      <c r="AC284" s="106"/>
      <c r="AD284" s="106"/>
      <c r="AE284" s="106"/>
    </row>
    <row r="285" spans="2:31" s="28" customFormat="1" x14ac:dyDescent="0.25">
      <c r="B285" s="101" t="s">
        <v>412</v>
      </c>
      <c r="C285" s="102">
        <v>146673575</v>
      </c>
      <c r="D285" s="102">
        <v>119187898.81</v>
      </c>
      <c r="E285" s="102">
        <v>0</v>
      </c>
      <c r="F285" s="102">
        <v>0</v>
      </c>
      <c r="G285" s="102">
        <v>0</v>
      </c>
      <c r="H285" s="102">
        <v>141191.9</v>
      </c>
      <c r="I285" s="102">
        <v>89985.78</v>
      </c>
      <c r="J285" s="102">
        <v>53178.1</v>
      </c>
      <c r="K285" s="102">
        <v>18736</v>
      </c>
      <c r="L285" s="102">
        <v>0</v>
      </c>
      <c r="M285" s="102">
        <v>16218.09</v>
      </c>
      <c r="N285" s="102">
        <v>10436.02</v>
      </c>
      <c r="O285" s="102">
        <v>4201.8</v>
      </c>
      <c r="P285" s="102">
        <v>209992.8</v>
      </c>
      <c r="Q285" s="102">
        <f t="shared" si="6"/>
        <v>543940.49</v>
      </c>
      <c r="R285" s="103"/>
      <c r="S285" s="103"/>
      <c r="T285" s="103"/>
      <c r="U285" s="103"/>
      <c r="V285" s="103"/>
      <c r="W285" s="103"/>
      <c r="X285" s="103"/>
      <c r="Y285" s="103"/>
      <c r="Z285" s="103"/>
      <c r="AA285" s="103"/>
      <c r="AB285" s="103"/>
      <c r="AC285" s="103"/>
      <c r="AD285" s="103"/>
      <c r="AE285" s="103"/>
    </row>
    <row r="286" spans="2:31" x14ac:dyDescent="0.25">
      <c r="B286" s="104" t="s">
        <v>413</v>
      </c>
      <c r="C286" s="79">
        <v>13199852</v>
      </c>
      <c r="D286" s="79">
        <v>19434899.579999998</v>
      </c>
      <c r="E286" s="79">
        <v>0</v>
      </c>
      <c r="F286" s="79">
        <v>663107.32999999996</v>
      </c>
      <c r="G286" s="79">
        <v>1006944.87</v>
      </c>
      <c r="H286" s="79">
        <v>1744567.46</v>
      </c>
      <c r="I286" s="79">
        <v>1274459</v>
      </c>
      <c r="J286" s="79">
        <v>3158111.75</v>
      </c>
      <c r="K286" s="79">
        <v>5560941.0700000003</v>
      </c>
      <c r="L286" s="79">
        <v>3271061.24</v>
      </c>
      <c r="M286" s="79">
        <v>1478743.42</v>
      </c>
      <c r="N286" s="79">
        <v>6048362.1100000003</v>
      </c>
      <c r="O286" s="79">
        <v>5660982.6600000001</v>
      </c>
      <c r="P286" s="79">
        <v>5861952.8300000001</v>
      </c>
      <c r="Q286" s="79">
        <f t="shared" si="6"/>
        <v>35729233.740000002</v>
      </c>
      <c r="R286" s="106"/>
      <c r="S286" s="106"/>
      <c r="T286" s="106"/>
      <c r="U286" s="106"/>
      <c r="V286" s="106"/>
      <c r="W286" s="106"/>
      <c r="X286" s="106"/>
      <c r="Y286" s="106"/>
      <c r="Z286" s="106"/>
      <c r="AA286" s="106"/>
      <c r="AB286" s="106"/>
      <c r="AC286" s="106"/>
      <c r="AD286" s="106"/>
      <c r="AE286" s="106"/>
    </row>
    <row r="287" spans="2:31" x14ac:dyDescent="0.25">
      <c r="B287" s="104" t="s">
        <v>414</v>
      </c>
      <c r="C287" s="79">
        <v>2120665</v>
      </c>
      <c r="D287" s="79">
        <v>2992912.64</v>
      </c>
      <c r="E287" s="79">
        <v>0</v>
      </c>
      <c r="F287" s="79">
        <v>85958.93</v>
      </c>
      <c r="G287" s="79">
        <v>288752.31</v>
      </c>
      <c r="H287" s="79">
        <v>41251.15</v>
      </c>
      <c r="I287" s="79">
        <v>28874</v>
      </c>
      <c r="J287" s="79">
        <v>69822.7</v>
      </c>
      <c r="K287" s="79">
        <v>0</v>
      </c>
      <c r="L287" s="79">
        <v>299917.09000000003</v>
      </c>
      <c r="M287" s="79">
        <v>39238.42</v>
      </c>
      <c r="N287" s="79">
        <v>1465986.42</v>
      </c>
      <c r="O287" s="79">
        <v>580826.81000000006</v>
      </c>
      <c r="P287" s="79">
        <v>96053.36</v>
      </c>
      <c r="Q287" s="79">
        <f t="shared" si="6"/>
        <v>2996681.19</v>
      </c>
      <c r="R287" s="106"/>
      <c r="S287" s="106"/>
      <c r="T287" s="106"/>
      <c r="U287" s="106"/>
      <c r="V287" s="106"/>
      <c r="W287" s="106"/>
      <c r="X287" s="106"/>
      <c r="Y287" s="106"/>
      <c r="Z287" s="106"/>
      <c r="AA287" s="106"/>
      <c r="AB287" s="106"/>
      <c r="AC287" s="106"/>
      <c r="AD287" s="106"/>
      <c r="AE287" s="106"/>
    </row>
    <row r="288" spans="2:31" x14ac:dyDescent="0.25">
      <c r="B288" s="104" t="s">
        <v>415</v>
      </c>
      <c r="C288" s="79">
        <v>71869747</v>
      </c>
      <c r="D288" s="79">
        <v>18298899.050000001</v>
      </c>
      <c r="E288" s="79">
        <v>0</v>
      </c>
      <c r="F288" s="79">
        <v>0</v>
      </c>
      <c r="G288" s="79">
        <v>3540</v>
      </c>
      <c r="H288" s="79"/>
      <c r="I288" s="79">
        <v>0</v>
      </c>
      <c r="J288" s="79">
        <v>0</v>
      </c>
      <c r="K288" s="79">
        <v>0</v>
      </c>
      <c r="L288" s="79">
        <v>68676</v>
      </c>
      <c r="M288" s="79">
        <v>0</v>
      </c>
      <c r="N288" s="79">
        <v>0</v>
      </c>
      <c r="O288" s="79">
        <v>3180.69</v>
      </c>
      <c r="P288" s="79">
        <v>0</v>
      </c>
      <c r="Q288" s="79">
        <f t="shared" si="6"/>
        <v>75396.69</v>
      </c>
      <c r="R288" s="106"/>
      <c r="S288" s="106"/>
      <c r="T288" s="106"/>
      <c r="U288" s="106"/>
      <c r="V288" s="106"/>
      <c r="W288" s="106"/>
      <c r="X288" s="106"/>
      <c r="Y288" s="106"/>
      <c r="Z288" s="106"/>
      <c r="AA288" s="106"/>
      <c r="AB288" s="106"/>
      <c r="AC288" s="106"/>
      <c r="AD288" s="106"/>
      <c r="AE288" s="106"/>
    </row>
    <row r="289" spans="2:31" x14ac:dyDescent="0.25">
      <c r="B289" s="104" t="s">
        <v>416</v>
      </c>
      <c r="C289" s="79">
        <v>23430588</v>
      </c>
      <c r="D289" s="79">
        <v>25717849.18</v>
      </c>
      <c r="E289" s="79">
        <v>0</v>
      </c>
      <c r="F289" s="79">
        <v>375758.02</v>
      </c>
      <c r="G289" s="79">
        <v>22164.71</v>
      </c>
      <c r="H289" s="79">
        <v>115315.38</v>
      </c>
      <c r="I289" s="79">
        <v>51804.36</v>
      </c>
      <c r="J289" s="79">
        <v>405610.42</v>
      </c>
      <c r="K289" s="79">
        <v>2765</v>
      </c>
      <c r="L289" s="79">
        <v>192691.94</v>
      </c>
      <c r="M289" s="79">
        <v>62056.2</v>
      </c>
      <c r="N289" s="79">
        <v>2311685.5099999998</v>
      </c>
      <c r="O289" s="79">
        <v>2888859.11</v>
      </c>
      <c r="P289" s="79">
        <v>79072.2</v>
      </c>
      <c r="Q289" s="79">
        <f t="shared" si="6"/>
        <v>6507782.8500000006</v>
      </c>
      <c r="R289" s="106"/>
      <c r="S289" s="106"/>
      <c r="T289" s="106"/>
      <c r="U289" s="106"/>
      <c r="V289" s="106"/>
      <c r="W289" s="106"/>
      <c r="X289" s="106"/>
      <c r="Y289" s="106"/>
      <c r="Z289" s="106"/>
      <c r="AA289" s="106"/>
      <c r="AB289" s="106"/>
      <c r="AC289" s="106"/>
      <c r="AD289" s="106"/>
      <c r="AE289" s="106"/>
    </row>
    <row r="290" spans="2:31" x14ac:dyDescent="0.25">
      <c r="B290" s="104" t="s">
        <v>417</v>
      </c>
      <c r="C290" s="79">
        <v>13064175</v>
      </c>
      <c r="D290" s="79">
        <v>12897529.99</v>
      </c>
      <c r="E290" s="79">
        <v>0</v>
      </c>
      <c r="F290" s="79">
        <v>39197.129999999997</v>
      </c>
      <c r="G290" s="79">
        <v>153065.46</v>
      </c>
      <c r="H290" s="79">
        <v>451146</v>
      </c>
      <c r="I290" s="79">
        <v>275056.43</v>
      </c>
      <c r="J290" s="79">
        <v>1016018.26</v>
      </c>
      <c r="K290" s="79">
        <v>762190.05</v>
      </c>
      <c r="L290" s="79">
        <v>1069968.29</v>
      </c>
      <c r="M290" s="79">
        <v>551791.09</v>
      </c>
      <c r="N290" s="79">
        <v>420225.14</v>
      </c>
      <c r="O290" s="79">
        <v>485856.32</v>
      </c>
      <c r="P290" s="79">
        <v>1450595.04</v>
      </c>
      <c r="Q290" s="79">
        <f t="shared" si="6"/>
        <v>6675109.21</v>
      </c>
      <c r="R290" s="106"/>
      <c r="S290" s="106"/>
      <c r="T290" s="106"/>
      <c r="U290" s="106"/>
      <c r="V290" s="106"/>
      <c r="W290" s="106"/>
      <c r="X290" s="106"/>
      <c r="Y290" s="106"/>
      <c r="Z290" s="106"/>
      <c r="AA290" s="106"/>
      <c r="AB290" s="106"/>
      <c r="AC290" s="106"/>
      <c r="AD290" s="106"/>
      <c r="AE290" s="106"/>
    </row>
    <row r="291" spans="2:31" x14ac:dyDescent="0.25">
      <c r="B291" s="104" t="s">
        <v>418</v>
      </c>
      <c r="C291" s="79">
        <v>22678903</v>
      </c>
      <c r="D291" s="79">
        <v>36661539.170000002</v>
      </c>
      <c r="E291" s="79">
        <v>0</v>
      </c>
      <c r="F291" s="79"/>
      <c r="G291" s="79">
        <v>0</v>
      </c>
      <c r="H291" s="79">
        <v>0</v>
      </c>
      <c r="I291" s="79"/>
      <c r="J291" s="79">
        <v>8015</v>
      </c>
      <c r="K291" s="79">
        <v>1530</v>
      </c>
      <c r="L291" s="79">
        <v>249738.81</v>
      </c>
      <c r="M291" s="79">
        <v>776.99</v>
      </c>
      <c r="N291" s="79">
        <v>7000</v>
      </c>
      <c r="O291" s="79">
        <v>430</v>
      </c>
      <c r="P291" s="79">
        <v>8855</v>
      </c>
      <c r="Q291" s="79">
        <f t="shared" si="6"/>
        <v>276345.8</v>
      </c>
      <c r="R291" s="106"/>
      <c r="S291" s="106"/>
      <c r="T291" s="106"/>
      <c r="U291" s="106"/>
      <c r="V291" s="106"/>
      <c r="W291" s="106"/>
      <c r="X291" s="106"/>
      <c r="Y291" s="106"/>
      <c r="Z291" s="106"/>
      <c r="AA291" s="106"/>
      <c r="AB291" s="106"/>
      <c r="AC291" s="106"/>
      <c r="AD291" s="106"/>
      <c r="AE291" s="106"/>
    </row>
    <row r="292" spans="2:31" x14ac:dyDescent="0.25">
      <c r="B292" s="104" t="s">
        <v>419</v>
      </c>
      <c r="C292" s="79">
        <v>309645</v>
      </c>
      <c r="D292" s="79">
        <v>3184269.2</v>
      </c>
      <c r="E292" s="79">
        <v>0</v>
      </c>
      <c r="F292" s="79">
        <v>67923.05</v>
      </c>
      <c r="G292" s="79">
        <v>522603.19</v>
      </c>
      <c r="H292" s="79">
        <v>1136854.93</v>
      </c>
      <c r="I292" s="79">
        <v>918724.21</v>
      </c>
      <c r="J292" s="79">
        <v>1658645.37</v>
      </c>
      <c r="K292" s="79">
        <v>4773886.5</v>
      </c>
      <c r="L292" s="79">
        <v>1343223.11</v>
      </c>
      <c r="M292" s="79">
        <v>824880.72</v>
      </c>
      <c r="N292" s="79">
        <v>1843465.04</v>
      </c>
      <c r="O292" s="79">
        <v>1701829.73</v>
      </c>
      <c r="P292" s="79">
        <v>4210208.2300000004</v>
      </c>
      <c r="Q292" s="79">
        <f t="shared" si="6"/>
        <v>19002244.080000002</v>
      </c>
      <c r="R292" s="106"/>
      <c r="S292" s="106"/>
      <c r="T292" s="106"/>
      <c r="U292" s="106"/>
      <c r="V292" s="106"/>
      <c r="W292" s="106"/>
      <c r="X292" s="106"/>
      <c r="Y292" s="106"/>
      <c r="Z292" s="106"/>
      <c r="AA292" s="106"/>
      <c r="AB292" s="106"/>
      <c r="AC292" s="106"/>
      <c r="AD292" s="106"/>
      <c r="AE292" s="106"/>
    </row>
    <row r="293" spans="2:31" s="28" customFormat="1" x14ac:dyDescent="0.25">
      <c r="B293" s="101" t="s">
        <v>420</v>
      </c>
      <c r="C293" s="102">
        <v>10901118</v>
      </c>
      <c r="D293" s="102">
        <v>8175625.8099999996</v>
      </c>
      <c r="E293" s="102">
        <v>0</v>
      </c>
      <c r="F293" s="102">
        <v>94270.2</v>
      </c>
      <c r="G293" s="102">
        <v>16819.2</v>
      </c>
      <c r="H293" s="102">
        <v>0</v>
      </c>
      <c r="I293" s="102">
        <v>0</v>
      </c>
      <c r="J293" s="102"/>
      <c r="K293" s="102">
        <v>20569.52</v>
      </c>
      <c r="L293" s="102">
        <v>46846</v>
      </c>
      <c r="M293" s="102">
        <v>0</v>
      </c>
      <c r="N293" s="102">
        <v>0</v>
      </c>
      <c r="O293" s="102">
        <v>0</v>
      </c>
      <c r="P293" s="102">
        <v>17169</v>
      </c>
      <c r="Q293" s="102">
        <f t="shared" si="6"/>
        <v>195673.91999999998</v>
      </c>
      <c r="R293" s="103"/>
      <c r="S293" s="103"/>
      <c r="T293" s="103"/>
      <c r="U293" s="103"/>
      <c r="V293" s="103"/>
      <c r="W293" s="103"/>
      <c r="X293" s="103"/>
      <c r="Y293" s="103"/>
      <c r="Z293" s="103"/>
      <c r="AA293" s="103"/>
      <c r="AB293" s="103"/>
      <c r="AC293" s="103"/>
      <c r="AD293" s="103"/>
      <c r="AE293" s="103"/>
    </row>
    <row r="294" spans="2:31" x14ac:dyDescent="0.25">
      <c r="B294" s="104" t="s">
        <v>421</v>
      </c>
      <c r="C294" s="79">
        <v>200815</v>
      </c>
      <c r="D294" s="79">
        <v>918815</v>
      </c>
      <c r="E294" s="79">
        <v>0</v>
      </c>
      <c r="F294" s="79">
        <v>275591.18</v>
      </c>
      <c r="G294" s="79">
        <v>94812</v>
      </c>
      <c r="H294" s="79">
        <v>444343.25</v>
      </c>
      <c r="I294" s="79">
        <v>21853.29</v>
      </c>
      <c r="J294" s="79">
        <v>406646.99</v>
      </c>
      <c r="K294" s="79">
        <v>19747.599999999999</v>
      </c>
      <c r="L294" s="79">
        <v>18743.39</v>
      </c>
      <c r="M294" s="79">
        <v>62572.58</v>
      </c>
      <c r="N294" s="79">
        <v>596019.64</v>
      </c>
      <c r="O294" s="79">
        <v>4019.98</v>
      </c>
      <c r="P294" s="79">
        <v>77569.259999999995</v>
      </c>
      <c r="Q294" s="79">
        <f t="shared" si="6"/>
        <v>2021919.16</v>
      </c>
      <c r="R294" s="106"/>
      <c r="S294" s="106"/>
      <c r="T294" s="106"/>
      <c r="U294" s="106"/>
      <c r="V294" s="106"/>
      <c r="W294" s="106"/>
      <c r="X294" s="106"/>
      <c r="Y294" s="106"/>
      <c r="Z294" s="106"/>
      <c r="AA294" s="106"/>
      <c r="AB294" s="106"/>
      <c r="AC294" s="106"/>
      <c r="AD294" s="106"/>
      <c r="AE294" s="106"/>
    </row>
    <row r="295" spans="2:31" x14ac:dyDescent="0.25">
      <c r="B295" s="104" t="s">
        <v>422</v>
      </c>
      <c r="C295" s="79">
        <v>4177825</v>
      </c>
      <c r="D295" s="79">
        <v>62025</v>
      </c>
      <c r="E295" s="79">
        <v>0</v>
      </c>
      <c r="F295" s="79">
        <v>0</v>
      </c>
      <c r="G295" s="79">
        <v>0</v>
      </c>
      <c r="H295" s="79">
        <v>0</v>
      </c>
      <c r="I295" s="79">
        <v>16720.29</v>
      </c>
      <c r="J295" s="79">
        <v>7649.35</v>
      </c>
      <c r="K295" s="79">
        <v>4636.72</v>
      </c>
      <c r="L295" s="79"/>
      <c r="M295" s="79"/>
      <c r="N295" s="79">
        <v>0</v>
      </c>
      <c r="O295" s="79">
        <v>0</v>
      </c>
      <c r="P295" s="79">
        <v>0</v>
      </c>
      <c r="Q295" s="79">
        <f t="shared" si="6"/>
        <v>29006.36</v>
      </c>
      <c r="R295" s="106"/>
      <c r="S295" s="106"/>
      <c r="T295" s="106"/>
      <c r="U295" s="106"/>
      <c r="V295" s="106"/>
      <c r="W295" s="106"/>
      <c r="X295" s="106"/>
      <c r="Y295" s="106"/>
      <c r="Z295" s="106"/>
      <c r="AA295" s="106"/>
      <c r="AB295" s="106"/>
      <c r="AC295" s="106"/>
      <c r="AD295" s="106"/>
      <c r="AE295" s="106"/>
    </row>
    <row r="296" spans="2:31" x14ac:dyDescent="0.25">
      <c r="B296" s="104" t="s">
        <v>423</v>
      </c>
      <c r="C296" s="79">
        <v>3571228</v>
      </c>
      <c r="D296" s="79">
        <v>2689281</v>
      </c>
      <c r="E296" s="79">
        <v>0</v>
      </c>
      <c r="F296" s="79"/>
      <c r="G296" s="79"/>
      <c r="H296" s="79"/>
      <c r="I296" s="79"/>
      <c r="J296" s="79">
        <v>1000</v>
      </c>
      <c r="K296" s="79"/>
      <c r="L296" s="79">
        <v>560</v>
      </c>
      <c r="M296" s="79"/>
      <c r="N296" s="79"/>
      <c r="O296" s="79">
        <v>0</v>
      </c>
      <c r="P296" s="79">
        <v>0</v>
      </c>
      <c r="Q296" s="79">
        <f t="shared" si="6"/>
        <v>1560</v>
      </c>
      <c r="R296" s="106"/>
      <c r="S296" s="106"/>
      <c r="T296" s="106"/>
      <c r="U296" s="106"/>
      <c r="V296" s="106"/>
      <c r="W296" s="106"/>
      <c r="X296" s="106"/>
      <c r="Y296" s="106"/>
      <c r="Z296" s="106"/>
      <c r="AA296" s="106"/>
      <c r="AB296" s="106"/>
      <c r="AC296" s="106"/>
      <c r="AD296" s="106"/>
      <c r="AE296" s="106"/>
    </row>
    <row r="297" spans="2:31" x14ac:dyDescent="0.25">
      <c r="B297" s="104" t="s">
        <v>424</v>
      </c>
      <c r="C297" s="79">
        <v>2322150</v>
      </c>
      <c r="D297" s="79">
        <v>2322150</v>
      </c>
      <c r="E297" s="79">
        <v>0</v>
      </c>
      <c r="F297" s="79">
        <v>0</v>
      </c>
      <c r="G297" s="79">
        <v>10560</v>
      </c>
      <c r="H297" s="79">
        <v>113903.05</v>
      </c>
      <c r="I297" s="79">
        <v>5133</v>
      </c>
      <c r="J297" s="79">
        <v>56482</v>
      </c>
      <c r="K297" s="79">
        <v>14135.88</v>
      </c>
      <c r="L297" s="79">
        <v>3633.39</v>
      </c>
      <c r="M297" s="79">
        <v>55076.24</v>
      </c>
      <c r="N297" s="79">
        <v>277124.24</v>
      </c>
      <c r="O297" s="79">
        <v>4019.98</v>
      </c>
      <c r="P297" s="79">
        <v>15069.8</v>
      </c>
      <c r="Q297" s="79">
        <f t="shared" si="6"/>
        <v>555137.58000000007</v>
      </c>
      <c r="R297" s="106"/>
      <c r="S297" s="106"/>
      <c r="T297" s="106"/>
      <c r="U297" s="106"/>
      <c r="V297" s="106"/>
      <c r="W297" s="106"/>
      <c r="X297" s="106"/>
      <c r="Y297" s="106"/>
      <c r="Z297" s="106"/>
      <c r="AA297" s="106"/>
      <c r="AB297" s="106"/>
      <c r="AC297" s="106"/>
      <c r="AD297" s="106"/>
      <c r="AE297" s="106"/>
    </row>
    <row r="298" spans="2:31" x14ac:dyDescent="0.25">
      <c r="B298" s="104" t="s">
        <v>425</v>
      </c>
      <c r="C298" s="79">
        <v>14100</v>
      </c>
      <c r="D298" s="79">
        <v>14100</v>
      </c>
      <c r="E298" s="79">
        <v>0</v>
      </c>
      <c r="F298" s="79"/>
      <c r="G298" s="79"/>
      <c r="H298" s="79"/>
      <c r="I298" s="79"/>
      <c r="J298" s="79"/>
      <c r="K298" s="79"/>
      <c r="L298" s="79"/>
      <c r="M298" s="79"/>
      <c r="N298" s="79"/>
      <c r="O298" s="79"/>
      <c r="P298" s="79"/>
      <c r="Q298" s="79">
        <f t="shared" si="6"/>
        <v>0</v>
      </c>
      <c r="R298" s="106"/>
      <c r="S298" s="106"/>
      <c r="T298" s="106"/>
      <c r="U298" s="106"/>
      <c r="V298" s="106"/>
      <c r="W298" s="106"/>
      <c r="X298" s="106"/>
      <c r="Y298" s="106"/>
      <c r="Z298" s="106"/>
      <c r="AA298" s="106"/>
      <c r="AB298" s="106"/>
      <c r="AC298" s="106"/>
      <c r="AD298" s="106"/>
      <c r="AE298" s="106"/>
    </row>
    <row r="299" spans="2:31" x14ac:dyDescent="0.25">
      <c r="B299" s="104" t="s">
        <v>426</v>
      </c>
      <c r="C299" s="79">
        <v>615000</v>
      </c>
      <c r="D299" s="79">
        <v>2169254.81</v>
      </c>
      <c r="E299" s="79">
        <v>0</v>
      </c>
      <c r="F299" s="79"/>
      <c r="G299" s="79"/>
      <c r="H299" s="79"/>
      <c r="I299" s="79"/>
      <c r="J299" s="79"/>
      <c r="K299" s="79"/>
      <c r="L299" s="79"/>
      <c r="M299" s="79"/>
      <c r="N299" s="79"/>
      <c r="O299" s="79"/>
      <c r="P299" s="79"/>
      <c r="Q299" s="79">
        <f t="shared" si="6"/>
        <v>0</v>
      </c>
      <c r="R299" s="106"/>
      <c r="S299" s="106"/>
      <c r="T299" s="106"/>
      <c r="U299" s="106"/>
      <c r="V299" s="106"/>
      <c r="W299" s="106"/>
      <c r="X299" s="106"/>
      <c r="Y299" s="106"/>
      <c r="Z299" s="106"/>
      <c r="AA299" s="106"/>
      <c r="AB299" s="106"/>
      <c r="AC299" s="106"/>
      <c r="AD299" s="106"/>
      <c r="AE299" s="106"/>
    </row>
    <row r="300" spans="2:31" s="28" customFormat="1" x14ac:dyDescent="0.25">
      <c r="B300" s="101" t="s">
        <v>427</v>
      </c>
      <c r="C300" s="102">
        <v>500400</v>
      </c>
      <c r="D300" s="102">
        <v>663870</v>
      </c>
      <c r="E300" s="102">
        <v>0</v>
      </c>
      <c r="F300" s="102">
        <v>275591.18</v>
      </c>
      <c r="G300" s="102">
        <v>84252</v>
      </c>
      <c r="H300" s="102">
        <v>330440.2</v>
      </c>
      <c r="I300" s="102">
        <v>0</v>
      </c>
      <c r="J300" s="102">
        <v>341515.64</v>
      </c>
      <c r="K300" s="102">
        <v>975</v>
      </c>
      <c r="L300" s="102">
        <v>14550</v>
      </c>
      <c r="M300" s="102">
        <v>7496.34</v>
      </c>
      <c r="N300" s="102">
        <v>318895.40000000002</v>
      </c>
      <c r="O300" s="102">
        <v>0</v>
      </c>
      <c r="P300" s="102">
        <v>62499.46</v>
      </c>
      <c r="Q300" s="102">
        <f t="shared" si="6"/>
        <v>1436215.2200000002</v>
      </c>
      <c r="R300" s="103"/>
      <c r="S300" s="103"/>
      <c r="T300" s="103"/>
      <c r="U300" s="103"/>
      <c r="V300" s="103"/>
      <c r="W300" s="103"/>
      <c r="X300" s="103"/>
      <c r="Y300" s="103"/>
      <c r="Z300" s="103"/>
      <c r="AA300" s="103"/>
      <c r="AB300" s="103"/>
      <c r="AC300" s="103"/>
      <c r="AD300" s="103"/>
      <c r="AE300" s="103"/>
    </row>
    <row r="301" spans="2:31" x14ac:dyDescent="0.25">
      <c r="B301" s="104" t="s">
        <v>428</v>
      </c>
      <c r="C301" s="79">
        <v>500400</v>
      </c>
      <c r="D301" s="79">
        <v>663870</v>
      </c>
      <c r="E301" s="79">
        <v>0</v>
      </c>
      <c r="F301" s="79"/>
      <c r="G301" s="79">
        <v>0</v>
      </c>
      <c r="H301" s="79">
        <v>0</v>
      </c>
      <c r="I301" s="79">
        <v>0</v>
      </c>
      <c r="J301" s="79">
        <v>0</v>
      </c>
      <c r="K301" s="79">
        <v>4322.46</v>
      </c>
      <c r="L301" s="79">
        <v>0</v>
      </c>
      <c r="M301" s="79"/>
      <c r="N301" s="79">
        <v>0</v>
      </c>
      <c r="O301" s="79">
        <v>18264.28</v>
      </c>
      <c r="P301" s="79">
        <v>5060</v>
      </c>
      <c r="Q301" s="79">
        <f t="shared" si="6"/>
        <v>27646.739999999998</v>
      </c>
      <c r="R301" s="106"/>
      <c r="S301" s="106"/>
      <c r="T301" s="106"/>
      <c r="U301" s="106"/>
      <c r="V301" s="106"/>
      <c r="W301" s="106"/>
      <c r="X301" s="106"/>
      <c r="Y301" s="106"/>
      <c r="Z301" s="106"/>
      <c r="AA301" s="106"/>
      <c r="AB301" s="106"/>
      <c r="AC301" s="106"/>
      <c r="AD301" s="106"/>
      <c r="AE301" s="106"/>
    </row>
    <row r="302" spans="2:31" s="28" customFormat="1" x14ac:dyDescent="0.25">
      <c r="B302" s="104" t="s">
        <v>45</v>
      </c>
      <c r="C302" s="79">
        <v>1839220851</v>
      </c>
      <c r="D302" s="79">
        <v>2607989194.6199999</v>
      </c>
      <c r="E302" s="79">
        <v>0</v>
      </c>
      <c r="F302" s="79"/>
      <c r="G302" s="79">
        <v>0</v>
      </c>
      <c r="H302" s="79">
        <v>0</v>
      </c>
      <c r="I302" s="79">
        <v>0</v>
      </c>
      <c r="J302" s="79">
        <v>0</v>
      </c>
      <c r="K302" s="79">
        <v>4322.46</v>
      </c>
      <c r="L302" s="79">
        <v>0</v>
      </c>
      <c r="M302" s="79"/>
      <c r="N302" s="79">
        <v>0</v>
      </c>
      <c r="O302" s="79">
        <v>18264.28</v>
      </c>
      <c r="P302" s="79">
        <v>5060</v>
      </c>
      <c r="Q302" s="79">
        <f t="shared" si="6"/>
        <v>27646.739999999998</v>
      </c>
      <c r="R302" s="106"/>
      <c r="S302" s="106"/>
      <c r="T302" s="106"/>
      <c r="U302" s="106"/>
      <c r="V302" s="106"/>
      <c r="W302" s="106"/>
      <c r="X302" s="106"/>
      <c r="Y302" s="106"/>
      <c r="Z302" s="106"/>
      <c r="AA302" s="106"/>
      <c r="AB302" s="106"/>
      <c r="AC302" s="106"/>
      <c r="AD302" s="106"/>
      <c r="AE302" s="106"/>
    </row>
    <row r="303" spans="2:31" s="28" customFormat="1" x14ac:dyDescent="0.25">
      <c r="B303" s="101" t="s">
        <v>429</v>
      </c>
      <c r="C303" s="102">
        <v>1155201747</v>
      </c>
      <c r="D303" s="102">
        <v>1191818384.5</v>
      </c>
      <c r="E303" s="102">
        <v>8100649.3200000003</v>
      </c>
      <c r="F303" s="102">
        <v>34227250.619999997</v>
      </c>
      <c r="G303" s="102">
        <v>89485210.879999995</v>
      </c>
      <c r="H303" s="102">
        <v>119553123.47</v>
      </c>
      <c r="I303" s="102">
        <v>99884251.959999993</v>
      </c>
      <c r="J303" s="102">
        <v>133324285.65000001</v>
      </c>
      <c r="K303" s="102">
        <v>123147271.66</v>
      </c>
      <c r="L303" s="102">
        <v>162020647.22999999</v>
      </c>
      <c r="M303" s="102">
        <v>128134857.40000001</v>
      </c>
      <c r="N303" s="102">
        <v>143243268.15000001</v>
      </c>
      <c r="O303" s="102">
        <v>177003799.03999999</v>
      </c>
      <c r="P303" s="102">
        <v>300429617.69999999</v>
      </c>
      <c r="Q303" s="102">
        <f t="shared" si="6"/>
        <v>1518554233.0799999</v>
      </c>
      <c r="R303" s="103"/>
      <c r="S303" s="103"/>
      <c r="T303" s="103"/>
      <c r="U303" s="103"/>
      <c r="V303" s="103"/>
      <c r="W303" s="103"/>
      <c r="X303" s="103"/>
      <c r="Y303" s="103"/>
      <c r="Z303" s="103"/>
      <c r="AA303" s="103"/>
      <c r="AB303" s="103"/>
      <c r="AC303" s="103"/>
      <c r="AD303" s="103"/>
      <c r="AE303" s="103"/>
    </row>
    <row r="304" spans="2:31" x14ac:dyDescent="0.25">
      <c r="B304" s="104" t="s">
        <v>430</v>
      </c>
      <c r="C304" s="79">
        <v>581235217</v>
      </c>
      <c r="D304" s="79">
        <v>620073353.48000002</v>
      </c>
      <c r="E304" s="79">
        <v>6783985.0899999999</v>
      </c>
      <c r="F304" s="79">
        <v>24563515.559999999</v>
      </c>
      <c r="G304" s="79">
        <v>63120773.170000002</v>
      </c>
      <c r="H304" s="79">
        <v>37218057.670000002</v>
      </c>
      <c r="I304" s="79">
        <v>33875405.649999999</v>
      </c>
      <c r="J304" s="79">
        <v>46327498.240000002</v>
      </c>
      <c r="K304" s="79">
        <v>43325521.399999999</v>
      </c>
      <c r="L304" s="79">
        <v>73262830.140000001</v>
      </c>
      <c r="M304" s="79">
        <v>57278163.969999999</v>
      </c>
      <c r="N304" s="79">
        <v>41072040.009999998</v>
      </c>
      <c r="O304" s="79">
        <v>83955955.069999993</v>
      </c>
      <c r="P304" s="79">
        <v>97329511.489999995</v>
      </c>
      <c r="Q304" s="79">
        <f t="shared" si="6"/>
        <v>608113257.45999992</v>
      </c>
      <c r="R304" s="106"/>
      <c r="S304" s="106"/>
      <c r="T304" s="106"/>
      <c r="U304" s="106"/>
      <c r="V304" s="106"/>
      <c r="W304" s="106"/>
      <c r="X304" s="106"/>
      <c r="Y304" s="106"/>
      <c r="Z304" s="106"/>
      <c r="AA304" s="106"/>
      <c r="AB304" s="106"/>
      <c r="AC304" s="106"/>
      <c r="AD304" s="106"/>
      <c r="AE304" s="106"/>
    </row>
    <row r="305" spans="2:31" x14ac:dyDescent="0.25">
      <c r="B305" s="104" t="s">
        <v>431</v>
      </c>
      <c r="C305" s="79">
        <v>492737169</v>
      </c>
      <c r="D305" s="79">
        <v>497984165.29000002</v>
      </c>
      <c r="E305" s="79">
        <v>5850992.0199999996</v>
      </c>
      <c r="F305" s="79">
        <v>11101275.17</v>
      </c>
      <c r="G305" s="79">
        <v>16309498.039999999</v>
      </c>
      <c r="H305" s="79">
        <v>15515902.039999999</v>
      </c>
      <c r="I305" s="79">
        <v>21481453.289999999</v>
      </c>
      <c r="J305" s="79">
        <v>19946719.399999999</v>
      </c>
      <c r="K305" s="79">
        <v>18321482.690000001</v>
      </c>
      <c r="L305" s="79">
        <v>34178177.020000003</v>
      </c>
      <c r="M305" s="79">
        <v>37971936.140000001</v>
      </c>
      <c r="N305" s="79">
        <v>16215892.32</v>
      </c>
      <c r="O305" s="79">
        <v>43276304.310000002</v>
      </c>
      <c r="P305" s="79">
        <v>44709515.560000002</v>
      </c>
      <c r="Q305" s="79">
        <f t="shared" si="6"/>
        <v>284879148</v>
      </c>
      <c r="R305" s="106"/>
      <c r="S305" s="106"/>
      <c r="T305" s="106"/>
      <c r="U305" s="106"/>
      <c r="V305" s="106"/>
      <c r="W305" s="106"/>
      <c r="X305" s="106"/>
      <c r="Y305" s="106"/>
      <c r="Z305" s="106"/>
      <c r="AA305" s="106"/>
      <c r="AB305" s="106"/>
      <c r="AC305" s="106"/>
      <c r="AD305" s="106"/>
      <c r="AE305" s="106"/>
    </row>
    <row r="306" spans="2:31" x14ac:dyDescent="0.25">
      <c r="B306" s="104" t="s">
        <v>432</v>
      </c>
      <c r="C306" s="79">
        <v>380791</v>
      </c>
      <c r="D306" s="79">
        <v>480791</v>
      </c>
      <c r="E306" s="79">
        <v>932993.07</v>
      </c>
      <c r="F306" s="79">
        <v>12455393.59</v>
      </c>
      <c r="G306" s="79">
        <v>42116027.689999998</v>
      </c>
      <c r="H306" s="79">
        <v>19589194.920000002</v>
      </c>
      <c r="I306" s="79">
        <v>9061940.3000000007</v>
      </c>
      <c r="J306" s="79">
        <v>22676747.699999999</v>
      </c>
      <c r="K306" s="79">
        <v>22511409.960000001</v>
      </c>
      <c r="L306" s="79">
        <v>35263981.840000004</v>
      </c>
      <c r="M306" s="79">
        <v>17448706.140000001</v>
      </c>
      <c r="N306" s="79">
        <v>22978986.649999999</v>
      </c>
      <c r="O306" s="79">
        <v>36923635.560000002</v>
      </c>
      <c r="P306" s="79">
        <v>43460071.420000002</v>
      </c>
      <c r="Q306" s="79">
        <f t="shared" si="6"/>
        <v>285419088.83999997</v>
      </c>
      <c r="R306" s="106"/>
      <c r="S306" s="106"/>
      <c r="T306" s="106"/>
      <c r="U306" s="106"/>
      <c r="V306" s="106"/>
      <c r="W306" s="106"/>
      <c r="X306" s="106"/>
      <c r="Y306" s="106"/>
      <c r="Z306" s="106"/>
      <c r="AA306" s="106"/>
      <c r="AB306" s="106"/>
      <c r="AC306" s="106"/>
      <c r="AD306" s="106"/>
      <c r="AE306" s="106"/>
    </row>
    <row r="307" spans="2:31" x14ac:dyDescent="0.25">
      <c r="B307" s="104" t="s">
        <v>433</v>
      </c>
      <c r="C307" s="79">
        <v>42937022</v>
      </c>
      <c r="D307" s="79">
        <v>45380371.740000002</v>
      </c>
      <c r="E307" s="79">
        <v>0</v>
      </c>
      <c r="F307" s="79"/>
      <c r="G307" s="79"/>
      <c r="H307" s="79"/>
      <c r="I307" s="79"/>
      <c r="J307" s="79"/>
      <c r="K307" s="79"/>
      <c r="L307" s="79">
        <v>192090.62</v>
      </c>
      <c r="M307" s="79">
        <v>0</v>
      </c>
      <c r="N307" s="79"/>
      <c r="O307" s="79"/>
      <c r="P307" s="79"/>
      <c r="Q307" s="79">
        <f t="shared" si="6"/>
        <v>192090.62</v>
      </c>
      <c r="R307" s="106"/>
      <c r="S307" s="106"/>
      <c r="T307" s="106"/>
      <c r="U307" s="106"/>
      <c r="V307" s="106"/>
      <c r="W307" s="106"/>
      <c r="X307" s="106"/>
      <c r="Y307" s="106"/>
      <c r="Z307" s="106"/>
      <c r="AA307" s="106"/>
      <c r="AB307" s="106"/>
      <c r="AC307" s="106"/>
      <c r="AD307" s="106"/>
      <c r="AE307" s="106"/>
    </row>
    <row r="308" spans="2:31" x14ac:dyDescent="0.25">
      <c r="B308" s="104" t="s">
        <v>434</v>
      </c>
      <c r="C308" s="79">
        <v>23309653</v>
      </c>
      <c r="D308" s="79">
        <v>21280499.710000001</v>
      </c>
      <c r="E308" s="79">
        <v>0</v>
      </c>
      <c r="F308" s="79">
        <v>512454.39</v>
      </c>
      <c r="G308" s="79">
        <v>3178329.05</v>
      </c>
      <c r="H308" s="79">
        <v>1666450.3</v>
      </c>
      <c r="I308" s="79">
        <v>2958858.78</v>
      </c>
      <c r="J308" s="79">
        <v>1914219.37</v>
      </c>
      <c r="K308" s="79">
        <v>2146594.79</v>
      </c>
      <c r="L308" s="79">
        <v>2350806.64</v>
      </c>
      <c r="M308" s="79">
        <v>1593067.12</v>
      </c>
      <c r="N308" s="79">
        <v>1574773.46</v>
      </c>
      <c r="O308" s="79">
        <v>3175912.99</v>
      </c>
      <c r="P308" s="79">
        <v>6958970.9500000002</v>
      </c>
      <c r="Q308" s="79">
        <f t="shared" si="6"/>
        <v>28030437.84</v>
      </c>
      <c r="R308" s="106"/>
      <c r="S308" s="106"/>
      <c r="T308" s="106"/>
      <c r="U308" s="106"/>
      <c r="V308" s="106"/>
      <c r="W308" s="106"/>
      <c r="X308" s="106"/>
      <c r="Y308" s="106"/>
      <c r="Z308" s="106"/>
      <c r="AA308" s="106"/>
      <c r="AB308" s="106"/>
      <c r="AC308" s="106"/>
      <c r="AD308" s="106"/>
      <c r="AE308" s="106"/>
    </row>
    <row r="309" spans="2:31" x14ac:dyDescent="0.25">
      <c r="B309" s="104" t="s">
        <v>435</v>
      </c>
      <c r="C309" s="79">
        <v>14601895</v>
      </c>
      <c r="D309" s="79">
        <v>6480559.1600000001</v>
      </c>
      <c r="E309" s="79">
        <v>0</v>
      </c>
      <c r="F309" s="79">
        <v>456356</v>
      </c>
      <c r="G309" s="79">
        <v>641246.74</v>
      </c>
      <c r="H309" s="79">
        <v>374165.1</v>
      </c>
      <c r="I309" s="79">
        <v>321577.89</v>
      </c>
      <c r="J309" s="79">
        <v>1746102.33</v>
      </c>
      <c r="K309" s="79">
        <v>332739.56</v>
      </c>
      <c r="L309" s="79">
        <v>1142599.06</v>
      </c>
      <c r="M309" s="79">
        <v>200675.87</v>
      </c>
      <c r="N309" s="79">
        <v>209367.21</v>
      </c>
      <c r="O309" s="79">
        <v>439903.26</v>
      </c>
      <c r="P309" s="79">
        <v>2049132.58</v>
      </c>
      <c r="Q309" s="79">
        <f t="shared" si="6"/>
        <v>7913865.5999999996</v>
      </c>
      <c r="R309" s="106"/>
      <c r="S309" s="106"/>
      <c r="T309" s="106"/>
      <c r="U309" s="106"/>
      <c r="V309" s="106"/>
      <c r="W309" s="106"/>
      <c r="X309" s="106"/>
      <c r="Y309" s="106"/>
      <c r="Z309" s="106"/>
      <c r="AA309" s="106"/>
      <c r="AB309" s="106"/>
      <c r="AC309" s="106"/>
      <c r="AD309" s="106"/>
      <c r="AE309" s="106"/>
    </row>
    <row r="310" spans="2:31" x14ac:dyDescent="0.25">
      <c r="B310" s="104" t="s">
        <v>436</v>
      </c>
      <c r="C310" s="79">
        <v>0</v>
      </c>
      <c r="D310" s="79">
        <v>3988.7</v>
      </c>
      <c r="E310" s="79">
        <v>0</v>
      </c>
      <c r="F310" s="79">
        <v>38036.410000000003</v>
      </c>
      <c r="G310" s="79">
        <v>875671.65</v>
      </c>
      <c r="H310" s="79">
        <v>72345.31</v>
      </c>
      <c r="I310" s="79">
        <v>51575.39</v>
      </c>
      <c r="J310" s="79">
        <v>43709.440000000002</v>
      </c>
      <c r="K310" s="79">
        <v>13294.4</v>
      </c>
      <c r="L310" s="79">
        <v>113194.8</v>
      </c>
      <c r="M310" s="79">
        <v>63778.7</v>
      </c>
      <c r="N310" s="79">
        <v>76356.41</v>
      </c>
      <c r="O310" s="79">
        <v>140198.95000000001</v>
      </c>
      <c r="P310" s="79">
        <v>148301.18</v>
      </c>
      <c r="Q310" s="79">
        <f t="shared" si="6"/>
        <v>1636462.64</v>
      </c>
      <c r="R310" s="106"/>
      <c r="S310" s="106"/>
      <c r="T310" s="106"/>
      <c r="U310" s="106"/>
      <c r="V310" s="106"/>
      <c r="W310" s="106"/>
      <c r="X310" s="106"/>
      <c r="Y310" s="106"/>
      <c r="Z310" s="106"/>
      <c r="AA310" s="106"/>
      <c r="AB310" s="106"/>
      <c r="AC310" s="106"/>
      <c r="AD310" s="106"/>
      <c r="AE310" s="106"/>
    </row>
    <row r="311" spans="2:31" x14ac:dyDescent="0.25">
      <c r="B311" s="104" t="s">
        <v>437</v>
      </c>
      <c r="C311" s="79">
        <v>0</v>
      </c>
      <c r="D311" s="79">
        <v>134655.42000000001</v>
      </c>
      <c r="E311" s="79">
        <v>0</v>
      </c>
      <c r="F311" s="79"/>
      <c r="G311" s="79"/>
      <c r="H311" s="79"/>
      <c r="I311" s="79"/>
      <c r="J311" s="79"/>
      <c r="K311" s="79"/>
      <c r="L311" s="79">
        <v>3988.7</v>
      </c>
      <c r="M311" s="79"/>
      <c r="N311" s="79"/>
      <c r="O311" s="79"/>
      <c r="P311" s="79"/>
      <c r="Q311" s="79">
        <f t="shared" si="6"/>
        <v>3988.7</v>
      </c>
      <c r="R311" s="106"/>
      <c r="S311" s="106"/>
      <c r="T311" s="106"/>
      <c r="U311" s="106"/>
      <c r="V311" s="106"/>
      <c r="W311" s="106"/>
      <c r="X311" s="106"/>
      <c r="Y311" s="106"/>
      <c r="Z311" s="106"/>
      <c r="AA311" s="106"/>
      <c r="AB311" s="106"/>
      <c r="AC311" s="106"/>
      <c r="AD311" s="106"/>
      <c r="AE311" s="106"/>
    </row>
    <row r="312" spans="2:31" s="28" customFormat="1" x14ac:dyDescent="0.25">
      <c r="B312" s="101" t="s">
        <v>438</v>
      </c>
      <c r="C312" s="102">
        <v>684019104</v>
      </c>
      <c r="D312" s="102">
        <v>1416170810.1199999</v>
      </c>
      <c r="E312" s="102">
        <v>0</v>
      </c>
      <c r="F312" s="102"/>
      <c r="G312" s="102">
        <v>0</v>
      </c>
      <c r="H312" s="102"/>
      <c r="I312" s="102"/>
      <c r="J312" s="102"/>
      <c r="K312" s="102"/>
      <c r="L312" s="102">
        <v>17991.46</v>
      </c>
      <c r="M312" s="102">
        <v>0</v>
      </c>
      <c r="N312" s="102">
        <v>16663.96</v>
      </c>
      <c r="O312" s="102"/>
      <c r="P312" s="102">
        <v>3519.8</v>
      </c>
      <c r="Q312" s="102">
        <f t="shared" si="6"/>
        <v>38175.22</v>
      </c>
      <c r="R312" s="103"/>
      <c r="S312" s="103"/>
      <c r="T312" s="103"/>
      <c r="U312" s="103"/>
      <c r="V312" s="103"/>
      <c r="W312" s="103"/>
      <c r="X312" s="103"/>
      <c r="Y312" s="103"/>
      <c r="Z312" s="103"/>
      <c r="AA312" s="103"/>
      <c r="AB312" s="103"/>
      <c r="AC312" s="103"/>
      <c r="AD312" s="103"/>
      <c r="AE312" s="103"/>
    </row>
    <row r="313" spans="2:31" x14ac:dyDescent="0.25">
      <c r="B313" s="104" t="s">
        <v>439</v>
      </c>
      <c r="C313" s="79">
        <v>1617437</v>
      </c>
      <c r="D313" s="79">
        <v>723255</v>
      </c>
      <c r="E313" s="79">
        <v>1316664.23</v>
      </c>
      <c r="F313" s="79">
        <v>9663735.0600000005</v>
      </c>
      <c r="G313" s="79">
        <v>26364437.710000001</v>
      </c>
      <c r="H313" s="79">
        <v>82335065.799999997</v>
      </c>
      <c r="I313" s="79">
        <v>66008846.310000002</v>
      </c>
      <c r="J313" s="79">
        <v>86996787.409999996</v>
      </c>
      <c r="K313" s="79">
        <v>79821750.260000005</v>
      </c>
      <c r="L313" s="79">
        <v>88757817.090000004</v>
      </c>
      <c r="M313" s="79">
        <v>70856693.430000007</v>
      </c>
      <c r="N313" s="79">
        <v>102171228.14</v>
      </c>
      <c r="O313" s="79">
        <v>93047843.969999999</v>
      </c>
      <c r="P313" s="79">
        <v>203100106.21000001</v>
      </c>
      <c r="Q313" s="79">
        <f t="shared" si="6"/>
        <v>910440975.62000012</v>
      </c>
      <c r="R313" s="106"/>
      <c r="S313" s="106"/>
      <c r="T313" s="106"/>
      <c r="U313" s="106"/>
      <c r="V313" s="106"/>
      <c r="W313" s="106"/>
      <c r="X313" s="106"/>
      <c r="Y313" s="106"/>
      <c r="Z313" s="106"/>
      <c r="AA313" s="106"/>
      <c r="AB313" s="106"/>
      <c r="AC313" s="106"/>
      <c r="AD313" s="106"/>
      <c r="AE313" s="106"/>
    </row>
    <row r="314" spans="2:31" x14ac:dyDescent="0.25">
      <c r="B314" s="104" t="s">
        <v>440</v>
      </c>
      <c r="C314" s="79">
        <v>39034204</v>
      </c>
      <c r="D314" s="79">
        <v>9874032.9000000004</v>
      </c>
      <c r="E314" s="79">
        <v>0</v>
      </c>
      <c r="F314" s="79"/>
      <c r="G314" s="79">
        <v>0</v>
      </c>
      <c r="H314" s="79">
        <v>68440</v>
      </c>
      <c r="I314" s="79">
        <v>0</v>
      </c>
      <c r="J314" s="79">
        <v>0</v>
      </c>
      <c r="K314" s="79">
        <v>0</v>
      </c>
      <c r="L314" s="79">
        <v>2568</v>
      </c>
      <c r="M314" s="79">
        <v>0</v>
      </c>
      <c r="N314" s="79">
        <v>0</v>
      </c>
      <c r="O314" s="79">
        <v>522.98</v>
      </c>
      <c r="P314" s="79">
        <v>619.5</v>
      </c>
      <c r="Q314" s="79">
        <f t="shared" si="6"/>
        <v>72150.48</v>
      </c>
      <c r="R314" s="106"/>
      <c r="S314" s="106"/>
      <c r="T314" s="106"/>
      <c r="U314" s="106"/>
      <c r="V314" s="106"/>
      <c r="W314" s="106"/>
      <c r="X314" s="106"/>
      <c r="Y314" s="106"/>
      <c r="Z314" s="106"/>
      <c r="AA314" s="106"/>
      <c r="AB314" s="106"/>
      <c r="AC314" s="106"/>
      <c r="AD314" s="106"/>
      <c r="AE314" s="106"/>
    </row>
    <row r="315" spans="2:31" x14ac:dyDescent="0.25">
      <c r="B315" s="104" t="s">
        <v>441</v>
      </c>
      <c r="C315" s="79">
        <v>426790315</v>
      </c>
      <c r="D315" s="79">
        <v>1098151933.79</v>
      </c>
      <c r="E315" s="79">
        <v>396668.83</v>
      </c>
      <c r="F315" s="79">
        <v>0</v>
      </c>
      <c r="G315" s="79">
        <v>255234</v>
      </c>
      <c r="H315" s="79">
        <v>444828.07</v>
      </c>
      <c r="I315" s="79">
        <v>121253</v>
      </c>
      <c r="J315" s="79">
        <v>15104.02</v>
      </c>
      <c r="K315" s="79">
        <v>285234</v>
      </c>
      <c r="L315" s="79">
        <v>30925.919999999998</v>
      </c>
      <c r="M315" s="79">
        <v>218014.3</v>
      </c>
      <c r="N315" s="79">
        <v>312994</v>
      </c>
      <c r="O315" s="79">
        <v>114239.12</v>
      </c>
      <c r="P315" s="79">
        <v>379324.12</v>
      </c>
      <c r="Q315" s="79">
        <f t="shared" si="6"/>
        <v>2573819.3800000004</v>
      </c>
      <c r="R315" s="106"/>
      <c r="S315" s="106"/>
      <c r="T315" s="106"/>
      <c r="U315" s="106"/>
      <c r="V315" s="106"/>
      <c r="W315" s="106"/>
      <c r="X315" s="106"/>
      <c r="Y315" s="106"/>
      <c r="Z315" s="106"/>
      <c r="AA315" s="106"/>
      <c r="AB315" s="106"/>
      <c r="AC315" s="106"/>
      <c r="AD315" s="106"/>
      <c r="AE315" s="106"/>
    </row>
    <row r="316" spans="2:31" x14ac:dyDescent="0.25">
      <c r="B316" s="104" t="s">
        <v>442</v>
      </c>
      <c r="C316" s="79">
        <v>17244956</v>
      </c>
      <c r="D316" s="79">
        <v>15278817.07</v>
      </c>
      <c r="E316" s="79">
        <v>919995.4</v>
      </c>
      <c r="F316" s="79">
        <v>7410421.6500000004</v>
      </c>
      <c r="G316" s="79">
        <v>11549374.380000001</v>
      </c>
      <c r="H316" s="79">
        <v>51224499.990000002</v>
      </c>
      <c r="I316" s="79">
        <v>50809331.57</v>
      </c>
      <c r="J316" s="79">
        <v>69307630.609999999</v>
      </c>
      <c r="K316" s="79">
        <v>54736038.329999998</v>
      </c>
      <c r="L316" s="79">
        <v>55838028.359999999</v>
      </c>
      <c r="M316" s="79">
        <v>47878086.649999999</v>
      </c>
      <c r="N316" s="79">
        <v>74828777.909999996</v>
      </c>
      <c r="O316" s="79">
        <v>66585717.93</v>
      </c>
      <c r="P316" s="79">
        <v>154697960.16</v>
      </c>
      <c r="Q316" s="79">
        <f t="shared" si="6"/>
        <v>645785862.94000006</v>
      </c>
      <c r="R316" s="106"/>
      <c r="S316" s="106"/>
      <c r="T316" s="106"/>
      <c r="U316" s="106"/>
      <c r="V316" s="106"/>
      <c r="W316" s="106"/>
      <c r="X316" s="106"/>
      <c r="Y316" s="106"/>
      <c r="Z316" s="106"/>
      <c r="AA316" s="106"/>
      <c r="AB316" s="106"/>
      <c r="AC316" s="106"/>
      <c r="AD316" s="106"/>
      <c r="AE316" s="106"/>
    </row>
    <row r="317" spans="2:31" x14ac:dyDescent="0.25">
      <c r="B317" s="104" t="s">
        <v>443</v>
      </c>
      <c r="C317" s="79">
        <v>33058385</v>
      </c>
      <c r="D317" s="79">
        <v>28658789.890000001</v>
      </c>
      <c r="E317" s="79">
        <v>0</v>
      </c>
      <c r="F317" s="79">
        <v>1628.96</v>
      </c>
      <c r="G317" s="79">
        <v>1952.17</v>
      </c>
      <c r="H317" s="79">
        <v>133194.66</v>
      </c>
      <c r="I317" s="79">
        <v>109246.43</v>
      </c>
      <c r="J317" s="79">
        <v>2043.98</v>
      </c>
      <c r="K317" s="79">
        <v>0</v>
      </c>
      <c r="L317" s="79">
        <v>3074924.24</v>
      </c>
      <c r="M317" s="79">
        <v>1616053.15</v>
      </c>
      <c r="N317" s="79">
        <v>1145555.3700000001</v>
      </c>
      <c r="O317" s="79">
        <v>1624070</v>
      </c>
      <c r="P317" s="79">
        <v>1166108.1399999999</v>
      </c>
      <c r="Q317" s="79">
        <f t="shared" si="6"/>
        <v>8874777.0999999996</v>
      </c>
      <c r="R317" s="106"/>
      <c r="S317" s="106"/>
      <c r="T317" s="106"/>
      <c r="U317" s="106"/>
      <c r="V317" s="106"/>
      <c r="W317" s="106"/>
      <c r="X317" s="106"/>
      <c r="Y317" s="106"/>
      <c r="Z317" s="106"/>
      <c r="AA317" s="106"/>
      <c r="AB317" s="106"/>
      <c r="AC317" s="106"/>
      <c r="AD317" s="106"/>
      <c r="AE317" s="106"/>
    </row>
    <row r="318" spans="2:31" x14ac:dyDescent="0.25">
      <c r="B318" s="104" t="s">
        <v>444</v>
      </c>
      <c r="C318" s="79">
        <v>34030029</v>
      </c>
      <c r="D318" s="79">
        <v>33697523.07</v>
      </c>
      <c r="E318" s="79">
        <v>0</v>
      </c>
      <c r="F318" s="79">
        <v>0</v>
      </c>
      <c r="G318" s="79">
        <v>569909</v>
      </c>
      <c r="H318" s="79">
        <v>95256.45</v>
      </c>
      <c r="I318" s="79">
        <v>302115.49</v>
      </c>
      <c r="J318" s="79">
        <v>491796.56</v>
      </c>
      <c r="K318" s="79">
        <v>263077.13</v>
      </c>
      <c r="L318" s="79">
        <v>513960.45</v>
      </c>
      <c r="M318" s="79">
        <v>88847.01</v>
      </c>
      <c r="N318" s="79">
        <v>7800032.7300000004</v>
      </c>
      <c r="O318" s="79">
        <v>4839993.71</v>
      </c>
      <c r="P318" s="79">
        <v>4368012.3</v>
      </c>
      <c r="Q318" s="79">
        <f t="shared" si="6"/>
        <v>19333000.830000002</v>
      </c>
      <c r="R318" s="106"/>
      <c r="S318" s="106"/>
      <c r="T318" s="106"/>
      <c r="U318" s="106"/>
      <c r="V318" s="106"/>
      <c r="W318" s="106"/>
      <c r="X318" s="106"/>
      <c r="Y318" s="106"/>
      <c r="Z318" s="106"/>
      <c r="AA318" s="106"/>
      <c r="AB318" s="106"/>
      <c r="AC318" s="106"/>
      <c r="AD318" s="106"/>
      <c r="AE318" s="106"/>
    </row>
    <row r="319" spans="2:31" x14ac:dyDescent="0.25">
      <c r="B319" s="104" t="s">
        <v>445</v>
      </c>
      <c r="C319" s="79">
        <v>45948</v>
      </c>
      <c r="D319" s="79">
        <v>923191.92</v>
      </c>
      <c r="E319" s="79">
        <v>0</v>
      </c>
      <c r="F319" s="79">
        <v>333904.03000000003</v>
      </c>
      <c r="G319" s="79">
        <v>429836.75</v>
      </c>
      <c r="H319" s="79">
        <v>2038265.8</v>
      </c>
      <c r="I319" s="79">
        <v>448871.96</v>
      </c>
      <c r="J319" s="79">
        <v>1068413.71</v>
      </c>
      <c r="K319" s="79">
        <v>1854623.42</v>
      </c>
      <c r="L319" s="79">
        <v>3464443.99</v>
      </c>
      <c r="M319" s="79">
        <v>1765981.72</v>
      </c>
      <c r="N319" s="79">
        <v>1920607.83</v>
      </c>
      <c r="O319" s="79">
        <v>1131958.77</v>
      </c>
      <c r="P319" s="79">
        <v>4097432.08</v>
      </c>
      <c r="Q319" s="79">
        <f t="shared" si="6"/>
        <v>18554340.060000002</v>
      </c>
      <c r="R319" s="106"/>
      <c r="S319" s="106"/>
      <c r="T319" s="106"/>
      <c r="U319" s="106"/>
      <c r="V319" s="106"/>
      <c r="W319" s="106"/>
      <c r="X319" s="106"/>
      <c r="Y319" s="106"/>
      <c r="Z319" s="106"/>
      <c r="AA319" s="106"/>
      <c r="AB319" s="106"/>
      <c r="AC319" s="106"/>
      <c r="AD319" s="106"/>
      <c r="AE319" s="106"/>
    </row>
    <row r="320" spans="2:31" s="28" customFormat="1" x14ac:dyDescent="0.25">
      <c r="B320" s="104" t="s">
        <v>446</v>
      </c>
      <c r="C320" s="79">
        <v>132197830</v>
      </c>
      <c r="D320" s="79">
        <v>228863266.47999999</v>
      </c>
      <c r="E320" s="79">
        <v>0</v>
      </c>
      <c r="F320" s="79">
        <v>0</v>
      </c>
      <c r="G320" s="79">
        <v>45374.07</v>
      </c>
      <c r="H320" s="79">
        <v>64230.720000000001</v>
      </c>
      <c r="I320" s="79">
        <v>7070</v>
      </c>
      <c r="J320" s="79">
        <v>55814</v>
      </c>
      <c r="K320" s="79">
        <v>0</v>
      </c>
      <c r="L320" s="79">
        <v>5571.96</v>
      </c>
      <c r="M320" s="79">
        <v>76697.64</v>
      </c>
      <c r="N320" s="79">
        <v>73857.56</v>
      </c>
      <c r="O320" s="79">
        <v>211250.1</v>
      </c>
      <c r="P320" s="79">
        <v>23419.25</v>
      </c>
      <c r="Q320" s="79">
        <f t="shared" si="6"/>
        <v>563285.30000000005</v>
      </c>
      <c r="R320" s="106"/>
      <c r="S320" s="106"/>
      <c r="T320" s="106"/>
      <c r="U320" s="106"/>
      <c r="V320" s="106"/>
      <c r="W320" s="106"/>
      <c r="X320" s="106"/>
      <c r="Y320" s="106"/>
      <c r="Z320" s="106"/>
      <c r="AA320" s="106"/>
      <c r="AB320" s="106"/>
      <c r="AC320" s="106"/>
      <c r="AD320" s="106"/>
      <c r="AE320" s="106"/>
    </row>
    <row r="321" spans="2:31" x14ac:dyDescent="0.25">
      <c r="B321" s="104" t="s">
        <v>46</v>
      </c>
      <c r="C321" s="79">
        <v>5633523519</v>
      </c>
      <c r="D321" s="79">
        <v>5118416625.7399998</v>
      </c>
      <c r="E321" s="79">
        <v>0</v>
      </c>
      <c r="F321" s="79">
        <v>1917780.42</v>
      </c>
      <c r="G321" s="79">
        <v>13512757.34</v>
      </c>
      <c r="H321" s="79">
        <v>28266350.109999999</v>
      </c>
      <c r="I321" s="79">
        <v>14210957.859999999</v>
      </c>
      <c r="J321" s="79">
        <v>16055984.529999999</v>
      </c>
      <c r="K321" s="79">
        <v>22682777.379999999</v>
      </c>
      <c r="L321" s="79">
        <v>25827394.170000002</v>
      </c>
      <c r="M321" s="79">
        <v>19213012.960000001</v>
      </c>
      <c r="N321" s="79">
        <v>16089402.74</v>
      </c>
      <c r="O321" s="79">
        <v>18540091.359999999</v>
      </c>
      <c r="P321" s="79">
        <v>38367230.659999996</v>
      </c>
      <c r="Q321" s="79">
        <f t="shared" si="6"/>
        <v>214683739.53</v>
      </c>
      <c r="R321" s="106"/>
      <c r="S321" s="106"/>
      <c r="T321" s="106"/>
      <c r="U321" s="106"/>
      <c r="V321" s="106"/>
      <c r="W321" s="106"/>
      <c r="X321" s="106"/>
      <c r="Y321" s="106"/>
      <c r="Z321" s="106"/>
      <c r="AA321" s="106"/>
      <c r="AB321" s="106"/>
      <c r="AC321" s="106"/>
      <c r="AD321" s="106"/>
      <c r="AE321" s="106"/>
    </row>
    <row r="322" spans="2:31" s="28" customFormat="1" x14ac:dyDescent="0.25">
      <c r="B322" s="101" t="s">
        <v>447</v>
      </c>
      <c r="C322" s="102">
        <v>322833070</v>
      </c>
      <c r="D322" s="102">
        <v>261945850.71000001</v>
      </c>
      <c r="E322" s="102">
        <v>8096258.4299999997</v>
      </c>
      <c r="F322" s="102">
        <v>73914095.469999999</v>
      </c>
      <c r="G322" s="102">
        <v>291208470.86000001</v>
      </c>
      <c r="H322" s="102">
        <v>168666967.69999999</v>
      </c>
      <c r="I322" s="102">
        <v>330786507.91000003</v>
      </c>
      <c r="J322" s="102">
        <v>239602565.31999999</v>
      </c>
      <c r="K322" s="102">
        <v>670942016.99000001</v>
      </c>
      <c r="L322" s="102">
        <v>120407880.98</v>
      </c>
      <c r="M322" s="102">
        <v>253587365.99000001</v>
      </c>
      <c r="N322" s="102">
        <v>223626688.66</v>
      </c>
      <c r="O322" s="102">
        <v>245727699.56999999</v>
      </c>
      <c r="P322" s="102">
        <v>373559603.31999999</v>
      </c>
      <c r="Q322" s="102">
        <f t="shared" si="6"/>
        <v>3000126121.2000003</v>
      </c>
      <c r="R322" s="103"/>
      <c r="S322" s="103"/>
      <c r="T322" s="103"/>
      <c r="U322" s="103"/>
      <c r="V322" s="103"/>
      <c r="W322" s="103"/>
      <c r="X322" s="103"/>
      <c r="Y322" s="103"/>
      <c r="Z322" s="103"/>
      <c r="AA322" s="103"/>
      <c r="AB322" s="103"/>
      <c r="AC322" s="103"/>
      <c r="AD322" s="103"/>
      <c r="AE322" s="103"/>
    </row>
    <row r="323" spans="2:31" x14ac:dyDescent="0.25">
      <c r="B323" s="104" t="s">
        <v>448</v>
      </c>
      <c r="C323" s="79">
        <v>322833070</v>
      </c>
      <c r="D323" s="79">
        <v>261945850.71000001</v>
      </c>
      <c r="E323" s="79">
        <v>780737</v>
      </c>
      <c r="F323" s="79">
        <v>3309510.45</v>
      </c>
      <c r="G323" s="79">
        <v>4664622.17</v>
      </c>
      <c r="H323" s="79">
        <v>9059781.75</v>
      </c>
      <c r="I323" s="79">
        <v>6264550.6699999999</v>
      </c>
      <c r="J323" s="79">
        <v>7254892.5899999999</v>
      </c>
      <c r="K323" s="79">
        <v>9516698</v>
      </c>
      <c r="L323" s="79">
        <v>8037914.0700000003</v>
      </c>
      <c r="M323" s="79">
        <v>7019085.71</v>
      </c>
      <c r="N323" s="79">
        <v>5326092</v>
      </c>
      <c r="O323" s="79">
        <v>6349630.9000000004</v>
      </c>
      <c r="P323" s="79">
        <v>14110030.970000001</v>
      </c>
      <c r="Q323" s="79">
        <f t="shared" si="6"/>
        <v>81693546.280000001</v>
      </c>
      <c r="R323" s="106"/>
      <c r="S323" s="106"/>
      <c r="T323" s="106"/>
      <c r="U323" s="106"/>
      <c r="V323" s="106"/>
      <c r="W323" s="106"/>
      <c r="X323" s="106"/>
      <c r="Y323" s="106"/>
      <c r="Z323" s="106"/>
      <c r="AA323" s="106"/>
      <c r="AB323" s="106"/>
      <c r="AC323" s="106"/>
      <c r="AD323" s="106"/>
      <c r="AE323" s="106"/>
    </row>
    <row r="324" spans="2:31" s="28" customFormat="1" x14ac:dyDescent="0.25">
      <c r="B324" s="101" t="s">
        <v>449</v>
      </c>
      <c r="C324" s="102">
        <v>298925775</v>
      </c>
      <c r="D324" s="102">
        <v>362494081.94999999</v>
      </c>
      <c r="E324" s="102">
        <v>780737</v>
      </c>
      <c r="F324" s="102">
        <v>3309510.45</v>
      </c>
      <c r="G324" s="102">
        <v>4664622.17</v>
      </c>
      <c r="H324" s="102">
        <v>9059781.75</v>
      </c>
      <c r="I324" s="102">
        <v>6264550.6699999999</v>
      </c>
      <c r="J324" s="102">
        <v>7254892.5899999999</v>
      </c>
      <c r="K324" s="102">
        <v>9516698</v>
      </c>
      <c r="L324" s="102">
        <v>8037914.0700000003</v>
      </c>
      <c r="M324" s="102">
        <v>7019085.71</v>
      </c>
      <c r="N324" s="102">
        <v>5326092</v>
      </c>
      <c r="O324" s="102">
        <v>6349630.9000000004</v>
      </c>
      <c r="P324" s="102">
        <v>14110030.970000001</v>
      </c>
      <c r="Q324" s="102">
        <f t="shared" si="6"/>
        <v>81693546.280000001</v>
      </c>
      <c r="R324" s="103"/>
      <c r="S324" s="103"/>
      <c r="T324" s="103"/>
      <c r="U324" s="103"/>
      <c r="V324" s="103"/>
      <c r="W324" s="103"/>
      <c r="X324" s="103"/>
      <c r="Y324" s="103"/>
      <c r="Z324" s="103"/>
      <c r="AA324" s="103"/>
      <c r="AB324" s="103"/>
      <c r="AC324" s="103"/>
      <c r="AD324" s="103"/>
      <c r="AE324" s="103"/>
    </row>
    <row r="325" spans="2:31" x14ac:dyDescent="0.25">
      <c r="B325" s="104" t="s">
        <v>450</v>
      </c>
      <c r="C325" s="79">
        <v>274626855</v>
      </c>
      <c r="D325" s="79">
        <v>350702533.74000001</v>
      </c>
      <c r="E325" s="79">
        <v>594465.30000000005</v>
      </c>
      <c r="F325" s="79">
        <v>3284599.27</v>
      </c>
      <c r="G325" s="79">
        <v>6153925.1299999999</v>
      </c>
      <c r="H325" s="79">
        <v>18968572.18</v>
      </c>
      <c r="I325" s="79">
        <v>12072075.050000001</v>
      </c>
      <c r="J325" s="79">
        <v>12270799.07</v>
      </c>
      <c r="K325" s="79">
        <v>11474825.689999999</v>
      </c>
      <c r="L325" s="79">
        <v>10923544.390000001</v>
      </c>
      <c r="M325" s="79">
        <v>14390152.58</v>
      </c>
      <c r="N325" s="79">
        <v>8381410.5300000003</v>
      </c>
      <c r="O325" s="79">
        <v>11777261.32</v>
      </c>
      <c r="P325" s="79">
        <v>31722196.620000001</v>
      </c>
      <c r="Q325" s="79">
        <f t="shared" si="6"/>
        <v>142013827.13</v>
      </c>
      <c r="R325" s="106"/>
      <c r="S325" s="106"/>
      <c r="T325" s="106"/>
      <c r="U325" s="106"/>
      <c r="V325" s="106"/>
      <c r="W325" s="106"/>
      <c r="X325" s="106"/>
      <c r="Y325" s="106"/>
      <c r="Z325" s="106"/>
      <c r="AA325" s="106"/>
      <c r="AB325" s="106"/>
      <c r="AC325" s="106"/>
      <c r="AD325" s="106"/>
      <c r="AE325" s="106"/>
    </row>
    <row r="326" spans="2:31" x14ac:dyDescent="0.25">
      <c r="B326" s="104" t="s">
        <v>451</v>
      </c>
      <c r="C326" s="79">
        <v>24298920</v>
      </c>
      <c r="D326" s="79">
        <v>11791548.210000001</v>
      </c>
      <c r="E326" s="79">
        <v>199082.3</v>
      </c>
      <c r="F326" s="79">
        <v>3056314.3</v>
      </c>
      <c r="G326" s="79">
        <v>4543438.07</v>
      </c>
      <c r="H326" s="79">
        <v>18473115.440000001</v>
      </c>
      <c r="I326" s="79">
        <v>11074085.039999999</v>
      </c>
      <c r="J326" s="79">
        <v>12270799.07</v>
      </c>
      <c r="K326" s="79">
        <v>10447768.970000001</v>
      </c>
      <c r="L326" s="79">
        <v>10042801.26</v>
      </c>
      <c r="M326" s="79">
        <v>12080567.09</v>
      </c>
      <c r="N326" s="79">
        <v>7738854.4100000001</v>
      </c>
      <c r="O326" s="79">
        <v>11499941.43</v>
      </c>
      <c r="P326" s="79">
        <v>30926238.879999999</v>
      </c>
      <c r="Q326" s="79">
        <f t="shared" si="6"/>
        <v>132353006.25999999</v>
      </c>
      <c r="R326" s="106"/>
      <c r="S326" s="106"/>
      <c r="T326" s="106"/>
      <c r="U326" s="106"/>
      <c r="V326" s="106"/>
      <c r="W326" s="106"/>
      <c r="X326" s="106"/>
      <c r="Y326" s="106"/>
      <c r="Z326" s="106"/>
      <c r="AA326" s="106"/>
      <c r="AB326" s="106"/>
      <c r="AC326" s="106"/>
      <c r="AD326" s="106"/>
      <c r="AE326" s="106"/>
    </row>
    <row r="327" spans="2:31" s="28" customFormat="1" x14ac:dyDescent="0.25">
      <c r="B327" s="101" t="s">
        <v>452</v>
      </c>
      <c r="C327" s="102">
        <v>3672648786</v>
      </c>
      <c r="D327" s="102">
        <v>3158389970.5</v>
      </c>
      <c r="E327" s="102">
        <v>395383</v>
      </c>
      <c r="F327" s="102">
        <v>228284.97</v>
      </c>
      <c r="G327" s="102">
        <v>1610487.06</v>
      </c>
      <c r="H327" s="102">
        <v>495456.74</v>
      </c>
      <c r="I327" s="102">
        <v>997990.01</v>
      </c>
      <c r="J327" s="102">
        <v>0</v>
      </c>
      <c r="K327" s="102">
        <v>1027056.72</v>
      </c>
      <c r="L327" s="102">
        <v>880743.13</v>
      </c>
      <c r="M327" s="102">
        <v>2309585.4900000002</v>
      </c>
      <c r="N327" s="102">
        <v>642556.12</v>
      </c>
      <c r="O327" s="102">
        <v>277319.89</v>
      </c>
      <c r="P327" s="102">
        <v>795957.74</v>
      </c>
      <c r="Q327" s="102">
        <f t="shared" si="6"/>
        <v>9660820.870000001</v>
      </c>
      <c r="R327" s="103"/>
      <c r="S327" s="103"/>
      <c r="T327" s="103"/>
      <c r="U327" s="103"/>
      <c r="V327" s="103"/>
      <c r="W327" s="103"/>
      <c r="X327" s="103"/>
      <c r="Y327" s="103"/>
      <c r="Z327" s="103"/>
      <c r="AA327" s="103"/>
      <c r="AB327" s="103"/>
      <c r="AC327" s="103"/>
      <c r="AD327" s="103"/>
      <c r="AE327" s="103"/>
    </row>
    <row r="328" spans="2:31" x14ac:dyDescent="0.25">
      <c r="B328" s="104" t="s">
        <v>453</v>
      </c>
      <c r="C328" s="79">
        <v>3672648786</v>
      </c>
      <c r="D328" s="79">
        <v>3158389970.5</v>
      </c>
      <c r="E328" s="79">
        <v>4993180.93</v>
      </c>
      <c r="F328" s="79">
        <v>61946883.509999998</v>
      </c>
      <c r="G328" s="79">
        <v>272116553.80000001</v>
      </c>
      <c r="H328" s="79">
        <v>126558344.20999999</v>
      </c>
      <c r="I328" s="79">
        <v>304398976.51999998</v>
      </c>
      <c r="J328" s="79">
        <v>208972041.15000001</v>
      </c>
      <c r="K328" s="79">
        <v>635685474.05999994</v>
      </c>
      <c r="L328" s="79">
        <v>89259006.090000004</v>
      </c>
      <c r="M328" s="79">
        <v>223474525.44</v>
      </c>
      <c r="N328" s="79">
        <v>191685942.18000001</v>
      </c>
      <c r="O328" s="79">
        <v>211543282.16</v>
      </c>
      <c r="P328" s="79">
        <v>299207185.97000003</v>
      </c>
      <c r="Q328" s="79">
        <f t="shared" si="6"/>
        <v>2629841396.0199995</v>
      </c>
      <c r="R328" s="106"/>
      <c r="S328" s="106"/>
      <c r="T328" s="106"/>
      <c r="U328" s="106"/>
      <c r="V328" s="106"/>
      <c r="W328" s="106"/>
      <c r="X328" s="106"/>
      <c r="Y328" s="106"/>
      <c r="Z328" s="106"/>
      <c r="AA328" s="106"/>
      <c r="AB328" s="106"/>
      <c r="AC328" s="106"/>
      <c r="AD328" s="106"/>
      <c r="AE328" s="106"/>
    </row>
    <row r="329" spans="2:31" s="28" customFormat="1" x14ac:dyDescent="0.25">
      <c r="B329" s="101" t="s">
        <v>454</v>
      </c>
      <c r="C329" s="102">
        <v>9990457</v>
      </c>
      <c r="D329" s="102">
        <v>26608456.890000001</v>
      </c>
      <c r="E329" s="102">
        <v>4993180.93</v>
      </c>
      <c r="F329" s="102">
        <v>61946883.509999998</v>
      </c>
      <c r="G329" s="102">
        <v>272116553.80000001</v>
      </c>
      <c r="H329" s="102">
        <v>126558344.20999999</v>
      </c>
      <c r="I329" s="102">
        <v>304398976.51999998</v>
      </c>
      <c r="J329" s="102">
        <v>208972041.15000001</v>
      </c>
      <c r="K329" s="102">
        <v>635685474.05999994</v>
      </c>
      <c r="L329" s="102">
        <v>89259006.090000004</v>
      </c>
      <c r="M329" s="102">
        <v>223474525.44</v>
      </c>
      <c r="N329" s="102">
        <v>191685942.18000001</v>
      </c>
      <c r="O329" s="102">
        <v>211543282.16</v>
      </c>
      <c r="P329" s="102">
        <v>299207185.97000003</v>
      </c>
      <c r="Q329" s="102">
        <f t="shared" si="6"/>
        <v>2629841396.0199995</v>
      </c>
      <c r="R329" s="103"/>
      <c r="S329" s="103"/>
      <c r="T329" s="103"/>
      <c r="U329" s="103"/>
      <c r="V329" s="103"/>
      <c r="W329" s="103"/>
      <c r="X329" s="103"/>
      <c r="Y329" s="103"/>
      <c r="Z329" s="103"/>
      <c r="AA329" s="103"/>
      <c r="AB329" s="103"/>
      <c r="AC329" s="103"/>
      <c r="AD329" s="103"/>
      <c r="AE329" s="103"/>
    </row>
    <row r="330" spans="2:31" x14ac:dyDescent="0.25">
      <c r="B330" s="104" t="s">
        <v>455</v>
      </c>
      <c r="C330" s="79">
        <v>9990457</v>
      </c>
      <c r="D330" s="79">
        <v>26608456.890000001</v>
      </c>
      <c r="E330" s="79">
        <v>0</v>
      </c>
      <c r="F330" s="79">
        <v>0</v>
      </c>
      <c r="G330" s="79"/>
      <c r="H330" s="79">
        <v>0</v>
      </c>
      <c r="I330" s="79">
        <v>167262.9</v>
      </c>
      <c r="J330" s="79">
        <v>3403005</v>
      </c>
      <c r="K330" s="79">
        <v>46964</v>
      </c>
      <c r="L330" s="79">
        <v>0</v>
      </c>
      <c r="M330" s="79">
        <v>650</v>
      </c>
      <c r="N330" s="79">
        <v>19826.900000000001</v>
      </c>
      <c r="O330" s="79">
        <v>27140</v>
      </c>
      <c r="P330" s="79">
        <v>285078.37</v>
      </c>
      <c r="Q330" s="79">
        <f t="shared" si="6"/>
        <v>3949927.17</v>
      </c>
      <c r="R330" s="106"/>
      <c r="S330" s="106"/>
      <c r="T330" s="106"/>
      <c r="U330" s="106"/>
      <c r="V330" s="106"/>
      <c r="W330" s="106"/>
      <c r="X330" s="106"/>
      <c r="Y330" s="106"/>
      <c r="Z330" s="106"/>
      <c r="AA330" s="106"/>
      <c r="AB330" s="106"/>
      <c r="AC330" s="106"/>
      <c r="AD330" s="106"/>
      <c r="AE330" s="106"/>
    </row>
    <row r="331" spans="2:31" s="28" customFormat="1" x14ac:dyDescent="0.25">
      <c r="B331" s="101" t="s">
        <v>456</v>
      </c>
      <c r="C331" s="102">
        <v>34380990</v>
      </c>
      <c r="D331" s="102">
        <v>53049832.329999998</v>
      </c>
      <c r="E331" s="102">
        <v>0</v>
      </c>
      <c r="F331" s="102">
        <v>0</v>
      </c>
      <c r="G331" s="102"/>
      <c r="H331" s="102">
        <v>0</v>
      </c>
      <c r="I331" s="102">
        <v>167262.9</v>
      </c>
      <c r="J331" s="102">
        <v>3403005</v>
      </c>
      <c r="K331" s="102">
        <v>46964</v>
      </c>
      <c r="L331" s="102">
        <v>0</v>
      </c>
      <c r="M331" s="102">
        <v>650</v>
      </c>
      <c r="N331" s="102">
        <v>19826.900000000001</v>
      </c>
      <c r="O331" s="102">
        <v>27140</v>
      </c>
      <c r="P331" s="102">
        <v>285078.37</v>
      </c>
      <c r="Q331" s="102">
        <f t="shared" si="6"/>
        <v>3949927.17</v>
      </c>
      <c r="R331" s="103"/>
      <c r="S331" s="103"/>
      <c r="T331" s="103"/>
      <c r="U331" s="103"/>
      <c r="V331" s="103"/>
      <c r="W331" s="103"/>
      <c r="X331" s="103"/>
      <c r="Y331" s="103"/>
      <c r="Z331" s="103"/>
      <c r="AA331" s="103"/>
      <c r="AB331" s="103"/>
      <c r="AC331" s="103"/>
      <c r="AD331" s="103"/>
      <c r="AE331" s="103"/>
    </row>
    <row r="332" spans="2:31" x14ac:dyDescent="0.25">
      <c r="B332" s="104" t="s">
        <v>457</v>
      </c>
      <c r="C332" s="79">
        <v>34380990</v>
      </c>
      <c r="D332" s="79">
        <v>53049832.329999998</v>
      </c>
      <c r="E332" s="79">
        <v>13826.67</v>
      </c>
      <c r="F332" s="79">
        <v>148975.57999999999</v>
      </c>
      <c r="G332" s="79">
        <v>401856.94</v>
      </c>
      <c r="H332" s="79">
        <v>978025.49</v>
      </c>
      <c r="I332" s="79">
        <v>857841.5</v>
      </c>
      <c r="J332" s="79">
        <v>761489.39</v>
      </c>
      <c r="K332" s="79">
        <v>1712466.55</v>
      </c>
      <c r="L332" s="79">
        <v>2237165.2200000002</v>
      </c>
      <c r="M332" s="79">
        <v>1471487.63</v>
      </c>
      <c r="N332" s="79">
        <v>2591713.0499999998</v>
      </c>
      <c r="O332" s="79">
        <v>1829456.29</v>
      </c>
      <c r="P332" s="79">
        <v>3946383.9</v>
      </c>
      <c r="Q332" s="79">
        <f t="shared" si="6"/>
        <v>16950688.209999997</v>
      </c>
      <c r="R332" s="106"/>
      <c r="S332" s="106"/>
      <c r="T332" s="106"/>
      <c r="U332" s="106"/>
      <c r="V332" s="106"/>
      <c r="W332" s="106"/>
      <c r="X332" s="106"/>
      <c r="Y332" s="106"/>
      <c r="Z332" s="106"/>
      <c r="AA332" s="106"/>
      <c r="AB332" s="106"/>
      <c r="AC332" s="106"/>
      <c r="AD332" s="106"/>
      <c r="AE332" s="106"/>
    </row>
    <row r="333" spans="2:31" s="28" customFormat="1" x14ac:dyDescent="0.25">
      <c r="B333" s="101" t="s">
        <v>458</v>
      </c>
      <c r="C333" s="102">
        <v>76058820</v>
      </c>
      <c r="D333" s="102">
        <v>175795175.93000001</v>
      </c>
      <c r="E333" s="102">
        <v>13826.67</v>
      </c>
      <c r="F333" s="102">
        <v>148975.57999999999</v>
      </c>
      <c r="G333" s="102">
        <v>401856.94</v>
      </c>
      <c r="H333" s="102">
        <v>978025.49</v>
      </c>
      <c r="I333" s="102">
        <v>857841.5</v>
      </c>
      <c r="J333" s="102">
        <v>761489.39</v>
      </c>
      <c r="K333" s="102">
        <v>1712466.55</v>
      </c>
      <c r="L333" s="102">
        <v>2237165.2200000002</v>
      </c>
      <c r="M333" s="102">
        <v>1471487.63</v>
      </c>
      <c r="N333" s="102">
        <v>2591713.0499999998</v>
      </c>
      <c r="O333" s="102">
        <v>1829456.29</v>
      </c>
      <c r="P333" s="102">
        <v>3946383.9</v>
      </c>
      <c r="Q333" s="102">
        <f t="shared" si="6"/>
        <v>16950688.209999997</v>
      </c>
      <c r="R333" s="103"/>
      <c r="S333" s="103"/>
      <c r="T333" s="103"/>
      <c r="U333" s="103"/>
      <c r="V333" s="103"/>
      <c r="W333" s="103"/>
      <c r="X333" s="103"/>
      <c r="Y333" s="103"/>
      <c r="Z333" s="103"/>
      <c r="AA333" s="103"/>
      <c r="AB333" s="103"/>
      <c r="AC333" s="103"/>
      <c r="AD333" s="103"/>
      <c r="AE333" s="103"/>
    </row>
    <row r="334" spans="2:31" x14ac:dyDescent="0.25">
      <c r="B334" s="104" t="s">
        <v>459</v>
      </c>
      <c r="C334" s="79">
        <v>76058820</v>
      </c>
      <c r="D334" s="79">
        <v>175795175.93000001</v>
      </c>
      <c r="E334" s="79">
        <v>78213.539999999994</v>
      </c>
      <c r="F334" s="79">
        <v>3282242.67</v>
      </c>
      <c r="G334" s="79">
        <v>4576964.29</v>
      </c>
      <c r="H334" s="79">
        <v>6466774.9699999997</v>
      </c>
      <c r="I334" s="79">
        <v>3450004.27</v>
      </c>
      <c r="J334" s="79">
        <v>3156284.83</v>
      </c>
      <c r="K334" s="79">
        <v>4775041.78</v>
      </c>
      <c r="L334" s="79">
        <v>4480177.93</v>
      </c>
      <c r="M334" s="79">
        <v>2767846.02</v>
      </c>
      <c r="N334" s="79">
        <v>8250539.7000000002</v>
      </c>
      <c r="O334" s="79">
        <v>8954167.8399999999</v>
      </c>
      <c r="P334" s="79">
        <v>8755019.5399999991</v>
      </c>
      <c r="Q334" s="79">
        <f t="shared" si="6"/>
        <v>58993277.380000003</v>
      </c>
      <c r="R334" s="106"/>
      <c r="S334" s="106"/>
      <c r="T334" s="106"/>
      <c r="U334" s="106"/>
      <c r="V334" s="106"/>
      <c r="W334" s="106"/>
      <c r="X334" s="106"/>
      <c r="Y334" s="106"/>
      <c r="Z334" s="106"/>
      <c r="AA334" s="106"/>
      <c r="AB334" s="106"/>
      <c r="AC334" s="106"/>
      <c r="AD334" s="106"/>
      <c r="AE334" s="106"/>
    </row>
    <row r="335" spans="2:31" s="28" customFormat="1" x14ac:dyDescent="0.25">
      <c r="B335" s="101" t="s">
        <v>460</v>
      </c>
      <c r="C335" s="102">
        <v>153894</v>
      </c>
      <c r="D335" s="102">
        <v>428692.78</v>
      </c>
      <c r="E335" s="102">
        <v>78213.539999999994</v>
      </c>
      <c r="F335" s="102">
        <v>3282242.67</v>
      </c>
      <c r="G335" s="102">
        <v>4576964.29</v>
      </c>
      <c r="H335" s="102">
        <v>6466774.9699999997</v>
      </c>
      <c r="I335" s="102">
        <v>3450004.27</v>
      </c>
      <c r="J335" s="102">
        <v>3156284.83</v>
      </c>
      <c r="K335" s="102">
        <v>4775041.78</v>
      </c>
      <c r="L335" s="102">
        <v>4480177.93</v>
      </c>
      <c r="M335" s="102">
        <v>2767846.02</v>
      </c>
      <c r="N335" s="102">
        <v>8250539.7000000002</v>
      </c>
      <c r="O335" s="102">
        <v>8954167.8399999999</v>
      </c>
      <c r="P335" s="102">
        <v>8755019.5399999991</v>
      </c>
      <c r="Q335" s="102">
        <f t="shared" si="6"/>
        <v>58993277.380000003</v>
      </c>
      <c r="R335" s="103"/>
      <c r="S335" s="103"/>
      <c r="T335" s="103"/>
      <c r="U335" s="103"/>
      <c r="V335" s="103"/>
      <c r="W335" s="103"/>
      <c r="X335" s="103"/>
      <c r="Y335" s="103"/>
      <c r="Z335" s="103"/>
      <c r="AA335" s="103"/>
      <c r="AB335" s="103"/>
      <c r="AC335" s="103"/>
      <c r="AD335" s="103"/>
      <c r="AE335" s="103"/>
    </row>
    <row r="336" spans="2:31" x14ac:dyDescent="0.25">
      <c r="B336" s="104" t="s">
        <v>461</v>
      </c>
      <c r="C336" s="79">
        <v>153894</v>
      </c>
      <c r="D336" s="79">
        <v>428692.78</v>
      </c>
      <c r="E336" s="79">
        <v>0</v>
      </c>
      <c r="F336" s="79">
        <v>0</v>
      </c>
      <c r="G336" s="79"/>
      <c r="H336" s="79"/>
      <c r="I336" s="79"/>
      <c r="J336" s="79"/>
      <c r="K336" s="79"/>
      <c r="L336" s="79"/>
      <c r="M336" s="79"/>
      <c r="N336" s="79">
        <v>29990.14</v>
      </c>
      <c r="O336" s="79">
        <v>0</v>
      </c>
      <c r="P336" s="79">
        <v>118455.24</v>
      </c>
      <c r="Q336" s="79">
        <f t="shared" si="6"/>
        <v>148445.38</v>
      </c>
      <c r="R336" s="106"/>
      <c r="S336" s="106"/>
      <c r="T336" s="106"/>
      <c r="U336" s="106"/>
      <c r="V336" s="106"/>
      <c r="W336" s="106"/>
      <c r="X336" s="106"/>
      <c r="Y336" s="106"/>
      <c r="Z336" s="106"/>
      <c r="AA336" s="106"/>
      <c r="AB336" s="106"/>
      <c r="AC336" s="106"/>
      <c r="AD336" s="106"/>
      <c r="AE336" s="106"/>
    </row>
    <row r="337" spans="2:31" s="28" customFormat="1" x14ac:dyDescent="0.25">
      <c r="B337" s="101" t="s">
        <v>462</v>
      </c>
      <c r="C337" s="102">
        <v>38449187</v>
      </c>
      <c r="D337" s="102">
        <v>56308554.399999999</v>
      </c>
      <c r="E337" s="102">
        <v>0</v>
      </c>
      <c r="F337" s="102">
        <v>0</v>
      </c>
      <c r="G337" s="102"/>
      <c r="H337" s="102"/>
      <c r="I337" s="102"/>
      <c r="J337" s="102"/>
      <c r="K337" s="102"/>
      <c r="L337" s="102"/>
      <c r="M337" s="102"/>
      <c r="N337" s="102">
        <v>29990.14</v>
      </c>
      <c r="O337" s="102">
        <v>0</v>
      </c>
      <c r="P337" s="102">
        <v>118455.24</v>
      </c>
      <c r="Q337" s="102">
        <f t="shared" ref="Q337:Q345" si="7">SUM(E337:P337)</f>
        <v>148445.38</v>
      </c>
      <c r="R337" s="103"/>
      <c r="S337" s="103"/>
      <c r="T337" s="103"/>
      <c r="U337" s="103"/>
      <c r="V337" s="103"/>
      <c r="W337" s="103"/>
      <c r="X337" s="103"/>
      <c r="Y337" s="103"/>
      <c r="Z337" s="103"/>
      <c r="AA337" s="103"/>
      <c r="AB337" s="103"/>
      <c r="AC337" s="103"/>
      <c r="AD337" s="103"/>
      <c r="AE337" s="103"/>
    </row>
    <row r="338" spans="2:31" x14ac:dyDescent="0.25">
      <c r="B338" s="104" t="s">
        <v>463</v>
      </c>
      <c r="C338" s="79">
        <v>38001287</v>
      </c>
      <c r="D338" s="79">
        <v>52463172.5</v>
      </c>
      <c r="E338" s="79">
        <v>0</v>
      </c>
      <c r="F338" s="79">
        <v>873855.36</v>
      </c>
      <c r="G338" s="79">
        <v>1155801.8400000001</v>
      </c>
      <c r="H338" s="79">
        <v>2494987.62</v>
      </c>
      <c r="I338" s="79">
        <v>1403103</v>
      </c>
      <c r="J338" s="79">
        <v>1270805.26</v>
      </c>
      <c r="K338" s="79">
        <v>2730894.11</v>
      </c>
      <c r="L338" s="79">
        <v>1431185.45</v>
      </c>
      <c r="M338" s="79">
        <v>1836826.84</v>
      </c>
      <c r="N338" s="79">
        <v>3365037.35</v>
      </c>
      <c r="O338" s="79">
        <v>2562595.7999999998</v>
      </c>
      <c r="P338" s="79">
        <v>6751627.29</v>
      </c>
      <c r="Q338" s="79">
        <f t="shared" si="7"/>
        <v>25876719.919999998</v>
      </c>
      <c r="R338" s="106"/>
      <c r="S338" s="106"/>
      <c r="T338" s="106"/>
      <c r="U338" s="106"/>
      <c r="V338" s="106"/>
      <c r="W338" s="106"/>
      <c r="X338" s="106"/>
      <c r="Y338" s="106"/>
      <c r="Z338" s="106"/>
      <c r="AA338" s="106"/>
      <c r="AB338" s="106"/>
      <c r="AC338" s="106"/>
      <c r="AD338" s="106"/>
      <c r="AE338" s="106"/>
    </row>
    <row r="339" spans="2:31" x14ac:dyDescent="0.25">
      <c r="B339" s="104" t="s">
        <v>464</v>
      </c>
      <c r="C339" s="79">
        <v>447900</v>
      </c>
      <c r="D339" s="79">
        <v>3845381.9</v>
      </c>
      <c r="E339" s="79">
        <v>0</v>
      </c>
      <c r="F339" s="79">
        <v>873855.36</v>
      </c>
      <c r="G339" s="79">
        <v>1155801.8400000001</v>
      </c>
      <c r="H339" s="79">
        <v>2413450.52</v>
      </c>
      <c r="I339" s="79">
        <v>1376777.12</v>
      </c>
      <c r="J339" s="79">
        <v>1220198.55</v>
      </c>
      <c r="K339" s="79">
        <v>2512827.2799999998</v>
      </c>
      <c r="L339" s="79">
        <v>1422318.73</v>
      </c>
      <c r="M339" s="79">
        <v>1602851.17</v>
      </c>
      <c r="N339" s="79">
        <v>2934958.36</v>
      </c>
      <c r="O339" s="79">
        <v>2469714.5499999998</v>
      </c>
      <c r="P339" s="79">
        <v>5846412.2300000004</v>
      </c>
      <c r="Q339" s="79">
        <f t="shared" si="7"/>
        <v>23829165.710000001</v>
      </c>
      <c r="R339" s="106"/>
      <c r="S339" s="106"/>
      <c r="T339" s="106"/>
      <c r="U339" s="106"/>
      <c r="V339" s="106"/>
      <c r="W339" s="106"/>
      <c r="X339" s="106"/>
      <c r="Y339" s="106"/>
      <c r="Z339" s="106"/>
      <c r="AA339" s="106"/>
      <c r="AB339" s="106"/>
      <c r="AC339" s="106"/>
      <c r="AD339" s="106"/>
      <c r="AE339" s="106"/>
    </row>
    <row r="340" spans="2:31" s="28" customFormat="1" x14ac:dyDescent="0.25">
      <c r="B340" s="101" t="s">
        <v>465</v>
      </c>
      <c r="C340" s="102">
        <v>1180082540</v>
      </c>
      <c r="D340" s="102">
        <v>1023396010.25</v>
      </c>
      <c r="E340" s="102">
        <v>0</v>
      </c>
      <c r="F340" s="102">
        <v>0</v>
      </c>
      <c r="G340" s="102"/>
      <c r="H340" s="102">
        <v>81537.100000000006</v>
      </c>
      <c r="I340" s="102">
        <v>26325.88</v>
      </c>
      <c r="J340" s="102">
        <v>50606.71</v>
      </c>
      <c r="K340" s="102">
        <v>218066.83</v>
      </c>
      <c r="L340" s="102">
        <v>8866.7199999999993</v>
      </c>
      <c r="M340" s="102">
        <v>233975.67</v>
      </c>
      <c r="N340" s="102">
        <v>430078.99</v>
      </c>
      <c r="O340" s="102">
        <v>92881.25</v>
      </c>
      <c r="P340" s="102">
        <v>905215.06</v>
      </c>
      <c r="Q340" s="102">
        <f t="shared" si="7"/>
        <v>2047554.21</v>
      </c>
      <c r="R340" s="103"/>
      <c r="S340" s="103"/>
      <c r="T340" s="103"/>
      <c r="U340" s="103"/>
      <c r="V340" s="103"/>
      <c r="W340" s="103"/>
      <c r="X340" s="103"/>
      <c r="Y340" s="103"/>
      <c r="Z340" s="103"/>
      <c r="AA340" s="103"/>
      <c r="AB340" s="103"/>
      <c r="AC340" s="103"/>
      <c r="AD340" s="103"/>
      <c r="AE340" s="103"/>
    </row>
    <row r="341" spans="2:31" x14ac:dyDescent="0.25">
      <c r="B341" s="104" t="s">
        <v>466</v>
      </c>
      <c r="C341" s="79">
        <v>938640700</v>
      </c>
      <c r="D341" s="79">
        <v>804089941.05999994</v>
      </c>
      <c r="E341" s="79">
        <v>1635834.99</v>
      </c>
      <c r="F341" s="79">
        <v>1068028.6299999999</v>
      </c>
      <c r="G341" s="79">
        <v>2138746.69</v>
      </c>
      <c r="H341" s="79">
        <v>4140481.48</v>
      </c>
      <c r="I341" s="79">
        <v>2172694</v>
      </c>
      <c r="J341" s="79">
        <v>2513248.0299999998</v>
      </c>
      <c r="K341" s="79">
        <v>4999652.8</v>
      </c>
      <c r="L341" s="79">
        <v>4038887.83</v>
      </c>
      <c r="M341" s="79">
        <v>2626791.77</v>
      </c>
      <c r="N341" s="79">
        <v>3976136.81</v>
      </c>
      <c r="O341" s="79">
        <v>2684165.2599999998</v>
      </c>
      <c r="P341" s="79">
        <v>8663625.4199999999</v>
      </c>
      <c r="Q341" s="79">
        <f t="shared" si="7"/>
        <v>40658293.710000001</v>
      </c>
      <c r="R341" s="106"/>
      <c r="S341" s="106"/>
      <c r="T341" s="106"/>
      <c r="U341" s="106"/>
      <c r="V341" s="106"/>
      <c r="W341" s="106"/>
      <c r="X341" s="106"/>
      <c r="Y341" s="106"/>
      <c r="Z341" s="106"/>
      <c r="AA341" s="106"/>
      <c r="AB341" s="106"/>
      <c r="AC341" s="106"/>
      <c r="AD341" s="106"/>
      <c r="AE341" s="106"/>
    </row>
    <row r="342" spans="2:31" x14ac:dyDescent="0.25">
      <c r="B342" s="104" t="s">
        <v>467</v>
      </c>
      <c r="C342" s="79">
        <v>114321700</v>
      </c>
      <c r="D342" s="79">
        <v>83547197.269999996</v>
      </c>
      <c r="E342" s="79">
        <v>0</v>
      </c>
      <c r="F342" s="79">
        <v>325527.90000000002</v>
      </c>
      <c r="G342" s="79">
        <v>1188916.1499999999</v>
      </c>
      <c r="H342" s="79">
        <v>2373753.25</v>
      </c>
      <c r="I342" s="79">
        <v>812948.25</v>
      </c>
      <c r="J342" s="79">
        <v>1779121.76</v>
      </c>
      <c r="K342" s="79">
        <v>3871398.64</v>
      </c>
      <c r="L342" s="79">
        <v>1745696.81</v>
      </c>
      <c r="M342" s="79">
        <v>1714462.25</v>
      </c>
      <c r="N342" s="79">
        <v>1799760.03</v>
      </c>
      <c r="O342" s="79">
        <v>939741.67</v>
      </c>
      <c r="P342" s="79">
        <v>4415439.13</v>
      </c>
      <c r="Q342" s="79">
        <f t="shared" si="7"/>
        <v>20966765.84</v>
      </c>
      <c r="R342" s="106"/>
      <c r="S342" s="106"/>
      <c r="T342" s="106"/>
      <c r="U342" s="106"/>
      <c r="V342" s="106"/>
      <c r="W342" s="106"/>
      <c r="X342" s="106"/>
      <c r="Y342" s="106"/>
      <c r="Z342" s="106"/>
      <c r="AA342" s="106"/>
      <c r="AB342" s="106"/>
      <c r="AC342" s="106"/>
      <c r="AD342" s="106"/>
      <c r="AE342" s="106"/>
    </row>
    <row r="343" spans="2:31" x14ac:dyDescent="0.25">
      <c r="B343" s="104" t="s">
        <v>468</v>
      </c>
      <c r="C343" s="79">
        <v>500000</v>
      </c>
      <c r="D343" s="79">
        <v>0</v>
      </c>
      <c r="E343" s="79">
        <v>0</v>
      </c>
      <c r="F343" s="79">
        <v>0</v>
      </c>
      <c r="G343" s="79">
        <v>0</v>
      </c>
      <c r="H343" s="79">
        <v>0</v>
      </c>
      <c r="I343" s="79">
        <v>0</v>
      </c>
      <c r="J343" s="79">
        <v>0</v>
      </c>
      <c r="K343" s="79">
        <v>0</v>
      </c>
      <c r="L343" s="79">
        <v>0</v>
      </c>
      <c r="M343" s="79">
        <v>0</v>
      </c>
      <c r="N343" s="79">
        <v>0</v>
      </c>
      <c r="O343" s="79">
        <v>0</v>
      </c>
      <c r="P343" s="79">
        <v>83790</v>
      </c>
      <c r="Q343" s="79">
        <f t="shared" si="7"/>
        <v>83790</v>
      </c>
      <c r="R343" s="106"/>
      <c r="S343" s="106"/>
      <c r="T343" s="106"/>
      <c r="U343" s="106"/>
      <c r="V343" s="106"/>
      <c r="W343" s="106"/>
      <c r="X343" s="106"/>
      <c r="Y343" s="106"/>
      <c r="Z343" s="106"/>
      <c r="AA343" s="106"/>
      <c r="AB343" s="106"/>
      <c r="AC343" s="106"/>
      <c r="AD343" s="106"/>
      <c r="AE343" s="106"/>
    </row>
    <row r="344" spans="2:31" x14ac:dyDescent="0.25">
      <c r="B344" s="104" t="s">
        <v>469</v>
      </c>
      <c r="C344" s="79">
        <v>30220455</v>
      </c>
      <c r="D344" s="79">
        <v>43355826.380000003</v>
      </c>
      <c r="E344" s="79">
        <v>0</v>
      </c>
      <c r="F344" s="79"/>
      <c r="G344" s="79"/>
      <c r="H344" s="79"/>
      <c r="I344" s="79"/>
      <c r="J344" s="79">
        <v>0</v>
      </c>
      <c r="K344" s="79"/>
      <c r="L344" s="79">
        <v>0</v>
      </c>
      <c r="M344" s="79"/>
      <c r="N344" s="79"/>
      <c r="O344" s="79"/>
      <c r="P344" s="79"/>
      <c r="Q344" s="79">
        <f t="shared" si="7"/>
        <v>0</v>
      </c>
      <c r="R344" s="106"/>
      <c r="S344" s="106"/>
      <c r="T344" s="106"/>
      <c r="U344" s="106"/>
      <c r="V344" s="106"/>
      <c r="W344" s="106"/>
      <c r="X344" s="106"/>
      <c r="Y344" s="106"/>
      <c r="Z344" s="106"/>
      <c r="AA344" s="106"/>
      <c r="AB344" s="106"/>
      <c r="AC344" s="106"/>
      <c r="AD344" s="106"/>
      <c r="AE344" s="106"/>
    </row>
    <row r="345" spans="2:31" x14ac:dyDescent="0.25">
      <c r="B345" s="104" t="s">
        <v>470</v>
      </c>
      <c r="C345" s="79">
        <v>96399685</v>
      </c>
      <c r="D345" s="79">
        <v>92403045.540000007</v>
      </c>
      <c r="E345" s="79">
        <v>0</v>
      </c>
      <c r="F345" s="79">
        <v>0</v>
      </c>
      <c r="G345" s="79">
        <v>528113.66</v>
      </c>
      <c r="H345" s="79">
        <v>1544752.66</v>
      </c>
      <c r="I345" s="79">
        <v>641300.99</v>
      </c>
      <c r="J345" s="79">
        <v>78002.81</v>
      </c>
      <c r="K345" s="79">
        <v>500331.54</v>
      </c>
      <c r="L345" s="79">
        <v>302729.99</v>
      </c>
      <c r="M345" s="79">
        <v>179077.21</v>
      </c>
      <c r="N345" s="79">
        <v>1711112.12</v>
      </c>
      <c r="O345" s="79">
        <v>396122.31</v>
      </c>
      <c r="P345" s="79">
        <v>768479.79</v>
      </c>
      <c r="Q345" s="79">
        <f t="shared" si="7"/>
        <v>6650023.0799999991</v>
      </c>
      <c r="R345" s="106"/>
      <c r="S345" s="106"/>
      <c r="T345" s="106"/>
      <c r="U345" s="106"/>
      <c r="V345" s="106"/>
      <c r="W345" s="106"/>
      <c r="X345" s="106"/>
      <c r="Y345" s="106"/>
      <c r="Z345" s="106"/>
      <c r="AA345" s="106"/>
      <c r="AB345" s="106"/>
      <c r="AC345" s="106"/>
      <c r="AD345" s="106"/>
      <c r="AE345" s="106"/>
    </row>
    <row r="346" spans="2:31" s="28" customFormat="1" x14ac:dyDescent="0.25">
      <c r="B346" s="101" t="s">
        <v>47</v>
      </c>
      <c r="C346" s="102">
        <v>2365890522</v>
      </c>
      <c r="D346" s="102">
        <v>3742980147.2199998</v>
      </c>
      <c r="E346" s="102">
        <v>1635834.99</v>
      </c>
      <c r="F346" s="102">
        <v>742500.73</v>
      </c>
      <c r="G346" s="102">
        <v>421716.88</v>
      </c>
      <c r="H346" s="102">
        <v>221975.57</v>
      </c>
      <c r="I346" s="102">
        <v>718444.76</v>
      </c>
      <c r="J346" s="102">
        <v>656123.46</v>
      </c>
      <c r="K346" s="102">
        <v>627922.62</v>
      </c>
      <c r="L346" s="102">
        <v>1990461.03</v>
      </c>
      <c r="M346" s="102">
        <v>733252.31</v>
      </c>
      <c r="N346" s="102">
        <v>465264.66</v>
      </c>
      <c r="O346" s="102">
        <v>1348301.28</v>
      </c>
      <c r="P346" s="102">
        <v>3395916.5</v>
      </c>
      <c r="Q346" s="102">
        <f>SUM(E346:P346)</f>
        <v>12957714.789999999</v>
      </c>
      <c r="R346" s="103"/>
      <c r="S346" s="103"/>
      <c r="T346" s="103"/>
      <c r="U346" s="103"/>
      <c r="V346" s="103"/>
      <c r="W346" s="103"/>
      <c r="X346" s="103"/>
      <c r="Y346" s="103"/>
      <c r="Z346" s="103"/>
      <c r="AA346" s="103"/>
      <c r="AB346" s="103"/>
      <c r="AC346" s="103"/>
      <c r="AD346" s="103"/>
      <c r="AE346" s="103"/>
    </row>
    <row r="347" spans="2:31" x14ac:dyDescent="0.25">
      <c r="B347" s="104" t="s">
        <v>48</v>
      </c>
      <c r="C347" s="79">
        <v>2209384983</v>
      </c>
      <c r="D347" s="79">
        <v>2254130958.2199998</v>
      </c>
      <c r="E347" s="79">
        <v>8159490.2999999998</v>
      </c>
      <c r="F347" s="79">
        <v>10171975.49</v>
      </c>
      <c r="G347" s="79">
        <v>21480581.800000001</v>
      </c>
      <c r="H347" s="79">
        <v>42041693.43</v>
      </c>
      <c r="I347" s="79">
        <v>20434811.34</v>
      </c>
      <c r="J347" s="79">
        <v>13274303.93</v>
      </c>
      <c r="K347" s="79">
        <v>30890803.149999999</v>
      </c>
      <c r="L347" s="79">
        <v>21795207.390000001</v>
      </c>
      <c r="M347" s="79">
        <v>20126608.620000001</v>
      </c>
      <c r="N347" s="79">
        <v>18976769.949999999</v>
      </c>
      <c r="O347" s="79">
        <v>22501396.829999998</v>
      </c>
      <c r="P347" s="79">
        <v>54689227.619999997</v>
      </c>
      <c r="Q347" s="79">
        <f>SUM(E347:P347)</f>
        <v>284542869.85000002</v>
      </c>
      <c r="R347" s="106"/>
      <c r="S347" s="106"/>
      <c r="T347" s="106"/>
      <c r="U347" s="106"/>
      <c r="V347" s="106"/>
      <c r="W347" s="106"/>
      <c r="X347" s="106"/>
      <c r="Y347" s="106"/>
      <c r="Z347" s="106"/>
      <c r="AA347" s="106"/>
      <c r="AB347" s="106"/>
      <c r="AC347" s="106"/>
      <c r="AD347" s="106"/>
      <c r="AE347" s="106"/>
    </row>
    <row r="348" spans="2:31" s="28" customFormat="1" x14ac:dyDescent="0.25">
      <c r="B348" s="101" t="s">
        <v>471</v>
      </c>
      <c r="C348" s="102">
        <v>1551339667</v>
      </c>
      <c r="D348" s="102">
        <v>1550939667</v>
      </c>
      <c r="E348" s="102">
        <v>6244091</v>
      </c>
      <c r="F348" s="102">
        <v>7394256.7599999998</v>
      </c>
      <c r="G348" s="102">
        <v>19318827.879999999</v>
      </c>
      <c r="H348" s="102">
        <v>29045469.359999999</v>
      </c>
      <c r="I348" s="102">
        <v>19561957.960000001</v>
      </c>
      <c r="J348" s="102">
        <v>10060924.76</v>
      </c>
      <c r="K348" s="102">
        <v>28030031.039999999</v>
      </c>
      <c r="L348" s="102">
        <v>19689497.780000001</v>
      </c>
      <c r="M348" s="102">
        <v>16764332.66</v>
      </c>
      <c r="N348" s="102">
        <v>16447799.300000001</v>
      </c>
      <c r="O348" s="102">
        <v>15895514.93</v>
      </c>
      <c r="P348" s="102">
        <v>26423942.190000001</v>
      </c>
      <c r="Q348" s="102">
        <f t="shared" ref="Q348:Q385" si="8">SUM(E348:P348)</f>
        <v>214876645.62000003</v>
      </c>
      <c r="R348" s="103"/>
      <c r="S348" s="103"/>
      <c r="T348" s="103"/>
      <c r="U348" s="103"/>
      <c r="V348" s="103"/>
      <c r="W348" s="103"/>
      <c r="X348" s="103"/>
      <c r="Y348" s="103"/>
      <c r="Z348" s="103"/>
      <c r="AA348" s="103"/>
      <c r="AB348" s="103"/>
      <c r="AC348" s="103"/>
      <c r="AD348" s="103"/>
      <c r="AE348" s="103"/>
    </row>
    <row r="349" spans="2:31" x14ac:dyDescent="0.25">
      <c r="B349" s="104" t="s">
        <v>472</v>
      </c>
      <c r="C349" s="79">
        <v>46310000</v>
      </c>
      <c r="D349" s="79">
        <v>46310000</v>
      </c>
      <c r="E349" s="79">
        <v>0</v>
      </c>
      <c r="F349" s="79"/>
      <c r="G349" s="79"/>
      <c r="H349" s="79"/>
      <c r="I349" s="79"/>
      <c r="J349" s="79"/>
      <c r="K349" s="79"/>
      <c r="L349" s="79"/>
      <c r="M349" s="79"/>
      <c r="N349" s="79"/>
      <c r="O349" s="79"/>
      <c r="P349" s="79">
        <v>0</v>
      </c>
      <c r="Q349" s="79">
        <f t="shared" si="8"/>
        <v>0</v>
      </c>
      <c r="R349" s="106"/>
      <c r="S349" s="106"/>
      <c r="T349" s="106"/>
      <c r="U349" s="106"/>
      <c r="V349" s="106"/>
      <c r="W349" s="106"/>
      <c r="X349" s="106"/>
      <c r="Y349" s="106"/>
      <c r="Z349" s="106"/>
      <c r="AA349" s="106"/>
      <c r="AB349" s="106"/>
      <c r="AC349" s="106"/>
      <c r="AD349" s="106"/>
      <c r="AE349" s="106"/>
    </row>
    <row r="350" spans="2:31" x14ac:dyDescent="0.25">
      <c r="B350" s="104" t="s">
        <v>473</v>
      </c>
      <c r="C350" s="79">
        <v>1501901655</v>
      </c>
      <c r="D350" s="79">
        <v>1501901655</v>
      </c>
      <c r="E350" s="79">
        <v>0</v>
      </c>
      <c r="F350" s="79"/>
      <c r="G350" s="79"/>
      <c r="H350" s="79"/>
      <c r="I350" s="79"/>
      <c r="J350" s="79"/>
      <c r="K350" s="79"/>
      <c r="L350" s="79"/>
      <c r="M350" s="79"/>
      <c r="N350" s="79"/>
      <c r="O350" s="79"/>
      <c r="P350" s="79"/>
      <c r="Q350" s="79">
        <f t="shared" si="8"/>
        <v>0</v>
      </c>
      <c r="R350" s="106"/>
      <c r="S350" s="106"/>
      <c r="T350" s="106"/>
      <c r="U350" s="106"/>
      <c r="V350" s="106"/>
      <c r="W350" s="106"/>
      <c r="X350" s="106"/>
      <c r="Y350" s="106"/>
      <c r="Z350" s="106"/>
      <c r="AA350" s="106"/>
      <c r="AB350" s="106"/>
      <c r="AC350" s="106"/>
      <c r="AD350" s="106"/>
      <c r="AE350" s="106"/>
    </row>
    <row r="351" spans="2:31" x14ac:dyDescent="0.25">
      <c r="B351" s="104" t="s">
        <v>474</v>
      </c>
      <c r="C351" s="79">
        <v>3128012</v>
      </c>
      <c r="D351" s="79">
        <v>2728012</v>
      </c>
      <c r="E351" s="79">
        <v>0</v>
      </c>
      <c r="F351" s="79"/>
      <c r="G351" s="79"/>
      <c r="H351" s="79"/>
      <c r="I351" s="79"/>
      <c r="J351" s="79"/>
      <c r="K351" s="79"/>
      <c r="L351" s="79"/>
      <c r="M351" s="79"/>
      <c r="N351" s="79"/>
      <c r="O351" s="79"/>
      <c r="P351" s="79"/>
      <c r="Q351" s="79">
        <f t="shared" si="8"/>
        <v>0</v>
      </c>
      <c r="R351" s="106"/>
      <c r="S351" s="106"/>
      <c r="T351" s="106"/>
      <c r="U351" s="106"/>
      <c r="V351" s="106"/>
      <c r="W351" s="106"/>
      <c r="X351" s="106"/>
      <c r="Y351" s="106"/>
      <c r="Z351" s="106"/>
      <c r="AA351" s="106"/>
      <c r="AB351" s="106"/>
      <c r="AC351" s="106"/>
      <c r="AD351" s="106"/>
      <c r="AE351" s="106"/>
    </row>
    <row r="352" spans="2:31" s="28" customFormat="1" x14ac:dyDescent="0.25">
      <c r="B352" s="101" t="s">
        <v>475</v>
      </c>
      <c r="C352" s="102">
        <v>88954821</v>
      </c>
      <c r="D352" s="102">
        <v>90458545.519999996</v>
      </c>
      <c r="E352" s="102">
        <v>0</v>
      </c>
      <c r="F352" s="102"/>
      <c r="G352" s="102"/>
      <c r="H352" s="102"/>
      <c r="I352" s="102"/>
      <c r="J352" s="102"/>
      <c r="K352" s="102"/>
      <c r="L352" s="102"/>
      <c r="M352" s="102"/>
      <c r="N352" s="102"/>
      <c r="O352" s="102"/>
      <c r="P352" s="102">
        <v>0</v>
      </c>
      <c r="Q352" s="102">
        <f t="shared" si="8"/>
        <v>0</v>
      </c>
      <c r="R352" s="103"/>
      <c r="S352" s="103"/>
      <c r="T352" s="103"/>
      <c r="U352" s="103"/>
      <c r="V352" s="103"/>
      <c r="W352" s="103"/>
      <c r="X352" s="103"/>
      <c r="Y352" s="103"/>
      <c r="Z352" s="103"/>
      <c r="AA352" s="103"/>
      <c r="AB352" s="103"/>
      <c r="AC352" s="103"/>
      <c r="AD352" s="103"/>
      <c r="AE352" s="103"/>
    </row>
    <row r="353" spans="2:31" x14ac:dyDescent="0.25">
      <c r="B353" s="104" t="s">
        <v>476</v>
      </c>
      <c r="C353" s="79">
        <v>54237821</v>
      </c>
      <c r="D353" s="79">
        <v>59177460.710000001</v>
      </c>
      <c r="E353" s="79">
        <v>1020041</v>
      </c>
      <c r="F353" s="79">
        <v>2063151.76</v>
      </c>
      <c r="G353" s="79">
        <v>2846461.76</v>
      </c>
      <c r="H353" s="79">
        <v>1899193.16</v>
      </c>
      <c r="I353" s="79">
        <v>3632310.66</v>
      </c>
      <c r="J353" s="79">
        <v>2578029.7599999998</v>
      </c>
      <c r="K353" s="79">
        <v>3241449.76</v>
      </c>
      <c r="L353" s="79">
        <v>1700254.87</v>
      </c>
      <c r="M353" s="79">
        <v>804606</v>
      </c>
      <c r="N353" s="79">
        <v>1649551.92</v>
      </c>
      <c r="O353" s="79">
        <v>938236.92</v>
      </c>
      <c r="P353" s="79">
        <v>2228210.2200000002</v>
      </c>
      <c r="Q353" s="79">
        <f t="shared" si="8"/>
        <v>24601497.789999999</v>
      </c>
      <c r="R353" s="106"/>
      <c r="S353" s="106"/>
      <c r="T353" s="106"/>
      <c r="U353" s="106"/>
      <c r="V353" s="106"/>
      <c r="W353" s="106"/>
      <c r="X353" s="106"/>
      <c r="Y353" s="106"/>
      <c r="Z353" s="106"/>
      <c r="AA353" s="106"/>
      <c r="AB353" s="106"/>
      <c r="AC353" s="106"/>
      <c r="AD353" s="106"/>
      <c r="AE353" s="106"/>
    </row>
    <row r="354" spans="2:31" x14ac:dyDescent="0.25">
      <c r="B354" s="104" t="s">
        <v>477</v>
      </c>
      <c r="C354" s="79">
        <v>34717000</v>
      </c>
      <c r="D354" s="79">
        <v>31281084.809999999</v>
      </c>
      <c r="E354" s="79">
        <v>720041</v>
      </c>
      <c r="F354" s="79">
        <v>1615872</v>
      </c>
      <c r="G354" s="79">
        <v>1880200</v>
      </c>
      <c r="H354" s="79">
        <v>1365343.16</v>
      </c>
      <c r="I354" s="79">
        <v>2339063.66</v>
      </c>
      <c r="J354" s="79">
        <v>2278029.7599999998</v>
      </c>
      <c r="K354" s="79">
        <v>3049520</v>
      </c>
      <c r="L354" s="79">
        <v>1583323.77</v>
      </c>
      <c r="M354" s="79">
        <v>282900</v>
      </c>
      <c r="N354" s="79">
        <v>1229301.92</v>
      </c>
      <c r="O354" s="79">
        <v>86449</v>
      </c>
      <c r="P354" s="79">
        <v>1174870.67</v>
      </c>
      <c r="Q354" s="79">
        <f t="shared" si="8"/>
        <v>17604914.939999998</v>
      </c>
      <c r="R354" s="106"/>
      <c r="S354" s="106"/>
      <c r="T354" s="106"/>
      <c r="U354" s="106"/>
      <c r="V354" s="106"/>
      <c r="W354" s="106"/>
      <c r="X354" s="106"/>
      <c r="Y354" s="106"/>
      <c r="Z354" s="106"/>
      <c r="AA354" s="106"/>
      <c r="AB354" s="106"/>
      <c r="AC354" s="106"/>
      <c r="AD354" s="106"/>
      <c r="AE354" s="106"/>
    </row>
    <row r="355" spans="2:31" s="28" customFormat="1" x14ac:dyDescent="0.25">
      <c r="B355" s="101" t="s">
        <v>478</v>
      </c>
      <c r="C355" s="102">
        <v>11549333</v>
      </c>
      <c r="D355" s="102">
        <v>13954344</v>
      </c>
      <c r="E355" s="102">
        <v>300000</v>
      </c>
      <c r="F355" s="102">
        <v>447279.76</v>
      </c>
      <c r="G355" s="102">
        <v>966261.76000000001</v>
      </c>
      <c r="H355" s="102">
        <v>533850</v>
      </c>
      <c r="I355" s="102">
        <v>1293247</v>
      </c>
      <c r="J355" s="102">
        <v>300000</v>
      </c>
      <c r="K355" s="102">
        <v>191929.76</v>
      </c>
      <c r="L355" s="102">
        <v>116931.1</v>
      </c>
      <c r="M355" s="102">
        <v>521706</v>
      </c>
      <c r="N355" s="102">
        <v>420250</v>
      </c>
      <c r="O355" s="102">
        <v>851787.92</v>
      </c>
      <c r="P355" s="102">
        <v>1053339.55</v>
      </c>
      <c r="Q355" s="102">
        <f t="shared" si="8"/>
        <v>6996582.8500000006</v>
      </c>
      <c r="R355" s="103"/>
      <c r="S355" s="103"/>
      <c r="T355" s="103"/>
      <c r="U355" s="103"/>
      <c r="V355" s="103"/>
      <c r="W355" s="103"/>
      <c r="X355" s="103"/>
      <c r="Y355" s="103"/>
      <c r="Z355" s="103"/>
      <c r="AA355" s="103"/>
      <c r="AB355" s="103"/>
      <c r="AC355" s="103"/>
      <c r="AD355" s="103"/>
      <c r="AE355" s="103"/>
    </row>
    <row r="356" spans="2:31" x14ac:dyDescent="0.25">
      <c r="B356" s="104" t="s">
        <v>479</v>
      </c>
      <c r="C356" s="79">
        <v>11549333</v>
      </c>
      <c r="D356" s="79">
        <v>13954344</v>
      </c>
      <c r="E356" s="79">
        <v>0</v>
      </c>
      <c r="F356" s="79">
        <v>12500</v>
      </c>
      <c r="G356" s="79">
        <v>0</v>
      </c>
      <c r="H356" s="79">
        <v>0</v>
      </c>
      <c r="I356" s="79">
        <v>0</v>
      </c>
      <c r="J356" s="79">
        <v>1000000</v>
      </c>
      <c r="K356" s="79">
        <v>505000</v>
      </c>
      <c r="L356" s="79">
        <v>75000</v>
      </c>
      <c r="M356" s="79">
        <v>250000</v>
      </c>
      <c r="N356" s="79">
        <v>500000</v>
      </c>
      <c r="O356" s="79">
        <v>225000</v>
      </c>
      <c r="P356" s="79">
        <v>6800000</v>
      </c>
      <c r="Q356" s="79">
        <f t="shared" si="8"/>
        <v>9367500</v>
      </c>
      <c r="R356" s="106"/>
      <c r="S356" s="106"/>
      <c r="T356" s="106"/>
      <c r="U356" s="106"/>
      <c r="V356" s="106"/>
      <c r="W356" s="106"/>
      <c r="X356" s="106"/>
      <c r="Y356" s="106"/>
      <c r="Z356" s="106"/>
      <c r="AA356" s="106"/>
      <c r="AB356" s="106"/>
      <c r="AC356" s="106"/>
      <c r="AD356" s="106"/>
      <c r="AE356" s="106"/>
    </row>
    <row r="357" spans="2:31" s="28" customFormat="1" x14ac:dyDescent="0.25">
      <c r="B357" s="101" t="s">
        <v>480</v>
      </c>
      <c r="C357" s="102">
        <v>138508015</v>
      </c>
      <c r="D357" s="102">
        <v>175977068.63</v>
      </c>
      <c r="E357" s="102">
        <v>0</v>
      </c>
      <c r="F357" s="102">
        <v>12500</v>
      </c>
      <c r="G357" s="102">
        <v>0</v>
      </c>
      <c r="H357" s="102">
        <v>0</v>
      </c>
      <c r="I357" s="102">
        <v>0</v>
      </c>
      <c r="J357" s="102">
        <v>1000000</v>
      </c>
      <c r="K357" s="102">
        <v>505000</v>
      </c>
      <c r="L357" s="102">
        <v>75000</v>
      </c>
      <c r="M357" s="102">
        <v>250000</v>
      </c>
      <c r="N357" s="102">
        <v>500000</v>
      </c>
      <c r="O357" s="102">
        <v>225000</v>
      </c>
      <c r="P357" s="102">
        <v>6800000</v>
      </c>
      <c r="Q357" s="102">
        <f t="shared" si="8"/>
        <v>9367500</v>
      </c>
      <c r="R357" s="103"/>
      <c r="S357" s="103"/>
      <c r="T357" s="103"/>
      <c r="U357" s="103"/>
      <c r="V357" s="103"/>
      <c r="W357" s="103"/>
      <c r="X357" s="103"/>
      <c r="Y357" s="103"/>
      <c r="Z357" s="103"/>
      <c r="AA357" s="103"/>
      <c r="AB357" s="103"/>
      <c r="AC357" s="103"/>
      <c r="AD357" s="103"/>
      <c r="AE357" s="103"/>
    </row>
    <row r="358" spans="2:31" x14ac:dyDescent="0.25">
      <c r="B358" s="104" t="s">
        <v>481</v>
      </c>
      <c r="C358" s="79">
        <v>128268236</v>
      </c>
      <c r="D358" s="79">
        <v>165237289.63</v>
      </c>
      <c r="E358" s="79">
        <v>0</v>
      </c>
      <c r="F358" s="79">
        <v>94555</v>
      </c>
      <c r="G358" s="79">
        <v>25000</v>
      </c>
      <c r="H358" s="79">
        <v>4038263.9</v>
      </c>
      <c r="I358" s="79">
        <v>63514</v>
      </c>
      <c r="J358" s="79">
        <v>361845</v>
      </c>
      <c r="K358" s="79">
        <v>433331.32</v>
      </c>
      <c r="L358" s="79">
        <v>469834.6</v>
      </c>
      <c r="M358" s="79">
        <v>779532.18</v>
      </c>
      <c r="N358" s="79">
        <v>96881.25</v>
      </c>
      <c r="O358" s="79">
        <v>56306.71</v>
      </c>
      <c r="P358" s="79">
        <v>1365194.77</v>
      </c>
      <c r="Q358" s="79">
        <f t="shared" si="8"/>
        <v>7784258.7300000004</v>
      </c>
      <c r="R358" s="106"/>
      <c r="S358" s="106"/>
      <c r="T358" s="106"/>
      <c r="U358" s="106"/>
      <c r="V358" s="106"/>
      <c r="W358" s="106"/>
      <c r="X358" s="106"/>
      <c r="Y358" s="106"/>
      <c r="Z358" s="106"/>
      <c r="AA358" s="106"/>
      <c r="AB358" s="106"/>
      <c r="AC358" s="106"/>
      <c r="AD358" s="106"/>
      <c r="AE358" s="106"/>
    </row>
    <row r="359" spans="2:31" x14ac:dyDescent="0.25">
      <c r="B359" s="104" t="s">
        <v>482</v>
      </c>
      <c r="C359" s="79">
        <v>10239779</v>
      </c>
      <c r="D359" s="79">
        <v>10739779</v>
      </c>
      <c r="E359" s="79">
        <v>0</v>
      </c>
      <c r="F359" s="79">
        <v>94555</v>
      </c>
      <c r="G359" s="79">
        <v>25000</v>
      </c>
      <c r="H359" s="79">
        <v>3505510</v>
      </c>
      <c r="I359" s="79">
        <v>7900</v>
      </c>
      <c r="J359" s="79">
        <v>361845</v>
      </c>
      <c r="K359" s="79">
        <v>433331.32</v>
      </c>
      <c r="L359" s="79">
        <v>469834.6</v>
      </c>
      <c r="M359" s="79">
        <v>779532.18</v>
      </c>
      <c r="N359" s="79">
        <v>96881.25</v>
      </c>
      <c r="O359" s="79">
        <v>56306.71</v>
      </c>
      <c r="P359" s="79">
        <v>1365194.77</v>
      </c>
      <c r="Q359" s="79">
        <f t="shared" si="8"/>
        <v>7195890.8300000001</v>
      </c>
      <c r="R359" s="106"/>
      <c r="S359" s="106"/>
      <c r="T359" s="106"/>
      <c r="U359" s="106"/>
      <c r="V359" s="106"/>
      <c r="W359" s="106"/>
      <c r="X359" s="106"/>
      <c r="Y359" s="106"/>
      <c r="Z359" s="106"/>
      <c r="AA359" s="106"/>
      <c r="AB359" s="106"/>
      <c r="AC359" s="106"/>
      <c r="AD359" s="106"/>
      <c r="AE359" s="106"/>
    </row>
    <row r="360" spans="2:31" s="28" customFormat="1" x14ac:dyDescent="0.25">
      <c r="B360" s="101" t="s">
        <v>483</v>
      </c>
      <c r="C360" s="102">
        <v>6829495</v>
      </c>
      <c r="D360" s="102">
        <v>9689745.0099999998</v>
      </c>
      <c r="E360" s="102">
        <v>0</v>
      </c>
      <c r="F360" s="102">
        <v>0</v>
      </c>
      <c r="G360" s="102">
        <v>0</v>
      </c>
      <c r="H360" s="102">
        <v>532753.9</v>
      </c>
      <c r="I360" s="102">
        <v>55614</v>
      </c>
      <c r="J360" s="102">
        <v>0</v>
      </c>
      <c r="K360" s="102"/>
      <c r="L360" s="102"/>
      <c r="M360" s="102"/>
      <c r="N360" s="102"/>
      <c r="O360" s="102">
        <v>0</v>
      </c>
      <c r="P360" s="102"/>
      <c r="Q360" s="102">
        <f t="shared" si="8"/>
        <v>588367.9</v>
      </c>
      <c r="R360" s="103"/>
      <c r="S360" s="103"/>
      <c r="T360" s="103"/>
      <c r="U360" s="103"/>
      <c r="V360" s="103"/>
      <c r="W360" s="103"/>
      <c r="X360" s="103"/>
      <c r="Y360" s="103"/>
      <c r="Z360" s="103"/>
      <c r="AA360" s="103"/>
      <c r="AB360" s="103"/>
      <c r="AC360" s="103"/>
      <c r="AD360" s="103"/>
      <c r="AE360" s="103"/>
    </row>
    <row r="361" spans="2:31" x14ac:dyDescent="0.25">
      <c r="B361" s="104" t="s">
        <v>484</v>
      </c>
      <c r="C361" s="79">
        <v>6829495</v>
      </c>
      <c r="D361" s="79">
        <v>9689745.0099999998</v>
      </c>
      <c r="E361" s="79">
        <v>0</v>
      </c>
      <c r="F361" s="79"/>
      <c r="G361" s="79"/>
      <c r="H361" s="79">
        <v>200000</v>
      </c>
      <c r="I361" s="79"/>
      <c r="J361" s="79"/>
      <c r="K361" s="79"/>
      <c r="L361" s="79">
        <v>575000</v>
      </c>
      <c r="M361" s="79">
        <v>419882.01</v>
      </c>
      <c r="N361" s="79">
        <v>115250</v>
      </c>
      <c r="O361" s="79">
        <v>236000</v>
      </c>
      <c r="P361" s="79">
        <v>2509433.06</v>
      </c>
      <c r="Q361" s="79">
        <f t="shared" si="8"/>
        <v>4055565.0700000003</v>
      </c>
      <c r="R361" s="106"/>
      <c r="S361" s="106"/>
      <c r="T361" s="106"/>
      <c r="U361" s="106"/>
      <c r="V361" s="106"/>
      <c r="W361" s="106"/>
      <c r="X361" s="106"/>
      <c r="Y361" s="106"/>
      <c r="Z361" s="106"/>
      <c r="AA361" s="106"/>
      <c r="AB361" s="106"/>
      <c r="AC361" s="106"/>
      <c r="AD361" s="106"/>
      <c r="AE361" s="106"/>
    </row>
    <row r="362" spans="2:31" s="28" customFormat="1" x14ac:dyDescent="0.25">
      <c r="B362" s="101" t="s">
        <v>485</v>
      </c>
      <c r="C362" s="102">
        <v>412203652</v>
      </c>
      <c r="D362" s="102">
        <v>413111588.06</v>
      </c>
      <c r="E362" s="102">
        <v>0</v>
      </c>
      <c r="F362" s="102"/>
      <c r="G362" s="102"/>
      <c r="H362" s="102">
        <v>200000</v>
      </c>
      <c r="I362" s="102"/>
      <c r="J362" s="102"/>
      <c r="K362" s="102"/>
      <c r="L362" s="102">
        <v>575000</v>
      </c>
      <c r="M362" s="102">
        <v>419882.01</v>
      </c>
      <c r="N362" s="102">
        <v>115250</v>
      </c>
      <c r="O362" s="102">
        <v>236000</v>
      </c>
      <c r="P362" s="102">
        <v>2509433.06</v>
      </c>
      <c r="Q362" s="102">
        <f t="shared" si="8"/>
        <v>4055565.0700000003</v>
      </c>
      <c r="R362" s="103"/>
      <c r="S362" s="103"/>
      <c r="T362" s="103"/>
      <c r="U362" s="103"/>
      <c r="V362" s="103"/>
      <c r="W362" s="103"/>
      <c r="X362" s="103"/>
      <c r="Y362" s="103"/>
      <c r="Z362" s="103"/>
      <c r="AA362" s="103"/>
      <c r="AB362" s="103"/>
      <c r="AC362" s="103"/>
      <c r="AD362" s="103"/>
      <c r="AE362" s="103"/>
    </row>
    <row r="363" spans="2:31" x14ac:dyDescent="0.25">
      <c r="B363" s="104" t="s">
        <v>486</v>
      </c>
      <c r="C363" s="79">
        <v>177084904</v>
      </c>
      <c r="D363" s="79">
        <v>174995840.06</v>
      </c>
      <c r="E363" s="79">
        <v>5224050</v>
      </c>
      <c r="F363" s="79">
        <v>5224050</v>
      </c>
      <c r="G363" s="79">
        <v>16447366.119999999</v>
      </c>
      <c r="H363" s="79">
        <v>22908012.300000001</v>
      </c>
      <c r="I363" s="79">
        <v>15866133.300000001</v>
      </c>
      <c r="J363" s="79">
        <v>6121050</v>
      </c>
      <c r="K363" s="79">
        <v>23850249.960000001</v>
      </c>
      <c r="L363" s="79">
        <v>16869408.309999999</v>
      </c>
      <c r="M363" s="79">
        <v>14510312.470000001</v>
      </c>
      <c r="N363" s="79">
        <v>14086116.130000001</v>
      </c>
      <c r="O363" s="79">
        <v>14439971.300000001</v>
      </c>
      <c r="P363" s="79">
        <v>13521104.140000001</v>
      </c>
      <c r="Q363" s="79">
        <f t="shared" si="8"/>
        <v>169067824.03000003</v>
      </c>
      <c r="R363" s="106"/>
      <c r="S363" s="106"/>
      <c r="T363" s="106"/>
      <c r="U363" s="106"/>
      <c r="V363" s="106"/>
      <c r="W363" s="106"/>
      <c r="X363" s="106"/>
      <c r="Y363" s="106"/>
      <c r="Z363" s="106"/>
      <c r="AA363" s="106"/>
      <c r="AB363" s="106"/>
      <c r="AC363" s="106"/>
      <c r="AD363" s="106"/>
      <c r="AE363" s="106"/>
    </row>
    <row r="364" spans="2:31" x14ac:dyDescent="0.25">
      <c r="B364" s="104" t="s">
        <v>487</v>
      </c>
      <c r="C364" s="79">
        <v>45000000</v>
      </c>
      <c r="D364" s="79">
        <v>45000000</v>
      </c>
      <c r="E364" s="79">
        <v>5224050</v>
      </c>
      <c r="F364" s="79">
        <v>5224050</v>
      </c>
      <c r="G364" s="79">
        <v>15417366.119999999</v>
      </c>
      <c r="H364" s="79">
        <v>22833012.300000001</v>
      </c>
      <c r="I364" s="79">
        <v>15756133.300000001</v>
      </c>
      <c r="J364" s="79">
        <v>6062550</v>
      </c>
      <c r="K364" s="79">
        <v>23850249.960000001</v>
      </c>
      <c r="L364" s="79">
        <v>14829408.310000001</v>
      </c>
      <c r="M364" s="79">
        <v>14440312.470000001</v>
      </c>
      <c r="N364" s="79">
        <v>13641116.130000001</v>
      </c>
      <c r="O364" s="79">
        <v>13792782.800000001</v>
      </c>
      <c r="P364" s="79">
        <v>13501104.140000001</v>
      </c>
      <c r="Q364" s="79">
        <f t="shared" si="8"/>
        <v>164572135.53000003</v>
      </c>
      <c r="R364" s="106"/>
      <c r="S364" s="106"/>
      <c r="T364" s="106"/>
      <c r="U364" s="106"/>
      <c r="V364" s="106"/>
      <c r="W364" s="106"/>
      <c r="X364" s="106"/>
      <c r="Y364" s="106"/>
      <c r="Z364" s="106"/>
      <c r="AA364" s="106"/>
      <c r="AB364" s="106"/>
      <c r="AC364" s="106"/>
      <c r="AD364" s="106"/>
      <c r="AE364" s="106"/>
    </row>
    <row r="365" spans="2:31" s="28" customFormat="1" x14ac:dyDescent="0.25">
      <c r="B365" s="104" t="s">
        <v>488</v>
      </c>
      <c r="C365" s="79">
        <v>190118748</v>
      </c>
      <c r="D365" s="79">
        <v>193115748</v>
      </c>
      <c r="E365" s="79">
        <v>0</v>
      </c>
      <c r="F365" s="79"/>
      <c r="G365" s="79"/>
      <c r="H365" s="79"/>
      <c r="I365" s="79"/>
      <c r="J365" s="79"/>
      <c r="K365" s="79"/>
      <c r="L365" s="79"/>
      <c r="M365" s="79"/>
      <c r="N365" s="79"/>
      <c r="O365" s="79"/>
      <c r="P365" s="79"/>
      <c r="Q365" s="79">
        <f t="shared" si="8"/>
        <v>0</v>
      </c>
      <c r="R365" s="106"/>
      <c r="S365" s="106"/>
      <c r="T365" s="106"/>
      <c r="U365" s="106"/>
      <c r="V365" s="106"/>
      <c r="W365" s="106"/>
      <c r="X365" s="106"/>
      <c r="Y365" s="106"/>
      <c r="Z365" s="106"/>
      <c r="AA365" s="106"/>
      <c r="AB365" s="106"/>
      <c r="AC365" s="106"/>
      <c r="AD365" s="106"/>
      <c r="AE365" s="106"/>
    </row>
    <row r="366" spans="2:31" x14ac:dyDescent="0.25">
      <c r="B366" s="104" t="s">
        <v>49</v>
      </c>
      <c r="C366" s="79">
        <v>12400000</v>
      </c>
      <c r="D366" s="79">
        <v>1332400000</v>
      </c>
      <c r="E366" s="79">
        <v>0</v>
      </c>
      <c r="F366" s="79"/>
      <c r="G366" s="79">
        <v>1030000</v>
      </c>
      <c r="H366" s="79">
        <v>75000</v>
      </c>
      <c r="I366" s="79">
        <v>110000</v>
      </c>
      <c r="J366" s="79">
        <v>58500</v>
      </c>
      <c r="K366" s="79">
        <v>0</v>
      </c>
      <c r="L366" s="79">
        <v>2040000</v>
      </c>
      <c r="M366" s="79">
        <v>70000</v>
      </c>
      <c r="N366" s="79">
        <v>445000</v>
      </c>
      <c r="O366" s="79">
        <v>647188.5</v>
      </c>
      <c r="P366" s="79">
        <v>20000</v>
      </c>
      <c r="Q366" s="79">
        <f t="shared" si="8"/>
        <v>4495688.5</v>
      </c>
      <c r="R366" s="106"/>
      <c r="S366" s="106"/>
      <c r="T366" s="106"/>
      <c r="U366" s="106"/>
      <c r="V366" s="106"/>
      <c r="W366" s="106"/>
      <c r="X366" s="106"/>
      <c r="Y366" s="106"/>
      <c r="Z366" s="106"/>
      <c r="AA366" s="106"/>
      <c r="AB366" s="106"/>
      <c r="AC366" s="106"/>
      <c r="AD366" s="106"/>
      <c r="AE366" s="106"/>
    </row>
    <row r="367" spans="2:31" s="28" customFormat="1" x14ac:dyDescent="0.25">
      <c r="B367" s="101" t="s">
        <v>489</v>
      </c>
      <c r="C367" s="102">
        <v>1400000</v>
      </c>
      <c r="D367" s="102">
        <v>1400000</v>
      </c>
      <c r="E367" s="102">
        <v>0</v>
      </c>
      <c r="F367" s="102"/>
      <c r="G367" s="102"/>
      <c r="H367" s="102"/>
      <c r="I367" s="102"/>
      <c r="J367" s="102"/>
      <c r="K367" s="102"/>
      <c r="L367" s="102"/>
      <c r="M367" s="102"/>
      <c r="N367" s="102"/>
      <c r="O367" s="102"/>
      <c r="P367" s="102">
        <v>12000000</v>
      </c>
      <c r="Q367" s="102">
        <f t="shared" si="8"/>
        <v>12000000</v>
      </c>
      <c r="R367" s="103"/>
      <c r="S367" s="103"/>
      <c r="T367" s="103"/>
      <c r="U367" s="103"/>
      <c r="V367" s="103"/>
      <c r="W367" s="103"/>
      <c r="X367" s="103"/>
      <c r="Y367" s="103"/>
      <c r="Z367" s="103"/>
      <c r="AA367" s="103"/>
      <c r="AB367" s="103"/>
      <c r="AC367" s="103"/>
      <c r="AD367" s="103"/>
      <c r="AE367" s="103"/>
    </row>
    <row r="368" spans="2:31" x14ac:dyDescent="0.25">
      <c r="B368" s="104" t="s">
        <v>490</v>
      </c>
      <c r="C368" s="79">
        <v>1400000</v>
      </c>
      <c r="D368" s="79">
        <v>1400000</v>
      </c>
      <c r="E368" s="79">
        <v>0</v>
      </c>
      <c r="F368" s="79"/>
      <c r="G368" s="79"/>
      <c r="H368" s="79"/>
      <c r="I368" s="79"/>
      <c r="J368" s="79"/>
      <c r="K368" s="79"/>
      <c r="L368" s="79"/>
      <c r="M368" s="79"/>
      <c r="N368" s="79"/>
      <c r="O368" s="79"/>
      <c r="P368" s="79"/>
      <c r="Q368" s="79">
        <f t="shared" si="8"/>
        <v>0</v>
      </c>
      <c r="R368" s="106"/>
      <c r="S368" s="106"/>
      <c r="T368" s="106"/>
      <c r="U368" s="106"/>
      <c r="V368" s="106"/>
      <c r="W368" s="106"/>
      <c r="X368" s="106"/>
      <c r="Y368" s="106"/>
      <c r="Z368" s="106"/>
      <c r="AA368" s="106"/>
      <c r="AB368" s="106"/>
      <c r="AC368" s="106"/>
      <c r="AD368" s="106"/>
      <c r="AE368" s="106"/>
    </row>
    <row r="369" spans="2:31" s="28" customFormat="1" x14ac:dyDescent="0.25">
      <c r="B369" s="101" t="s">
        <v>491</v>
      </c>
      <c r="C369" s="102">
        <v>11000000</v>
      </c>
      <c r="D369" s="102">
        <v>1331000000</v>
      </c>
      <c r="E369" s="102">
        <v>0</v>
      </c>
      <c r="F369" s="102"/>
      <c r="G369" s="102"/>
      <c r="H369" s="102"/>
      <c r="I369" s="102"/>
      <c r="J369" s="102"/>
      <c r="K369" s="102"/>
      <c r="L369" s="102"/>
      <c r="M369" s="102"/>
      <c r="N369" s="102"/>
      <c r="O369" s="102"/>
      <c r="P369" s="102"/>
      <c r="Q369" s="102">
        <f t="shared" si="8"/>
        <v>0</v>
      </c>
      <c r="R369" s="103"/>
      <c r="S369" s="103"/>
      <c r="T369" s="103"/>
      <c r="U369" s="103"/>
      <c r="V369" s="103"/>
      <c r="W369" s="103"/>
      <c r="X369" s="103"/>
      <c r="Y369" s="103"/>
      <c r="Z369" s="103"/>
      <c r="AA369" s="103"/>
      <c r="AB369" s="103"/>
      <c r="AC369" s="103"/>
      <c r="AD369" s="103"/>
      <c r="AE369" s="103"/>
    </row>
    <row r="370" spans="2:31" s="28" customFormat="1" x14ac:dyDescent="0.25">
      <c r="B370" s="104" t="s">
        <v>492</v>
      </c>
      <c r="C370" s="79">
        <v>0</v>
      </c>
      <c r="D370" s="79">
        <v>1320000000</v>
      </c>
      <c r="E370" s="79">
        <v>0</v>
      </c>
      <c r="F370" s="79"/>
      <c r="G370" s="79"/>
      <c r="H370" s="79"/>
      <c r="I370" s="79"/>
      <c r="J370" s="79"/>
      <c r="K370" s="79"/>
      <c r="L370" s="79"/>
      <c r="M370" s="79"/>
      <c r="N370" s="79"/>
      <c r="O370" s="79"/>
      <c r="P370" s="79">
        <v>12000000</v>
      </c>
      <c r="Q370" s="79">
        <f t="shared" si="8"/>
        <v>12000000</v>
      </c>
      <c r="R370" s="106"/>
      <c r="S370" s="106"/>
      <c r="T370" s="106"/>
      <c r="U370" s="106"/>
      <c r="V370" s="106"/>
      <c r="W370" s="106"/>
      <c r="X370" s="106"/>
      <c r="Y370" s="106"/>
      <c r="Z370" s="106"/>
      <c r="AA370" s="106"/>
      <c r="AB370" s="106"/>
      <c r="AC370" s="106"/>
      <c r="AD370" s="106"/>
      <c r="AE370" s="106"/>
    </row>
    <row r="371" spans="2:31" x14ac:dyDescent="0.25">
      <c r="B371" s="104" t="s">
        <v>493</v>
      </c>
      <c r="C371" s="79">
        <v>11000000</v>
      </c>
      <c r="D371" s="79">
        <v>11000000</v>
      </c>
      <c r="E371" s="79">
        <v>0</v>
      </c>
      <c r="F371" s="79"/>
      <c r="G371" s="79"/>
      <c r="H371" s="79"/>
      <c r="I371" s="79"/>
      <c r="J371" s="79"/>
      <c r="K371" s="79"/>
      <c r="L371" s="79"/>
      <c r="M371" s="79"/>
      <c r="N371" s="79"/>
      <c r="O371" s="79"/>
      <c r="P371" s="79">
        <v>12000000</v>
      </c>
      <c r="Q371" s="79">
        <f t="shared" si="8"/>
        <v>12000000</v>
      </c>
      <c r="R371" s="106"/>
      <c r="S371" s="106"/>
      <c r="T371" s="106"/>
      <c r="U371" s="106"/>
      <c r="V371" s="106"/>
      <c r="W371" s="106"/>
      <c r="X371" s="106"/>
      <c r="Y371" s="106"/>
      <c r="Z371" s="106"/>
      <c r="AA371" s="106"/>
      <c r="AB371" s="106"/>
      <c r="AC371" s="106"/>
      <c r="AD371" s="106"/>
      <c r="AE371" s="106"/>
    </row>
    <row r="372" spans="2:31" x14ac:dyDescent="0.25">
      <c r="B372" s="104" t="s">
        <v>50</v>
      </c>
      <c r="C372" s="79">
        <v>25866468</v>
      </c>
      <c r="D372" s="79">
        <v>25866468</v>
      </c>
      <c r="E372" s="79">
        <v>0</v>
      </c>
      <c r="F372" s="79"/>
      <c r="G372" s="79"/>
      <c r="H372" s="79"/>
      <c r="I372" s="79"/>
      <c r="J372" s="79"/>
      <c r="K372" s="79"/>
      <c r="L372" s="79"/>
      <c r="M372" s="79"/>
      <c r="N372" s="79"/>
      <c r="O372" s="79"/>
      <c r="P372" s="79"/>
      <c r="Q372" s="79">
        <f t="shared" si="8"/>
        <v>0</v>
      </c>
      <c r="R372" s="106"/>
      <c r="S372" s="106"/>
      <c r="T372" s="106"/>
      <c r="U372" s="106"/>
      <c r="V372" s="106"/>
      <c r="W372" s="106"/>
      <c r="X372" s="106"/>
      <c r="Y372" s="106"/>
      <c r="Z372" s="106"/>
      <c r="AA372" s="106"/>
      <c r="AB372" s="106"/>
      <c r="AC372" s="106"/>
      <c r="AD372" s="106"/>
      <c r="AE372" s="106"/>
    </row>
    <row r="373" spans="2:31" s="28" customFormat="1" x14ac:dyDescent="0.25">
      <c r="B373" s="101" t="s">
        <v>494</v>
      </c>
      <c r="C373" s="102">
        <v>25866468</v>
      </c>
      <c r="D373" s="102">
        <v>25866468</v>
      </c>
      <c r="E373" s="102">
        <v>0</v>
      </c>
      <c r="F373" s="102"/>
      <c r="G373" s="102"/>
      <c r="H373" s="102"/>
      <c r="I373" s="102"/>
      <c r="J373" s="102"/>
      <c r="K373" s="102"/>
      <c r="L373" s="102"/>
      <c r="M373" s="102"/>
      <c r="N373" s="102"/>
      <c r="O373" s="102"/>
      <c r="P373" s="102"/>
      <c r="Q373" s="102">
        <f t="shared" si="8"/>
        <v>0</v>
      </c>
      <c r="R373" s="103"/>
      <c r="S373" s="103"/>
      <c r="T373" s="103"/>
      <c r="U373" s="103"/>
      <c r="V373" s="103"/>
      <c r="W373" s="103"/>
      <c r="X373" s="103"/>
      <c r="Y373" s="103"/>
      <c r="Z373" s="103"/>
      <c r="AA373" s="103"/>
      <c r="AB373" s="103"/>
      <c r="AC373" s="103"/>
      <c r="AD373" s="103"/>
      <c r="AE373" s="103"/>
    </row>
    <row r="374" spans="2:31" s="28" customFormat="1" x14ac:dyDescent="0.25">
      <c r="B374" s="104" t="s">
        <v>495</v>
      </c>
      <c r="C374" s="79">
        <v>866468</v>
      </c>
      <c r="D374" s="79">
        <v>866468</v>
      </c>
      <c r="E374" s="79">
        <v>0</v>
      </c>
      <c r="F374" s="79"/>
      <c r="G374" s="79"/>
      <c r="H374" s="79"/>
      <c r="I374" s="79"/>
      <c r="J374" s="79"/>
      <c r="K374" s="79"/>
      <c r="L374" s="79"/>
      <c r="M374" s="79"/>
      <c r="N374" s="79"/>
      <c r="O374" s="79"/>
      <c r="P374" s="79"/>
      <c r="Q374" s="79">
        <f t="shared" si="8"/>
        <v>0</v>
      </c>
      <c r="R374" s="106"/>
      <c r="S374" s="106"/>
      <c r="T374" s="106"/>
      <c r="U374" s="106"/>
      <c r="V374" s="106"/>
      <c r="W374" s="106"/>
      <c r="X374" s="106"/>
      <c r="Y374" s="106"/>
      <c r="Z374" s="106"/>
      <c r="AA374" s="106"/>
      <c r="AB374" s="106"/>
      <c r="AC374" s="106"/>
      <c r="AD374" s="106"/>
      <c r="AE374" s="106"/>
    </row>
    <row r="375" spans="2:31" x14ac:dyDescent="0.25">
      <c r="B375" s="104" t="s">
        <v>496</v>
      </c>
      <c r="C375" s="79">
        <v>25000000</v>
      </c>
      <c r="D375" s="79">
        <v>25000000</v>
      </c>
      <c r="E375" s="79">
        <v>0</v>
      </c>
      <c r="F375" s="79"/>
      <c r="G375" s="79"/>
      <c r="H375" s="79"/>
      <c r="I375" s="79"/>
      <c r="J375" s="79"/>
      <c r="K375" s="79"/>
      <c r="L375" s="79"/>
      <c r="M375" s="79"/>
      <c r="N375" s="79"/>
      <c r="O375" s="79"/>
      <c r="P375" s="79"/>
      <c r="Q375" s="79">
        <f t="shared" si="8"/>
        <v>0</v>
      </c>
      <c r="R375" s="106"/>
      <c r="S375" s="106"/>
      <c r="T375" s="106"/>
      <c r="U375" s="106"/>
      <c r="V375" s="106"/>
      <c r="W375" s="106"/>
      <c r="X375" s="106"/>
      <c r="Y375" s="106"/>
      <c r="Z375" s="106"/>
      <c r="AA375" s="106"/>
      <c r="AB375" s="106"/>
      <c r="AC375" s="106"/>
      <c r="AD375" s="106"/>
      <c r="AE375" s="106"/>
    </row>
    <row r="376" spans="2:31" x14ac:dyDescent="0.25">
      <c r="B376" s="104" t="s">
        <v>52</v>
      </c>
      <c r="C376" s="79">
        <v>1286300</v>
      </c>
      <c r="D376" s="79">
        <v>1286300</v>
      </c>
      <c r="E376" s="79">
        <v>0</v>
      </c>
      <c r="F376" s="79"/>
      <c r="G376" s="79"/>
      <c r="H376" s="79"/>
      <c r="I376" s="79"/>
      <c r="J376" s="79"/>
      <c r="K376" s="79"/>
      <c r="L376" s="79"/>
      <c r="M376" s="79"/>
      <c r="N376" s="79"/>
      <c r="O376" s="79"/>
      <c r="P376" s="79"/>
      <c r="Q376" s="79">
        <f t="shared" si="8"/>
        <v>0</v>
      </c>
      <c r="R376" s="106"/>
      <c r="S376" s="106"/>
      <c r="T376" s="106"/>
      <c r="U376" s="106"/>
      <c r="V376" s="106"/>
      <c r="W376" s="106"/>
      <c r="X376" s="106"/>
      <c r="Y376" s="106"/>
      <c r="Z376" s="106"/>
      <c r="AA376" s="106"/>
      <c r="AB376" s="106"/>
      <c r="AC376" s="106"/>
      <c r="AD376" s="106"/>
      <c r="AE376" s="106"/>
    </row>
    <row r="377" spans="2:31" s="28" customFormat="1" x14ac:dyDescent="0.25">
      <c r="B377" s="101" t="s">
        <v>497</v>
      </c>
      <c r="C377" s="102">
        <v>1286300</v>
      </c>
      <c r="D377" s="102">
        <v>1286300</v>
      </c>
      <c r="E377" s="102">
        <v>0</v>
      </c>
      <c r="F377" s="102"/>
      <c r="G377" s="102"/>
      <c r="H377" s="102"/>
      <c r="I377" s="102"/>
      <c r="J377" s="102"/>
      <c r="K377" s="102"/>
      <c r="L377" s="102"/>
      <c r="M377" s="102"/>
      <c r="N377" s="102"/>
      <c r="O377" s="102"/>
      <c r="P377" s="102"/>
      <c r="Q377" s="102">
        <f t="shared" si="8"/>
        <v>0</v>
      </c>
      <c r="R377" s="103"/>
      <c r="S377" s="103"/>
      <c r="T377" s="103"/>
      <c r="U377" s="103"/>
      <c r="V377" s="103"/>
      <c r="W377" s="103"/>
      <c r="X377" s="103"/>
      <c r="Y377" s="103"/>
      <c r="Z377" s="103"/>
      <c r="AA377" s="103"/>
      <c r="AB377" s="103"/>
      <c r="AC377" s="103"/>
      <c r="AD377" s="103"/>
      <c r="AE377" s="103"/>
    </row>
    <row r="378" spans="2:31" x14ac:dyDescent="0.25">
      <c r="B378" s="104" t="s">
        <v>498</v>
      </c>
      <c r="C378" s="79">
        <v>1286300</v>
      </c>
      <c r="D378" s="79">
        <v>1286300</v>
      </c>
      <c r="E378" s="79">
        <v>0</v>
      </c>
      <c r="F378" s="79"/>
      <c r="G378" s="79"/>
      <c r="H378" s="79"/>
      <c r="I378" s="79"/>
      <c r="J378" s="79"/>
      <c r="K378" s="79"/>
      <c r="L378" s="79"/>
      <c r="M378" s="79"/>
      <c r="N378" s="79"/>
      <c r="O378" s="79"/>
      <c r="P378" s="79"/>
      <c r="Q378" s="79">
        <f t="shared" si="8"/>
        <v>0</v>
      </c>
      <c r="R378" s="106"/>
      <c r="S378" s="106"/>
      <c r="T378" s="106"/>
      <c r="U378" s="106"/>
      <c r="V378" s="106"/>
      <c r="W378" s="106"/>
      <c r="X378" s="106"/>
      <c r="Y378" s="106"/>
      <c r="Z378" s="106"/>
      <c r="AA378" s="106"/>
      <c r="AB378" s="106"/>
      <c r="AC378" s="106"/>
      <c r="AD378" s="106"/>
      <c r="AE378" s="106"/>
    </row>
    <row r="379" spans="2:31" x14ac:dyDescent="0.25">
      <c r="B379" s="104" t="s">
        <v>53</v>
      </c>
      <c r="C379" s="79">
        <v>71702771</v>
      </c>
      <c r="D379" s="79">
        <v>84046421</v>
      </c>
      <c r="E379" s="79">
        <v>0</v>
      </c>
      <c r="F379" s="79"/>
      <c r="G379" s="79"/>
      <c r="H379" s="79"/>
      <c r="I379" s="79"/>
      <c r="J379" s="79"/>
      <c r="K379" s="79"/>
      <c r="L379" s="79"/>
      <c r="M379" s="79"/>
      <c r="N379" s="79"/>
      <c r="O379" s="79"/>
      <c r="P379" s="79"/>
      <c r="Q379" s="79">
        <f t="shared" si="8"/>
        <v>0</v>
      </c>
      <c r="R379" s="106"/>
      <c r="S379" s="106"/>
      <c r="T379" s="106"/>
      <c r="U379" s="106"/>
      <c r="V379" s="106"/>
      <c r="W379" s="106"/>
      <c r="X379" s="106"/>
      <c r="Y379" s="106"/>
      <c r="Z379" s="106"/>
      <c r="AA379" s="106"/>
      <c r="AB379" s="106"/>
      <c r="AC379" s="106"/>
      <c r="AD379" s="106"/>
      <c r="AE379" s="106"/>
    </row>
    <row r="380" spans="2:31" s="28" customFormat="1" x14ac:dyDescent="0.25">
      <c r="B380" s="101" t="s">
        <v>499</v>
      </c>
      <c r="C380" s="102">
        <v>71227771</v>
      </c>
      <c r="D380" s="102">
        <v>81869796</v>
      </c>
      <c r="E380" s="102">
        <v>1915399.3</v>
      </c>
      <c r="F380" s="102">
        <v>2777718.73</v>
      </c>
      <c r="G380" s="102">
        <v>2161753.92</v>
      </c>
      <c r="H380" s="102">
        <v>12996224.07</v>
      </c>
      <c r="I380" s="102">
        <v>872853.38</v>
      </c>
      <c r="J380" s="102">
        <v>3213379.17</v>
      </c>
      <c r="K380" s="102">
        <v>2860772.11</v>
      </c>
      <c r="L380" s="102">
        <v>2105709.61</v>
      </c>
      <c r="M380" s="102">
        <v>3362275.96</v>
      </c>
      <c r="N380" s="102">
        <v>2528970.65</v>
      </c>
      <c r="O380" s="102">
        <v>6605881.9000000004</v>
      </c>
      <c r="P380" s="102">
        <v>16265285.43</v>
      </c>
      <c r="Q380" s="102">
        <f t="shared" si="8"/>
        <v>57666224.229999997</v>
      </c>
      <c r="R380" s="103"/>
      <c r="S380" s="103"/>
      <c r="T380" s="103"/>
      <c r="U380" s="103"/>
      <c r="V380" s="103"/>
      <c r="W380" s="103"/>
      <c r="X380" s="103"/>
      <c r="Y380" s="103"/>
      <c r="Z380" s="103"/>
      <c r="AA380" s="103"/>
      <c r="AB380" s="103"/>
      <c r="AC380" s="103"/>
      <c r="AD380" s="103"/>
      <c r="AE380" s="103"/>
    </row>
    <row r="381" spans="2:31" x14ac:dyDescent="0.25">
      <c r="B381" s="104" t="s">
        <v>500</v>
      </c>
      <c r="C381" s="79">
        <v>71227771</v>
      </c>
      <c r="D381" s="79">
        <v>81869796</v>
      </c>
      <c r="E381" s="79">
        <v>1915399.3</v>
      </c>
      <c r="F381" s="79">
        <v>2777718.73</v>
      </c>
      <c r="G381" s="79">
        <v>2142904.41</v>
      </c>
      <c r="H381" s="79">
        <v>12996224.07</v>
      </c>
      <c r="I381" s="79">
        <v>872853.38</v>
      </c>
      <c r="J381" s="79">
        <v>3173451.5</v>
      </c>
      <c r="K381" s="79">
        <v>2860772.11</v>
      </c>
      <c r="L381" s="79">
        <v>2105709.61</v>
      </c>
      <c r="M381" s="79">
        <v>3362275.96</v>
      </c>
      <c r="N381" s="79">
        <v>2157226.88</v>
      </c>
      <c r="O381" s="79">
        <v>6605881.9000000004</v>
      </c>
      <c r="P381" s="79">
        <v>16265285.43</v>
      </c>
      <c r="Q381" s="79">
        <f t="shared" si="8"/>
        <v>57235703.280000001</v>
      </c>
      <c r="R381" s="106"/>
      <c r="S381" s="106"/>
      <c r="T381" s="106"/>
      <c r="U381" s="106"/>
      <c r="V381" s="106"/>
      <c r="W381" s="106"/>
      <c r="X381" s="106"/>
      <c r="Y381" s="106"/>
      <c r="Z381" s="106"/>
      <c r="AA381" s="106"/>
      <c r="AB381" s="106"/>
      <c r="AC381" s="106"/>
      <c r="AD381" s="106"/>
      <c r="AE381" s="106"/>
    </row>
    <row r="382" spans="2:31" s="28" customFormat="1" x14ac:dyDescent="0.25">
      <c r="B382" s="101" t="s">
        <v>501</v>
      </c>
      <c r="C382" s="102">
        <v>475000</v>
      </c>
      <c r="D382" s="102">
        <v>2176625</v>
      </c>
      <c r="E382" s="102">
        <v>1915399.3</v>
      </c>
      <c r="F382" s="102">
        <v>2777718.73</v>
      </c>
      <c r="G382" s="102">
        <v>2142904.41</v>
      </c>
      <c r="H382" s="102">
        <v>12996224.07</v>
      </c>
      <c r="I382" s="102">
        <v>872853.38</v>
      </c>
      <c r="J382" s="102">
        <v>3173451.5</v>
      </c>
      <c r="K382" s="102">
        <v>2860772.11</v>
      </c>
      <c r="L382" s="102">
        <v>2105709.61</v>
      </c>
      <c r="M382" s="102">
        <v>3362275.96</v>
      </c>
      <c r="N382" s="102">
        <v>2157226.88</v>
      </c>
      <c r="O382" s="102">
        <v>6605881.9000000004</v>
      </c>
      <c r="P382" s="102">
        <v>16265285.43</v>
      </c>
      <c r="Q382" s="102">
        <f t="shared" si="8"/>
        <v>57235703.280000001</v>
      </c>
      <c r="R382" s="103"/>
      <c r="S382" s="103"/>
      <c r="T382" s="103"/>
      <c r="U382" s="103"/>
      <c r="V382" s="103"/>
      <c r="W382" s="103"/>
      <c r="X382" s="103"/>
      <c r="Y382" s="103"/>
      <c r="Z382" s="103"/>
      <c r="AA382" s="103"/>
      <c r="AB382" s="103"/>
      <c r="AC382" s="103"/>
      <c r="AD382" s="103"/>
      <c r="AE382" s="103"/>
    </row>
    <row r="383" spans="2:31" x14ac:dyDescent="0.25">
      <c r="B383" s="104" t="s">
        <v>502</v>
      </c>
      <c r="C383" s="79">
        <v>475000</v>
      </c>
      <c r="D383" s="79">
        <v>2176625</v>
      </c>
      <c r="E383" s="79">
        <v>0</v>
      </c>
      <c r="F383" s="79"/>
      <c r="G383" s="79">
        <v>18849.509999999998</v>
      </c>
      <c r="H383" s="79">
        <v>0</v>
      </c>
      <c r="I383" s="79"/>
      <c r="J383" s="79">
        <v>39927.67</v>
      </c>
      <c r="K383" s="79"/>
      <c r="L383" s="79"/>
      <c r="M383" s="79"/>
      <c r="N383" s="79">
        <v>371743.77</v>
      </c>
      <c r="O383" s="79">
        <v>0</v>
      </c>
      <c r="P383" s="79">
        <v>0</v>
      </c>
      <c r="Q383" s="79">
        <f t="shared" si="8"/>
        <v>430520.95</v>
      </c>
      <c r="R383" s="106"/>
      <c r="S383" s="106"/>
      <c r="T383" s="106"/>
      <c r="U383" s="106"/>
      <c r="V383" s="106"/>
      <c r="W383" s="106"/>
      <c r="X383" s="106"/>
      <c r="Y383" s="106"/>
      <c r="Z383" s="106"/>
      <c r="AA383" s="106"/>
      <c r="AB383" s="106"/>
      <c r="AC383" s="106"/>
      <c r="AD383" s="106"/>
      <c r="AE383" s="106"/>
    </row>
    <row r="384" spans="2:31" x14ac:dyDescent="0.25">
      <c r="B384" s="104" t="s">
        <v>54</v>
      </c>
      <c r="C384" s="79">
        <v>45250000</v>
      </c>
      <c r="D384" s="79">
        <v>45250000</v>
      </c>
      <c r="E384" s="79">
        <v>0</v>
      </c>
      <c r="F384" s="79"/>
      <c r="G384" s="79">
        <v>18849.509999999998</v>
      </c>
      <c r="H384" s="79">
        <v>0</v>
      </c>
      <c r="I384" s="79"/>
      <c r="J384" s="79">
        <v>39927.67</v>
      </c>
      <c r="K384" s="79"/>
      <c r="L384" s="79"/>
      <c r="M384" s="79"/>
      <c r="N384" s="79">
        <v>371743.77</v>
      </c>
      <c r="O384" s="79">
        <v>0</v>
      </c>
      <c r="P384" s="79">
        <v>0</v>
      </c>
      <c r="Q384" s="79">
        <f t="shared" si="8"/>
        <v>430520.95</v>
      </c>
      <c r="R384" s="106"/>
      <c r="S384" s="106"/>
      <c r="T384" s="106"/>
      <c r="U384" s="106"/>
      <c r="V384" s="106"/>
      <c r="W384" s="106"/>
      <c r="X384" s="106"/>
      <c r="Y384" s="106"/>
      <c r="Z384" s="106"/>
      <c r="AA384" s="106"/>
      <c r="AB384" s="106"/>
      <c r="AC384" s="106"/>
      <c r="AD384" s="106"/>
      <c r="AE384" s="106"/>
    </row>
    <row r="385" spans="2:31" s="28" customFormat="1" x14ac:dyDescent="0.25">
      <c r="B385" s="101" t="s">
        <v>503</v>
      </c>
      <c r="C385" s="102">
        <v>45250000</v>
      </c>
      <c r="D385" s="102">
        <v>45250000</v>
      </c>
      <c r="E385" s="102">
        <v>0</v>
      </c>
      <c r="F385" s="102"/>
      <c r="G385" s="102"/>
      <c r="H385" s="102"/>
      <c r="I385" s="102"/>
      <c r="J385" s="102"/>
      <c r="K385" s="102"/>
      <c r="L385" s="102"/>
      <c r="M385" s="102"/>
      <c r="N385" s="102"/>
      <c r="O385" s="102"/>
      <c r="P385" s="102"/>
      <c r="Q385" s="102">
        <f t="shared" si="8"/>
        <v>0</v>
      </c>
      <c r="R385" s="103"/>
      <c r="S385" s="103"/>
      <c r="T385" s="103"/>
      <c r="U385" s="103"/>
      <c r="V385" s="103"/>
      <c r="W385" s="103"/>
      <c r="X385" s="103"/>
      <c r="Y385" s="103"/>
      <c r="Z385" s="103"/>
      <c r="AA385" s="103"/>
      <c r="AB385" s="103"/>
      <c r="AC385" s="103"/>
      <c r="AD385" s="103"/>
      <c r="AE385" s="103"/>
    </row>
    <row r="386" spans="2:31" s="28" customFormat="1" x14ac:dyDescent="0.25">
      <c r="B386" s="104" t="s">
        <v>504</v>
      </c>
      <c r="C386" s="79">
        <v>45250000</v>
      </c>
      <c r="D386" s="79">
        <v>45250000</v>
      </c>
      <c r="E386" s="79">
        <v>0</v>
      </c>
      <c r="F386" s="79"/>
      <c r="G386" s="79"/>
      <c r="H386" s="79"/>
      <c r="I386" s="79"/>
      <c r="J386" s="79"/>
      <c r="K386" s="79"/>
      <c r="L386" s="79"/>
      <c r="M386" s="79"/>
      <c r="N386" s="79"/>
      <c r="O386" s="79"/>
      <c r="P386" s="79"/>
      <c r="Q386" s="79">
        <f>SUM(E386:P386)</f>
        <v>0</v>
      </c>
      <c r="R386" s="106"/>
      <c r="S386" s="106"/>
      <c r="T386" s="106"/>
      <c r="U386" s="106"/>
      <c r="V386" s="106"/>
      <c r="W386" s="106"/>
      <c r="X386" s="106"/>
      <c r="Y386" s="106"/>
      <c r="Z386" s="106"/>
      <c r="AA386" s="106"/>
      <c r="AB386" s="106"/>
      <c r="AC386" s="106"/>
      <c r="AD386" s="106"/>
      <c r="AE386" s="106"/>
    </row>
    <row r="387" spans="2:31" s="28" customFormat="1" x14ac:dyDescent="0.25">
      <c r="B387" s="101" t="s">
        <v>55</v>
      </c>
      <c r="C387" s="102">
        <v>4070159091</v>
      </c>
      <c r="D387" s="102">
        <v>4534562839</v>
      </c>
      <c r="E387" s="102">
        <v>0</v>
      </c>
      <c r="F387" s="102"/>
      <c r="G387" s="102"/>
      <c r="H387" s="102"/>
      <c r="I387" s="102"/>
      <c r="J387" s="102"/>
      <c r="K387" s="102"/>
      <c r="L387" s="102"/>
      <c r="M387" s="102"/>
      <c r="N387" s="102"/>
      <c r="O387" s="102"/>
      <c r="P387" s="102"/>
      <c r="Q387" s="102">
        <f t="shared" ref="Q387:Q450" si="9">SUM(E387:P387)</f>
        <v>0</v>
      </c>
      <c r="R387" s="103"/>
      <c r="S387" s="103"/>
      <c r="T387" s="103"/>
      <c r="U387" s="103"/>
      <c r="V387" s="103"/>
      <c r="W387" s="103"/>
      <c r="X387" s="103"/>
      <c r="Y387" s="103"/>
      <c r="Z387" s="103"/>
      <c r="AA387" s="103"/>
      <c r="AB387" s="103"/>
      <c r="AC387" s="103"/>
      <c r="AD387" s="103"/>
      <c r="AE387" s="103"/>
    </row>
    <row r="388" spans="2:31" x14ac:dyDescent="0.25">
      <c r="B388" s="104" t="s">
        <v>120</v>
      </c>
      <c r="C388" s="79">
        <v>0</v>
      </c>
      <c r="D388" s="79">
        <v>35585804</v>
      </c>
      <c r="E388" s="79">
        <v>563138.22</v>
      </c>
      <c r="F388" s="79">
        <v>11443516.710000001</v>
      </c>
      <c r="G388" s="79">
        <v>819978.41</v>
      </c>
      <c r="H388" s="79">
        <v>971639.34</v>
      </c>
      <c r="I388" s="79">
        <v>1023535.1</v>
      </c>
      <c r="J388" s="79"/>
      <c r="K388" s="79">
        <v>326154.67</v>
      </c>
      <c r="L388" s="79">
        <v>464057.75</v>
      </c>
      <c r="M388" s="79">
        <v>802475.32</v>
      </c>
      <c r="N388" s="79">
        <v>847550.19</v>
      </c>
      <c r="O388" s="79">
        <v>10529578.4</v>
      </c>
      <c r="P388" s="79">
        <v>35420000</v>
      </c>
      <c r="Q388" s="79">
        <f t="shared" si="9"/>
        <v>63211624.109999999</v>
      </c>
      <c r="R388" s="106"/>
      <c r="S388" s="106"/>
      <c r="T388" s="106"/>
      <c r="U388" s="106"/>
      <c r="V388" s="106"/>
      <c r="W388" s="106"/>
      <c r="X388" s="106"/>
      <c r="Y388" s="106"/>
      <c r="Z388" s="106"/>
      <c r="AA388" s="106"/>
      <c r="AB388" s="106"/>
      <c r="AC388" s="106"/>
      <c r="AD388" s="106"/>
      <c r="AE388" s="106"/>
    </row>
    <row r="389" spans="2:31" s="28" customFormat="1" x14ac:dyDescent="0.25">
      <c r="B389" s="101" t="s">
        <v>505</v>
      </c>
      <c r="C389" s="102">
        <v>0</v>
      </c>
      <c r="D389" s="102">
        <v>35585804</v>
      </c>
      <c r="E389" s="102">
        <v>0</v>
      </c>
      <c r="F389" s="102"/>
      <c r="G389" s="102"/>
      <c r="H389" s="102"/>
      <c r="I389" s="102"/>
      <c r="J389" s="102"/>
      <c r="K389" s="102"/>
      <c r="L389" s="102"/>
      <c r="M389" s="102"/>
      <c r="N389" s="102"/>
      <c r="O389" s="102">
        <v>0</v>
      </c>
      <c r="P389" s="102">
        <v>35420000</v>
      </c>
      <c r="Q389" s="102">
        <f t="shared" si="9"/>
        <v>35420000</v>
      </c>
      <c r="R389" s="103"/>
      <c r="S389" s="103"/>
      <c r="T389" s="103"/>
      <c r="U389" s="103"/>
      <c r="V389" s="103"/>
      <c r="W389" s="103"/>
      <c r="X389" s="103"/>
      <c r="Y389" s="103"/>
      <c r="Z389" s="103"/>
      <c r="AA389" s="103"/>
      <c r="AB389" s="103"/>
      <c r="AC389" s="103"/>
      <c r="AD389" s="103"/>
      <c r="AE389" s="103"/>
    </row>
    <row r="390" spans="2:31" x14ac:dyDescent="0.25">
      <c r="B390" s="104" t="s">
        <v>506</v>
      </c>
      <c r="C390" s="79">
        <v>0</v>
      </c>
      <c r="D390" s="79">
        <v>35585804</v>
      </c>
      <c r="E390" s="79">
        <v>0</v>
      </c>
      <c r="F390" s="79"/>
      <c r="G390" s="79"/>
      <c r="H390" s="79"/>
      <c r="I390" s="79"/>
      <c r="J390" s="79"/>
      <c r="K390" s="79"/>
      <c r="L390" s="79"/>
      <c r="M390" s="79"/>
      <c r="N390" s="79"/>
      <c r="O390" s="79">
        <v>0</v>
      </c>
      <c r="P390" s="79">
        <v>35420000</v>
      </c>
      <c r="Q390" s="79">
        <f t="shared" si="9"/>
        <v>35420000</v>
      </c>
      <c r="R390" s="106"/>
      <c r="S390" s="106"/>
      <c r="T390" s="106"/>
      <c r="U390" s="106"/>
      <c r="V390" s="106"/>
      <c r="W390" s="106"/>
      <c r="X390" s="106"/>
      <c r="Y390" s="106"/>
      <c r="Z390" s="106"/>
      <c r="AA390" s="106"/>
      <c r="AB390" s="106"/>
      <c r="AC390" s="106"/>
      <c r="AD390" s="106"/>
      <c r="AE390" s="106"/>
    </row>
    <row r="391" spans="2:31" x14ac:dyDescent="0.25">
      <c r="B391" s="104" t="s">
        <v>98</v>
      </c>
      <c r="C391" s="79">
        <v>3800000000</v>
      </c>
      <c r="D391" s="79">
        <v>4388702367</v>
      </c>
      <c r="E391" s="79">
        <v>0</v>
      </c>
      <c r="F391" s="79"/>
      <c r="G391" s="79"/>
      <c r="H391" s="79"/>
      <c r="I391" s="79"/>
      <c r="J391" s="79"/>
      <c r="K391" s="79"/>
      <c r="L391" s="79"/>
      <c r="M391" s="79"/>
      <c r="N391" s="79"/>
      <c r="O391" s="79">
        <v>0</v>
      </c>
      <c r="P391" s="79">
        <v>35420000</v>
      </c>
      <c r="Q391" s="79">
        <f t="shared" si="9"/>
        <v>35420000</v>
      </c>
      <c r="R391" s="106"/>
      <c r="S391" s="106"/>
      <c r="T391" s="106"/>
      <c r="U391" s="106"/>
      <c r="V391" s="106"/>
      <c r="W391" s="106"/>
      <c r="X391" s="106"/>
      <c r="Y391" s="106"/>
      <c r="Z391" s="106"/>
      <c r="AA391" s="106"/>
      <c r="AB391" s="106"/>
      <c r="AC391" s="106"/>
      <c r="AD391" s="106"/>
      <c r="AE391" s="106"/>
    </row>
    <row r="392" spans="2:31" s="28" customFormat="1" x14ac:dyDescent="0.25">
      <c r="B392" s="101" t="s">
        <v>507</v>
      </c>
      <c r="C392" s="102">
        <v>3800000000</v>
      </c>
      <c r="D392" s="102">
        <v>3800000000</v>
      </c>
      <c r="E392" s="102">
        <v>0</v>
      </c>
      <c r="F392" s="102"/>
      <c r="G392" s="102"/>
      <c r="H392" s="102"/>
      <c r="I392" s="102"/>
      <c r="J392" s="102"/>
      <c r="K392" s="102"/>
      <c r="L392" s="102"/>
      <c r="M392" s="102"/>
      <c r="N392" s="102"/>
      <c r="O392" s="102"/>
      <c r="P392" s="102">
        <v>0</v>
      </c>
      <c r="Q392" s="102">
        <f t="shared" si="9"/>
        <v>0</v>
      </c>
      <c r="R392" s="103"/>
      <c r="S392" s="103"/>
      <c r="T392" s="103"/>
      <c r="U392" s="103"/>
      <c r="V392" s="103"/>
      <c r="W392" s="103"/>
      <c r="X392" s="103"/>
      <c r="Y392" s="103"/>
      <c r="Z392" s="103"/>
      <c r="AA392" s="103"/>
      <c r="AB392" s="103"/>
      <c r="AC392" s="103"/>
      <c r="AD392" s="103"/>
      <c r="AE392" s="103"/>
    </row>
    <row r="393" spans="2:31" x14ac:dyDescent="0.25">
      <c r="B393" s="104" t="s">
        <v>508</v>
      </c>
      <c r="C393" s="79">
        <v>3800000000</v>
      </c>
      <c r="D393" s="79">
        <v>3800000000</v>
      </c>
      <c r="E393" s="79">
        <v>0</v>
      </c>
      <c r="F393" s="79"/>
      <c r="G393" s="79"/>
      <c r="H393" s="79"/>
      <c r="I393" s="79"/>
      <c r="J393" s="79"/>
      <c r="K393" s="79"/>
      <c r="L393" s="79"/>
      <c r="M393" s="79"/>
      <c r="N393" s="79"/>
      <c r="O393" s="79"/>
      <c r="P393" s="79"/>
      <c r="Q393" s="79">
        <f t="shared" si="9"/>
        <v>0</v>
      </c>
      <c r="R393" s="106"/>
      <c r="S393" s="106"/>
      <c r="T393" s="106"/>
      <c r="U393" s="106"/>
      <c r="V393" s="106"/>
      <c r="W393" s="106"/>
      <c r="X393" s="106"/>
      <c r="Y393" s="106"/>
      <c r="Z393" s="106"/>
      <c r="AA393" s="106"/>
      <c r="AB393" s="106"/>
      <c r="AC393" s="106"/>
      <c r="AD393" s="106"/>
      <c r="AE393" s="106"/>
    </row>
    <row r="394" spans="2:31" s="28" customFormat="1" x14ac:dyDescent="0.25">
      <c r="B394" s="101" t="s">
        <v>509</v>
      </c>
      <c r="C394" s="102">
        <v>0</v>
      </c>
      <c r="D394" s="102">
        <v>588702367</v>
      </c>
      <c r="E394" s="102">
        <v>0</v>
      </c>
      <c r="F394" s="102"/>
      <c r="G394" s="102"/>
      <c r="H394" s="102"/>
      <c r="I394" s="102"/>
      <c r="J394" s="102"/>
      <c r="K394" s="102"/>
      <c r="L394" s="102"/>
      <c r="M394" s="102"/>
      <c r="N394" s="102"/>
      <c r="O394" s="102"/>
      <c r="P394" s="102"/>
      <c r="Q394" s="102">
        <f>SUM(E394:P394)</f>
        <v>0</v>
      </c>
      <c r="R394" s="103"/>
      <c r="S394" s="103"/>
      <c r="T394" s="103"/>
      <c r="U394" s="103"/>
      <c r="V394" s="103"/>
      <c r="W394" s="103"/>
      <c r="X394" s="103"/>
      <c r="Y394" s="103"/>
      <c r="Z394" s="103"/>
      <c r="AA394" s="103"/>
      <c r="AB394" s="103"/>
      <c r="AC394" s="103"/>
      <c r="AD394" s="103"/>
      <c r="AE394" s="103"/>
    </row>
    <row r="395" spans="2:31" x14ac:dyDescent="0.25">
      <c r="B395" s="104" t="s">
        <v>510</v>
      </c>
      <c r="C395" s="79">
        <v>0</v>
      </c>
      <c r="D395" s="79">
        <v>588702367</v>
      </c>
      <c r="E395" s="79">
        <v>0</v>
      </c>
      <c r="F395" s="79"/>
      <c r="G395" s="79"/>
      <c r="H395" s="79"/>
      <c r="I395" s="79"/>
      <c r="J395" s="79"/>
      <c r="K395" s="79"/>
      <c r="L395" s="79"/>
      <c r="M395" s="79"/>
      <c r="N395" s="79"/>
      <c r="O395" s="79"/>
      <c r="P395" s="79">
        <v>0</v>
      </c>
      <c r="Q395" s="79">
        <f t="shared" si="9"/>
        <v>0</v>
      </c>
      <c r="R395" s="106"/>
      <c r="S395" s="106"/>
      <c r="T395" s="106"/>
      <c r="U395" s="106"/>
      <c r="V395" s="106"/>
      <c r="W395" s="106"/>
      <c r="X395" s="106"/>
      <c r="Y395" s="106"/>
      <c r="Z395" s="106"/>
      <c r="AA395" s="106"/>
      <c r="AB395" s="106"/>
      <c r="AC395" s="106"/>
      <c r="AD395" s="106"/>
      <c r="AE395" s="106"/>
    </row>
    <row r="396" spans="2:31" x14ac:dyDescent="0.25">
      <c r="B396" s="104" t="s">
        <v>99</v>
      </c>
      <c r="C396" s="79">
        <v>270159091</v>
      </c>
      <c r="D396" s="79">
        <v>110274668</v>
      </c>
      <c r="E396" s="79">
        <v>0</v>
      </c>
      <c r="F396" s="79"/>
      <c r="G396" s="79"/>
      <c r="H396" s="79"/>
      <c r="I396" s="79"/>
      <c r="J396" s="79"/>
      <c r="K396" s="79"/>
      <c r="L396" s="79"/>
      <c r="M396" s="79"/>
      <c r="N396" s="79"/>
      <c r="O396" s="79"/>
      <c r="P396" s="79">
        <v>0</v>
      </c>
      <c r="Q396" s="79">
        <f t="shared" si="9"/>
        <v>0</v>
      </c>
      <c r="R396" s="106"/>
      <c r="S396" s="106"/>
      <c r="T396" s="106"/>
      <c r="U396" s="106"/>
      <c r="V396" s="106"/>
      <c r="W396" s="106"/>
      <c r="X396" s="106"/>
      <c r="Y396" s="106"/>
      <c r="Z396" s="106"/>
      <c r="AA396" s="106"/>
      <c r="AB396" s="106"/>
      <c r="AC396" s="106"/>
      <c r="AD396" s="106"/>
      <c r="AE396" s="106"/>
    </row>
    <row r="397" spans="2:31" s="28" customFormat="1" x14ac:dyDescent="0.25">
      <c r="B397" s="101" t="s">
        <v>511</v>
      </c>
      <c r="C397" s="102">
        <v>270159091</v>
      </c>
      <c r="D397" s="102">
        <v>110274668</v>
      </c>
      <c r="E397" s="102">
        <v>563138.22</v>
      </c>
      <c r="F397" s="102">
        <v>11443516.710000001</v>
      </c>
      <c r="G397" s="102">
        <v>819978.41</v>
      </c>
      <c r="H397" s="102">
        <v>971639.34</v>
      </c>
      <c r="I397" s="102">
        <v>1023535.1</v>
      </c>
      <c r="J397" s="102"/>
      <c r="K397" s="102">
        <v>326154.67</v>
      </c>
      <c r="L397" s="102">
        <v>464057.75</v>
      </c>
      <c r="M397" s="102">
        <v>802475.32</v>
      </c>
      <c r="N397" s="102">
        <v>847550.19</v>
      </c>
      <c r="O397" s="102">
        <v>10529578.4</v>
      </c>
      <c r="P397" s="102">
        <v>0</v>
      </c>
      <c r="Q397" s="102">
        <f t="shared" si="9"/>
        <v>27791624.109999999</v>
      </c>
      <c r="R397" s="103"/>
      <c r="S397" s="103"/>
      <c r="T397" s="103"/>
      <c r="U397" s="103"/>
      <c r="V397" s="103"/>
      <c r="W397" s="103"/>
      <c r="X397" s="103"/>
      <c r="Y397" s="103"/>
      <c r="Z397" s="103"/>
      <c r="AA397" s="103"/>
      <c r="AB397" s="103"/>
      <c r="AC397" s="103"/>
      <c r="AD397" s="103"/>
      <c r="AE397" s="103"/>
    </row>
    <row r="398" spans="2:31" x14ac:dyDescent="0.25">
      <c r="B398" s="104" t="s">
        <v>512</v>
      </c>
      <c r="C398" s="79">
        <v>249182480</v>
      </c>
      <c r="D398" s="79">
        <v>101837110</v>
      </c>
      <c r="E398" s="79">
        <v>563138.22</v>
      </c>
      <c r="F398" s="79">
        <v>11443516.710000001</v>
      </c>
      <c r="G398" s="79">
        <v>819978.41</v>
      </c>
      <c r="H398" s="79">
        <v>971639.34</v>
      </c>
      <c r="I398" s="79">
        <v>1023535.1</v>
      </c>
      <c r="J398" s="79"/>
      <c r="K398" s="79">
        <v>326154.67</v>
      </c>
      <c r="L398" s="79">
        <v>464057.75</v>
      </c>
      <c r="M398" s="79">
        <v>802475.32</v>
      </c>
      <c r="N398" s="79">
        <v>847550.19</v>
      </c>
      <c r="O398" s="79">
        <v>10529578.4</v>
      </c>
      <c r="P398" s="79">
        <v>0</v>
      </c>
      <c r="Q398" s="79">
        <f t="shared" si="9"/>
        <v>27791624.109999999</v>
      </c>
      <c r="R398" s="106"/>
      <c r="S398" s="106"/>
      <c r="T398" s="106"/>
      <c r="U398" s="106"/>
      <c r="V398" s="106"/>
      <c r="W398" s="106"/>
      <c r="X398" s="106"/>
      <c r="Y398" s="106"/>
      <c r="Z398" s="106"/>
      <c r="AA398" s="106"/>
      <c r="AB398" s="106"/>
      <c r="AC398" s="106"/>
      <c r="AD398" s="106"/>
      <c r="AE398" s="106"/>
    </row>
    <row r="399" spans="2:31" x14ac:dyDescent="0.25">
      <c r="B399" s="104" t="s">
        <v>513</v>
      </c>
      <c r="C399" s="79">
        <v>20976611</v>
      </c>
      <c r="D399" s="79">
        <v>8437558</v>
      </c>
      <c r="E399" s="79">
        <v>563138.22</v>
      </c>
      <c r="F399" s="79">
        <v>11443516.710000001</v>
      </c>
      <c r="G399" s="79">
        <v>819978.41</v>
      </c>
      <c r="H399" s="79">
        <v>971639.34</v>
      </c>
      <c r="I399" s="79">
        <v>1023535.1</v>
      </c>
      <c r="J399" s="79"/>
      <c r="K399" s="79">
        <v>326154.67</v>
      </c>
      <c r="L399" s="79">
        <v>464057.75</v>
      </c>
      <c r="M399" s="79">
        <v>802475.32</v>
      </c>
      <c r="N399" s="79">
        <v>847550.19</v>
      </c>
      <c r="O399" s="79">
        <v>10529578.4</v>
      </c>
      <c r="P399" s="79"/>
      <c r="Q399" s="79">
        <f t="shared" si="9"/>
        <v>27791624.109999999</v>
      </c>
      <c r="R399" s="106"/>
      <c r="S399" s="106"/>
      <c r="T399" s="106"/>
      <c r="U399" s="106"/>
      <c r="V399" s="106"/>
      <c r="W399" s="106"/>
      <c r="X399" s="106"/>
      <c r="Y399" s="106"/>
      <c r="Z399" s="106"/>
      <c r="AA399" s="106"/>
      <c r="AB399" s="106"/>
      <c r="AC399" s="106"/>
      <c r="AD399" s="106"/>
      <c r="AE399" s="106"/>
    </row>
    <row r="400" spans="2:31" s="28" customFormat="1" x14ac:dyDescent="0.25">
      <c r="B400" s="101" t="s">
        <v>57</v>
      </c>
      <c r="C400" s="102">
        <v>5288820599</v>
      </c>
      <c r="D400" s="102">
        <v>4249217085.8800001</v>
      </c>
      <c r="E400" s="102">
        <v>0</v>
      </c>
      <c r="F400" s="102"/>
      <c r="G400" s="102"/>
      <c r="H400" s="102"/>
      <c r="I400" s="102"/>
      <c r="J400" s="102"/>
      <c r="K400" s="102"/>
      <c r="L400" s="102"/>
      <c r="M400" s="102"/>
      <c r="N400" s="102"/>
      <c r="O400" s="102"/>
      <c r="P400" s="102">
        <v>0</v>
      </c>
      <c r="Q400" s="102">
        <f t="shared" si="9"/>
        <v>0</v>
      </c>
      <c r="R400" s="103"/>
      <c r="S400" s="103"/>
      <c r="T400" s="103"/>
      <c r="U400" s="103"/>
      <c r="V400" s="103"/>
      <c r="W400" s="103"/>
      <c r="X400" s="103"/>
      <c r="Y400" s="103"/>
      <c r="Z400" s="103"/>
      <c r="AA400" s="103"/>
      <c r="AB400" s="103"/>
      <c r="AC400" s="103"/>
      <c r="AD400" s="103"/>
      <c r="AE400" s="103"/>
    </row>
    <row r="401" spans="2:31" x14ac:dyDescent="0.25">
      <c r="B401" s="104" t="s">
        <v>58</v>
      </c>
      <c r="C401" s="79">
        <v>793152769</v>
      </c>
      <c r="D401" s="79">
        <v>966744661.73000002</v>
      </c>
      <c r="E401" s="79">
        <v>23094002.84</v>
      </c>
      <c r="F401" s="79">
        <v>69649496.760000005</v>
      </c>
      <c r="G401" s="79">
        <v>39476941.439999998</v>
      </c>
      <c r="H401" s="79">
        <v>47551272.350000001</v>
      </c>
      <c r="I401" s="79">
        <v>165974679.63999999</v>
      </c>
      <c r="J401" s="79">
        <v>55475384.560000002</v>
      </c>
      <c r="K401" s="79">
        <v>75027672.590000004</v>
      </c>
      <c r="L401" s="79">
        <v>100011634.45</v>
      </c>
      <c r="M401" s="79">
        <v>126098687.63</v>
      </c>
      <c r="N401" s="79">
        <v>142596286.72999999</v>
      </c>
      <c r="O401" s="79">
        <v>240743975.33000001</v>
      </c>
      <c r="P401" s="79">
        <v>390588250.00999999</v>
      </c>
      <c r="Q401" s="79">
        <f t="shared" si="9"/>
        <v>1476288284.3299999</v>
      </c>
      <c r="R401" s="106"/>
      <c r="S401" s="106"/>
      <c r="T401" s="106"/>
      <c r="U401" s="106"/>
      <c r="V401" s="106"/>
      <c r="W401" s="106"/>
      <c r="X401" s="106"/>
      <c r="Y401" s="106"/>
      <c r="Z401" s="106"/>
      <c r="AA401" s="106"/>
      <c r="AB401" s="106"/>
      <c r="AC401" s="106"/>
      <c r="AD401" s="106"/>
      <c r="AE401" s="106"/>
    </row>
    <row r="402" spans="2:31" s="28" customFormat="1" x14ac:dyDescent="0.25">
      <c r="B402" s="101" t="s">
        <v>514</v>
      </c>
      <c r="C402" s="102">
        <v>317880953</v>
      </c>
      <c r="D402" s="102">
        <v>287555733.48000002</v>
      </c>
      <c r="E402" s="102">
        <v>1123675.92</v>
      </c>
      <c r="F402" s="102">
        <v>3787337.7</v>
      </c>
      <c r="G402" s="102">
        <v>15219493.59</v>
      </c>
      <c r="H402" s="102">
        <v>8583747.4199999999</v>
      </c>
      <c r="I402" s="102">
        <v>15184586.25</v>
      </c>
      <c r="J402" s="102">
        <v>14378899.25</v>
      </c>
      <c r="K402" s="102">
        <v>10874471.300000001</v>
      </c>
      <c r="L402" s="102">
        <v>9892661.7200000007</v>
      </c>
      <c r="M402" s="102">
        <v>11624427.27</v>
      </c>
      <c r="N402" s="102">
        <v>21775457.620000001</v>
      </c>
      <c r="O402" s="102">
        <v>15804954.310000001</v>
      </c>
      <c r="P402" s="102">
        <v>38007146.659999996</v>
      </c>
      <c r="Q402" s="102">
        <f t="shared" si="9"/>
        <v>166256859.00999999</v>
      </c>
      <c r="R402" s="103"/>
      <c r="S402" s="103"/>
      <c r="T402" s="103"/>
      <c r="U402" s="103"/>
      <c r="V402" s="103"/>
      <c r="W402" s="103"/>
      <c r="X402" s="103"/>
      <c r="Y402" s="103"/>
      <c r="Z402" s="103"/>
      <c r="AA402" s="103"/>
      <c r="AB402" s="103"/>
      <c r="AC402" s="103"/>
      <c r="AD402" s="103"/>
      <c r="AE402" s="103"/>
    </row>
    <row r="403" spans="2:31" x14ac:dyDescent="0.25">
      <c r="B403" s="104" t="s">
        <v>515</v>
      </c>
      <c r="C403" s="79">
        <v>317880953</v>
      </c>
      <c r="D403" s="79">
        <v>287555733.48000002</v>
      </c>
      <c r="E403" s="79">
        <v>0</v>
      </c>
      <c r="F403" s="79">
        <v>664318.71999999997</v>
      </c>
      <c r="G403" s="79">
        <v>3695951.49</v>
      </c>
      <c r="H403" s="79">
        <v>1687324.49</v>
      </c>
      <c r="I403" s="79">
        <v>3651870.75</v>
      </c>
      <c r="J403" s="79">
        <v>1633711.46</v>
      </c>
      <c r="K403" s="79">
        <v>2365156.58</v>
      </c>
      <c r="L403" s="79">
        <v>2797437.97</v>
      </c>
      <c r="M403" s="79">
        <v>3197136.72</v>
      </c>
      <c r="N403" s="79">
        <v>8342830.29</v>
      </c>
      <c r="O403" s="79">
        <v>7530157.1699999999</v>
      </c>
      <c r="P403" s="79">
        <v>8160129.6799999997</v>
      </c>
      <c r="Q403" s="79">
        <f t="shared" si="9"/>
        <v>43726025.32</v>
      </c>
      <c r="R403" s="106"/>
      <c r="S403" s="106"/>
      <c r="T403" s="106"/>
      <c r="U403" s="106"/>
      <c r="V403" s="106"/>
      <c r="W403" s="106"/>
      <c r="X403" s="106"/>
      <c r="Y403" s="106"/>
      <c r="Z403" s="106"/>
      <c r="AA403" s="106"/>
      <c r="AB403" s="106"/>
      <c r="AC403" s="106"/>
      <c r="AD403" s="106"/>
      <c r="AE403" s="106"/>
    </row>
    <row r="404" spans="2:31" s="28" customFormat="1" x14ac:dyDescent="0.25">
      <c r="B404" s="101" t="s">
        <v>516</v>
      </c>
      <c r="C404" s="102">
        <v>44307231</v>
      </c>
      <c r="D404" s="102">
        <v>17226772.629999999</v>
      </c>
      <c r="E404" s="102">
        <v>0</v>
      </c>
      <c r="F404" s="102">
        <v>664318.71999999997</v>
      </c>
      <c r="G404" s="102">
        <v>3695951.49</v>
      </c>
      <c r="H404" s="102">
        <v>1687324.49</v>
      </c>
      <c r="I404" s="102">
        <v>3651870.75</v>
      </c>
      <c r="J404" s="102">
        <v>1633711.46</v>
      </c>
      <c r="K404" s="102">
        <v>2365156.58</v>
      </c>
      <c r="L404" s="102">
        <v>2797437.97</v>
      </c>
      <c r="M404" s="102">
        <v>3197136.72</v>
      </c>
      <c r="N404" s="102">
        <v>8342830.29</v>
      </c>
      <c r="O404" s="102">
        <v>7530157.1699999999</v>
      </c>
      <c r="P404" s="102">
        <v>8160129.6799999997</v>
      </c>
      <c r="Q404" s="102">
        <f t="shared" si="9"/>
        <v>43726025.32</v>
      </c>
      <c r="R404" s="103"/>
      <c r="S404" s="103"/>
      <c r="T404" s="103"/>
      <c r="U404" s="103"/>
      <c r="V404" s="103"/>
      <c r="W404" s="103"/>
      <c r="X404" s="103"/>
      <c r="Y404" s="103"/>
      <c r="Z404" s="103"/>
      <c r="AA404" s="103"/>
      <c r="AB404" s="103"/>
      <c r="AC404" s="103"/>
      <c r="AD404" s="103"/>
      <c r="AE404" s="103"/>
    </row>
    <row r="405" spans="2:31" s="28" customFormat="1" x14ac:dyDescent="0.25">
      <c r="B405" s="104" t="s">
        <v>517</v>
      </c>
      <c r="C405" s="79">
        <v>44307231</v>
      </c>
      <c r="D405" s="79">
        <v>17226772.629999999</v>
      </c>
      <c r="E405" s="79">
        <v>0</v>
      </c>
      <c r="F405" s="79">
        <v>46666.559999999998</v>
      </c>
      <c r="G405" s="79">
        <v>0</v>
      </c>
      <c r="H405" s="79">
        <v>344125</v>
      </c>
      <c r="I405" s="79">
        <v>0</v>
      </c>
      <c r="J405" s="79">
        <v>682514.63</v>
      </c>
      <c r="K405" s="79">
        <v>278720.71999999997</v>
      </c>
      <c r="L405" s="79">
        <v>2476204.75</v>
      </c>
      <c r="M405" s="79">
        <v>1127400.47</v>
      </c>
      <c r="N405" s="79">
        <v>69176.320000000007</v>
      </c>
      <c r="O405" s="79">
        <v>1888</v>
      </c>
      <c r="P405" s="79">
        <v>192066.75</v>
      </c>
      <c r="Q405" s="79">
        <f t="shared" si="9"/>
        <v>5218763.2</v>
      </c>
      <c r="R405" s="106"/>
      <c r="S405" s="106"/>
      <c r="T405" s="106"/>
      <c r="U405" s="106"/>
      <c r="V405" s="106"/>
      <c r="W405" s="106"/>
      <c r="X405" s="106"/>
      <c r="Y405" s="106"/>
      <c r="Z405" s="106"/>
      <c r="AA405" s="106"/>
      <c r="AB405" s="106"/>
      <c r="AC405" s="106"/>
      <c r="AD405" s="106"/>
      <c r="AE405" s="106"/>
    </row>
    <row r="406" spans="2:31" s="28" customFormat="1" x14ac:dyDescent="0.25">
      <c r="B406" s="101" t="s">
        <v>518</v>
      </c>
      <c r="C406" s="102">
        <v>342877564</v>
      </c>
      <c r="D406" s="102">
        <v>538950975.84000003</v>
      </c>
      <c r="E406" s="102">
        <v>0</v>
      </c>
      <c r="F406" s="102">
        <v>46666.559999999998</v>
      </c>
      <c r="G406" s="102">
        <v>0</v>
      </c>
      <c r="H406" s="102">
        <v>344125</v>
      </c>
      <c r="I406" s="102">
        <v>0</v>
      </c>
      <c r="J406" s="102">
        <v>682514.63</v>
      </c>
      <c r="K406" s="102">
        <v>278720.71999999997</v>
      </c>
      <c r="L406" s="102">
        <v>2476204.75</v>
      </c>
      <c r="M406" s="102">
        <v>1127400.47</v>
      </c>
      <c r="N406" s="102">
        <v>69176.320000000007</v>
      </c>
      <c r="O406" s="102">
        <v>1888</v>
      </c>
      <c r="P406" s="102">
        <v>192066.75</v>
      </c>
      <c r="Q406" s="102">
        <f t="shared" si="9"/>
        <v>5218763.2</v>
      </c>
      <c r="R406" s="103"/>
      <c r="S406" s="103"/>
      <c r="T406" s="103"/>
      <c r="U406" s="103"/>
      <c r="V406" s="103"/>
      <c r="W406" s="103"/>
      <c r="X406" s="103"/>
      <c r="Y406" s="103"/>
      <c r="Z406" s="103"/>
      <c r="AA406" s="103"/>
      <c r="AB406" s="103"/>
      <c r="AC406" s="103"/>
      <c r="AD406" s="103"/>
      <c r="AE406" s="103"/>
    </row>
    <row r="407" spans="2:31" x14ac:dyDescent="0.25">
      <c r="B407" s="104" t="s">
        <v>519</v>
      </c>
      <c r="C407" s="79">
        <v>342877564</v>
      </c>
      <c r="D407" s="79">
        <v>538950975.84000003</v>
      </c>
      <c r="E407" s="79">
        <v>1123675.92</v>
      </c>
      <c r="F407" s="79">
        <v>1441783.94</v>
      </c>
      <c r="G407" s="79">
        <v>10819447.779999999</v>
      </c>
      <c r="H407" s="79">
        <v>5403957.5499999998</v>
      </c>
      <c r="I407" s="79">
        <v>9828890.2200000007</v>
      </c>
      <c r="J407" s="79">
        <v>8694425.1600000001</v>
      </c>
      <c r="K407" s="79">
        <v>6324841.0899999999</v>
      </c>
      <c r="L407" s="79">
        <v>3488414.23</v>
      </c>
      <c r="M407" s="79">
        <v>5520446.5199999996</v>
      </c>
      <c r="N407" s="79">
        <v>9173406.7300000004</v>
      </c>
      <c r="O407" s="79">
        <v>5514418.2599999998</v>
      </c>
      <c r="P407" s="79">
        <v>19907489.800000001</v>
      </c>
      <c r="Q407" s="79">
        <f t="shared" si="9"/>
        <v>87241197.200000003</v>
      </c>
      <c r="R407" s="106"/>
      <c r="S407" s="106"/>
      <c r="T407" s="106"/>
      <c r="U407" s="106"/>
      <c r="V407" s="106"/>
      <c r="W407" s="106"/>
      <c r="X407" s="106"/>
      <c r="Y407" s="106"/>
      <c r="Z407" s="106"/>
      <c r="AA407" s="106"/>
      <c r="AB407" s="106"/>
      <c r="AC407" s="106"/>
      <c r="AD407" s="106"/>
      <c r="AE407" s="106"/>
    </row>
    <row r="408" spans="2:31" s="28" customFormat="1" x14ac:dyDescent="0.25">
      <c r="B408" s="101" t="s">
        <v>520</v>
      </c>
      <c r="C408" s="102">
        <v>37553193</v>
      </c>
      <c r="D408" s="102">
        <v>74702370</v>
      </c>
      <c r="E408" s="102">
        <v>1123675.92</v>
      </c>
      <c r="F408" s="102">
        <v>1441783.94</v>
      </c>
      <c r="G408" s="102">
        <v>10819447.779999999</v>
      </c>
      <c r="H408" s="102">
        <v>5403957.5499999998</v>
      </c>
      <c r="I408" s="102">
        <v>9828890.2200000007</v>
      </c>
      <c r="J408" s="102">
        <v>8694425.1600000001</v>
      </c>
      <c r="K408" s="102">
        <v>6324841.0899999999</v>
      </c>
      <c r="L408" s="102">
        <v>3488414.23</v>
      </c>
      <c r="M408" s="102">
        <v>5520446.5199999996</v>
      </c>
      <c r="N408" s="102">
        <v>9173406.7300000004</v>
      </c>
      <c r="O408" s="102">
        <v>5514418.2599999998</v>
      </c>
      <c r="P408" s="102">
        <v>19907489.800000001</v>
      </c>
      <c r="Q408" s="102">
        <f t="shared" si="9"/>
        <v>87241197.200000003</v>
      </c>
      <c r="R408" s="103"/>
      <c r="S408" s="103"/>
      <c r="T408" s="103"/>
      <c r="U408" s="103"/>
      <c r="V408" s="103"/>
      <c r="W408" s="103"/>
      <c r="X408" s="103"/>
      <c r="Y408" s="103"/>
      <c r="Z408" s="103"/>
      <c r="AA408" s="103"/>
      <c r="AB408" s="103"/>
      <c r="AC408" s="103"/>
      <c r="AD408" s="103"/>
      <c r="AE408" s="103"/>
    </row>
    <row r="409" spans="2:31" x14ac:dyDescent="0.25">
      <c r="B409" s="104" t="s">
        <v>521</v>
      </c>
      <c r="C409" s="79">
        <v>37553193</v>
      </c>
      <c r="D409" s="79">
        <v>74702370</v>
      </c>
      <c r="E409" s="79">
        <v>0</v>
      </c>
      <c r="F409" s="79">
        <v>1634568.48</v>
      </c>
      <c r="G409" s="79">
        <v>606070.88</v>
      </c>
      <c r="H409" s="79">
        <v>853343.68</v>
      </c>
      <c r="I409" s="79">
        <v>1206231.08</v>
      </c>
      <c r="J409" s="79">
        <v>3246047.2</v>
      </c>
      <c r="K409" s="79">
        <v>1837312.91</v>
      </c>
      <c r="L409" s="79">
        <v>1049734.97</v>
      </c>
      <c r="M409" s="79">
        <v>1528661.7</v>
      </c>
      <c r="N409" s="79">
        <v>4046738.18</v>
      </c>
      <c r="O409" s="79">
        <v>1989602.88</v>
      </c>
      <c r="P409" s="79">
        <v>8593748.0600000005</v>
      </c>
      <c r="Q409" s="79">
        <f t="shared" si="9"/>
        <v>26592060.020000003</v>
      </c>
      <c r="R409" s="106"/>
      <c r="S409" s="106"/>
      <c r="T409" s="106"/>
      <c r="U409" s="106"/>
      <c r="V409" s="106"/>
      <c r="W409" s="106"/>
      <c r="X409" s="106"/>
      <c r="Y409" s="106"/>
      <c r="Z409" s="106"/>
      <c r="AA409" s="106"/>
      <c r="AB409" s="106"/>
      <c r="AC409" s="106"/>
      <c r="AD409" s="106"/>
      <c r="AE409" s="106"/>
    </row>
    <row r="410" spans="2:31" s="28" customFormat="1" x14ac:dyDescent="0.25">
      <c r="B410" s="101" t="s">
        <v>522</v>
      </c>
      <c r="C410" s="102">
        <v>50533828</v>
      </c>
      <c r="D410" s="102">
        <v>48308809.780000001</v>
      </c>
      <c r="E410" s="102">
        <v>0</v>
      </c>
      <c r="F410" s="102">
        <v>1634568.48</v>
      </c>
      <c r="G410" s="102">
        <v>606070.88</v>
      </c>
      <c r="H410" s="102">
        <v>853343.68</v>
      </c>
      <c r="I410" s="102">
        <v>1206231.08</v>
      </c>
      <c r="J410" s="102">
        <v>3246047.2</v>
      </c>
      <c r="K410" s="102">
        <v>1837312.91</v>
      </c>
      <c r="L410" s="102">
        <v>1049734.97</v>
      </c>
      <c r="M410" s="102">
        <v>1528661.7</v>
      </c>
      <c r="N410" s="102">
        <v>4046738.18</v>
      </c>
      <c r="O410" s="102">
        <v>1989602.88</v>
      </c>
      <c r="P410" s="102">
        <v>8593748.0600000005</v>
      </c>
      <c r="Q410" s="102">
        <f t="shared" si="9"/>
        <v>26592060.020000003</v>
      </c>
      <c r="R410" s="103"/>
      <c r="S410" s="103"/>
      <c r="T410" s="103"/>
      <c r="U410" s="103"/>
      <c r="V410" s="103"/>
      <c r="W410" s="103"/>
      <c r="X410" s="103"/>
      <c r="Y410" s="103"/>
      <c r="Z410" s="103"/>
      <c r="AA410" s="103"/>
      <c r="AB410" s="103"/>
      <c r="AC410" s="103"/>
      <c r="AD410" s="103"/>
      <c r="AE410" s="103"/>
    </row>
    <row r="411" spans="2:31" x14ac:dyDescent="0.25">
      <c r="B411" s="104" t="s">
        <v>523</v>
      </c>
      <c r="C411" s="79">
        <v>50533828</v>
      </c>
      <c r="D411" s="79">
        <v>48308809.780000001</v>
      </c>
      <c r="E411" s="79">
        <v>0</v>
      </c>
      <c r="F411" s="79">
        <v>0</v>
      </c>
      <c r="G411" s="79">
        <v>98023.44</v>
      </c>
      <c r="H411" s="79">
        <v>294996.7</v>
      </c>
      <c r="I411" s="79">
        <v>497594.2</v>
      </c>
      <c r="J411" s="79">
        <v>122200.8</v>
      </c>
      <c r="K411" s="79">
        <v>68440</v>
      </c>
      <c r="L411" s="79">
        <v>80869.8</v>
      </c>
      <c r="M411" s="79">
        <v>250781.86</v>
      </c>
      <c r="N411" s="79">
        <v>143306.1</v>
      </c>
      <c r="O411" s="79">
        <v>768888</v>
      </c>
      <c r="P411" s="79">
        <v>1153712.3700000001</v>
      </c>
      <c r="Q411" s="79">
        <f t="shared" si="9"/>
        <v>3478813.2700000005</v>
      </c>
      <c r="R411" s="106"/>
      <c r="S411" s="106"/>
      <c r="T411" s="106"/>
      <c r="U411" s="106"/>
      <c r="V411" s="106"/>
      <c r="W411" s="106"/>
      <c r="X411" s="106"/>
      <c r="Y411" s="106"/>
      <c r="Z411" s="106"/>
      <c r="AA411" s="106"/>
      <c r="AB411" s="106"/>
      <c r="AC411" s="106"/>
      <c r="AD411" s="106"/>
      <c r="AE411" s="106"/>
    </row>
    <row r="412" spans="2:31" x14ac:dyDescent="0.25">
      <c r="B412" s="104" t="s">
        <v>524</v>
      </c>
      <c r="C412" s="79">
        <v>69748811</v>
      </c>
      <c r="D412" s="79">
        <v>106257913.78</v>
      </c>
      <c r="E412" s="79">
        <v>0</v>
      </c>
      <c r="F412" s="79">
        <v>0</v>
      </c>
      <c r="G412" s="79">
        <v>98023.44</v>
      </c>
      <c r="H412" s="79">
        <v>294996.7</v>
      </c>
      <c r="I412" s="79">
        <v>497594.2</v>
      </c>
      <c r="J412" s="79">
        <v>122200.8</v>
      </c>
      <c r="K412" s="79">
        <v>68440</v>
      </c>
      <c r="L412" s="79">
        <v>80869.8</v>
      </c>
      <c r="M412" s="79">
        <v>250781.86</v>
      </c>
      <c r="N412" s="79">
        <v>143306.1</v>
      </c>
      <c r="O412" s="79">
        <v>768888</v>
      </c>
      <c r="P412" s="79">
        <v>1153712.3700000001</v>
      </c>
      <c r="Q412" s="79">
        <f t="shared" si="9"/>
        <v>3478813.2700000005</v>
      </c>
      <c r="R412" s="106"/>
      <c r="S412" s="106"/>
      <c r="T412" s="106"/>
      <c r="U412" s="106"/>
      <c r="V412" s="106"/>
      <c r="W412" s="106"/>
      <c r="X412" s="106"/>
      <c r="Y412" s="106"/>
      <c r="Z412" s="106"/>
      <c r="AA412" s="106"/>
      <c r="AB412" s="106"/>
      <c r="AC412" s="106"/>
      <c r="AD412" s="106"/>
      <c r="AE412" s="106"/>
    </row>
    <row r="413" spans="2:31" s="28" customFormat="1" x14ac:dyDescent="0.25">
      <c r="B413" s="101" t="s">
        <v>525</v>
      </c>
      <c r="C413" s="102">
        <v>63884873</v>
      </c>
      <c r="D413" s="102">
        <v>74601348.930000007</v>
      </c>
      <c r="E413" s="102">
        <v>18873.23</v>
      </c>
      <c r="F413" s="102">
        <v>136290</v>
      </c>
      <c r="G413" s="102">
        <v>149711.87</v>
      </c>
      <c r="H413" s="102">
        <v>1855388.7</v>
      </c>
      <c r="I413" s="102">
        <v>1047842.02</v>
      </c>
      <c r="J413" s="102">
        <v>154687.38</v>
      </c>
      <c r="K413" s="102">
        <v>832287.44</v>
      </c>
      <c r="L413" s="102">
        <v>1783192.12</v>
      </c>
      <c r="M413" s="102">
        <v>506443.41</v>
      </c>
      <c r="N413" s="102">
        <v>590405.13</v>
      </c>
      <c r="O413" s="102">
        <v>1351942.73</v>
      </c>
      <c r="P413" s="102">
        <v>1762860.32</v>
      </c>
      <c r="Q413" s="102">
        <f t="shared" si="9"/>
        <v>10189924.35</v>
      </c>
      <c r="R413" s="103"/>
      <c r="S413" s="103"/>
      <c r="T413" s="103"/>
      <c r="U413" s="103"/>
      <c r="V413" s="103"/>
      <c r="W413" s="103"/>
      <c r="X413" s="103"/>
      <c r="Y413" s="103"/>
      <c r="Z413" s="103"/>
      <c r="AA413" s="103"/>
      <c r="AB413" s="103"/>
      <c r="AC413" s="103"/>
      <c r="AD413" s="103"/>
      <c r="AE413" s="103"/>
    </row>
    <row r="414" spans="2:31" s="28" customFormat="1" x14ac:dyDescent="0.25">
      <c r="B414" s="104" t="s">
        <v>526</v>
      </c>
      <c r="C414" s="79">
        <v>63884873</v>
      </c>
      <c r="D414" s="79">
        <v>74601348.930000007</v>
      </c>
      <c r="E414" s="79">
        <v>0</v>
      </c>
      <c r="F414" s="79">
        <v>136290</v>
      </c>
      <c r="G414" s="79">
        <v>149711.87</v>
      </c>
      <c r="H414" s="79">
        <v>1347515.6</v>
      </c>
      <c r="I414" s="79">
        <v>97999.18</v>
      </c>
      <c r="J414" s="79">
        <v>99003.18</v>
      </c>
      <c r="K414" s="79">
        <v>646850.43999999994</v>
      </c>
      <c r="L414" s="79">
        <v>1783192.12</v>
      </c>
      <c r="M414" s="79">
        <v>242570.36</v>
      </c>
      <c r="N414" s="79">
        <v>159228.60999999999</v>
      </c>
      <c r="O414" s="79">
        <v>666960.78</v>
      </c>
      <c r="P414" s="79">
        <v>658051.96</v>
      </c>
      <c r="Q414" s="79">
        <f t="shared" si="9"/>
        <v>5987374.1000000015</v>
      </c>
      <c r="R414" s="106"/>
      <c r="S414" s="106"/>
      <c r="T414" s="106"/>
      <c r="U414" s="106"/>
      <c r="V414" s="106"/>
      <c r="W414" s="106"/>
      <c r="X414" s="106"/>
      <c r="Y414" s="106"/>
      <c r="Z414" s="106"/>
      <c r="AA414" s="106"/>
      <c r="AB414" s="106"/>
      <c r="AC414" s="106"/>
      <c r="AD414" s="106"/>
      <c r="AE414" s="106"/>
    </row>
    <row r="415" spans="2:31" s="28" customFormat="1" x14ac:dyDescent="0.25">
      <c r="B415" s="101" t="s">
        <v>527</v>
      </c>
      <c r="C415" s="102">
        <v>72780</v>
      </c>
      <c r="D415" s="102">
        <v>915000</v>
      </c>
      <c r="E415" s="102">
        <v>0</v>
      </c>
      <c r="F415" s="102">
        <v>136290</v>
      </c>
      <c r="G415" s="102">
        <v>149711.87</v>
      </c>
      <c r="H415" s="102">
        <v>1347515.6</v>
      </c>
      <c r="I415" s="102">
        <v>97999.18</v>
      </c>
      <c r="J415" s="102">
        <v>99003.18</v>
      </c>
      <c r="K415" s="102">
        <v>646850.43999999994</v>
      </c>
      <c r="L415" s="102">
        <v>1783192.12</v>
      </c>
      <c r="M415" s="102">
        <v>242570.36</v>
      </c>
      <c r="N415" s="102">
        <v>159228.60999999999</v>
      </c>
      <c r="O415" s="102">
        <v>666960.78</v>
      </c>
      <c r="P415" s="102">
        <v>658051.96</v>
      </c>
      <c r="Q415" s="102">
        <f t="shared" si="9"/>
        <v>5987374.1000000015</v>
      </c>
      <c r="R415" s="103"/>
      <c r="S415" s="103"/>
      <c r="T415" s="103"/>
      <c r="U415" s="103"/>
      <c r="V415" s="103"/>
      <c r="W415" s="103"/>
      <c r="X415" s="103"/>
      <c r="Y415" s="103"/>
      <c r="Z415" s="103"/>
      <c r="AA415" s="103"/>
      <c r="AB415" s="103"/>
      <c r="AC415" s="103"/>
      <c r="AD415" s="103"/>
      <c r="AE415" s="103"/>
    </row>
    <row r="416" spans="2:31" x14ac:dyDescent="0.25">
      <c r="B416" s="104" t="s">
        <v>528</v>
      </c>
      <c r="C416" s="79">
        <v>72780</v>
      </c>
      <c r="D416" s="79">
        <v>915000</v>
      </c>
      <c r="E416" s="79">
        <v>0</v>
      </c>
      <c r="F416" s="79"/>
      <c r="G416" s="79"/>
      <c r="H416" s="79"/>
      <c r="I416" s="79"/>
      <c r="J416" s="79"/>
      <c r="K416" s="79">
        <v>0</v>
      </c>
      <c r="L416" s="79">
        <v>0</v>
      </c>
      <c r="M416" s="79"/>
      <c r="N416" s="79"/>
      <c r="O416" s="79">
        <v>79380.960000000006</v>
      </c>
      <c r="P416" s="79">
        <v>0</v>
      </c>
      <c r="Q416" s="79">
        <f t="shared" si="9"/>
        <v>79380.960000000006</v>
      </c>
      <c r="R416" s="106"/>
      <c r="S416" s="106"/>
      <c r="T416" s="106"/>
      <c r="U416" s="106"/>
      <c r="V416" s="106"/>
      <c r="W416" s="106"/>
      <c r="X416" s="106"/>
      <c r="Y416" s="106"/>
      <c r="Z416" s="106"/>
      <c r="AA416" s="106"/>
      <c r="AB416" s="106"/>
      <c r="AC416" s="106"/>
      <c r="AD416" s="106"/>
      <c r="AE416" s="106"/>
    </row>
    <row r="417" spans="2:31" s="28" customFormat="1" x14ac:dyDescent="0.25">
      <c r="B417" s="101" t="s">
        <v>529</v>
      </c>
      <c r="C417" s="102">
        <v>5098974</v>
      </c>
      <c r="D417" s="102">
        <v>27529380.850000001</v>
      </c>
      <c r="E417" s="102">
        <v>0</v>
      </c>
      <c r="F417" s="102"/>
      <c r="G417" s="102"/>
      <c r="H417" s="102"/>
      <c r="I417" s="102"/>
      <c r="J417" s="102"/>
      <c r="K417" s="102">
        <v>0</v>
      </c>
      <c r="L417" s="102">
        <v>0</v>
      </c>
      <c r="M417" s="102"/>
      <c r="N417" s="102"/>
      <c r="O417" s="102">
        <v>79380.960000000006</v>
      </c>
      <c r="P417" s="102">
        <v>0</v>
      </c>
      <c r="Q417" s="102">
        <f t="shared" si="9"/>
        <v>79380.960000000006</v>
      </c>
      <c r="R417" s="103"/>
      <c r="S417" s="103"/>
      <c r="T417" s="103"/>
      <c r="U417" s="103"/>
      <c r="V417" s="103"/>
      <c r="W417" s="103"/>
      <c r="X417" s="103"/>
      <c r="Y417" s="103"/>
      <c r="Z417" s="103"/>
      <c r="AA417" s="103"/>
      <c r="AB417" s="103"/>
      <c r="AC417" s="103"/>
      <c r="AD417" s="103"/>
      <c r="AE417" s="103"/>
    </row>
    <row r="418" spans="2:31" x14ac:dyDescent="0.25">
      <c r="B418" s="104" t="s">
        <v>530</v>
      </c>
      <c r="C418" s="79">
        <v>5098974</v>
      </c>
      <c r="D418" s="79">
        <v>27529380.850000001</v>
      </c>
      <c r="E418" s="79">
        <v>18873.23</v>
      </c>
      <c r="F418" s="79">
        <v>0</v>
      </c>
      <c r="G418" s="79">
        <v>0</v>
      </c>
      <c r="H418" s="79">
        <v>507873.1</v>
      </c>
      <c r="I418" s="79">
        <v>949842.84</v>
      </c>
      <c r="J418" s="79">
        <v>55684.2</v>
      </c>
      <c r="K418" s="79">
        <v>185437</v>
      </c>
      <c r="L418" s="79">
        <v>0</v>
      </c>
      <c r="M418" s="79">
        <v>263873.05</v>
      </c>
      <c r="N418" s="79">
        <v>431176.52</v>
      </c>
      <c r="O418" s="79">
        <v>605600.99</v>
      </c>
      <c r="P418" s="79">
        <v>1104808.3600000001</v>
      </c>
      <c r="Q418" s="79">
        <f t="shared" si="9"/>
        <v>4123169.29</v>
      </c>
      <c r="R418" s="106"/>
      <c r="S418" s="106"/>
      <c r="T418" s="106"/>
      <c r="U418" s="106"/>
      <c r="V418" s="106"/>
      <c r="W418" s="106"/>
      <c r="X418" s="106"/>
      <c r="Y418" s="106"/>
      <c r="Z418" s="106"/>
      <c r="AA418" s="106"/>
      <c r="AB418" s="106"/>
      <c r="AC418" s="106"/>
      <c r="AD418" s="106"/>
      <c r="AE418" s="106"/>
    </row>
    <row r="419" spans="2:31" s="28" customFormat="1" x14ac:dyDescent="0.25">
      <c r="B419" s="101" t="s">
        <v>531</v>
      </c>
      <c r="C419" s="102">
        <v>692184</v>
      </c>
      <c r="D419" s="102">
        <v>3212184</v>
      </c>
      <c r="E419" s="102">
        <v>18873.23</v>
      </c>
      <c r="F419" s="102">
        <v>0</v>
      </c>
      <c r="G419" s="102">
        <v>0</v>
      </c>
      <c r="H419" s="102">
        <v>507873.1</v>
      </c>
      <c r="I419" s="102">
        <v>949842.84</v>
      </c>
      <c r="J419" s="102">
        <v>55684.2</v>
      </c>
      <c r="K419" s="102">
        <v>185437</v>
      </c>
      <c r="L419" s="102">
        <v>0</v>
      </c>
      <c r="M419" s="102">
        <v>263873.05</v>
      </c>
      <c r="N419" s="102">
        <v>431176.52</v>
      </c>
      <c r="O419" s="102">
        <v>605600.99</v>
      </c>
      <c r="P419" s="102">
        <v>1104808.3600000001</v>
      </c>
      <c r="Q419" s="102">
        <f t="shared" si="9"/>
        <v>4123169.29</v>
      </c>
      <c r="R419" s="103"/>
      <c r="S419" s="103"/>
      <c r="T419" s="103"/>
      <c r="U419" s="103"/>
      <c r="V419" s="103"/>
      <c r="W419" s="103"/>
      <c r="X419" s="103"/>
      <c r="Y419" s="103"/>
      <c r="Z419" s="103"/>
      <c r="AA419" s="103"/>
      <c r="AB419" s="103"/>
      <c r="AC419" s="103"/>
      <c r="AD419" s="103"/>
      <c r="AE419" s="103"/>
    </row>
    <row r="420" spans="2:31" x14ac:dyDescent="0.25">
      <c r="B420" s="104" t="s">
        <v>532</v>
      </c>
      <c r="C420" s="79">
        <v>692184</v>
      </c>
      <c r="D420" s="79">
        <v>3212184</v>
      </c>
      <c r="E420" s="79">
        <v>0</v>
      </c>
      <c r="F420" s="79"/>
      <c r="G420" s="79"/>
      <c r="H420" s="79">
        <v>0</v>
      </c>
      <c r="I420" s="79"/>
      <c r="J420" s="79"/>
      <c r="K420" s="79"/>
      <c r="L420" s="79"/>
      <c r="M420" s="79"/>
      <c r="N420" s="79"/>
      <c r="O420" s="79">
        <v>0</v>
      </c>
      <c r="P420" s="79"/>
      <c r="Q420" s="79">
        <f t="shared" si="9"/>
        <v>0</v>
      </c>
      <c r="R420" s="106"/>
      <c r="S420" s="106"/>
      <c r="T420" s="106"/>
      <c r="U420" s="106"/>
      <c r="V420" s="106"/>
      <c r="W420" s="106"/>
      <c r="X420" s="106"/>
      <c r="Y420" s="106"/>
      <c r="Z420" s="106"/>
      <c r="AA420" s="106"/>
      <c r="AB420" s="106"/>
      <c r="AC420" s="106"/>
      <c r="AD420" s="106"/>
      <c r="AE420" s="106"/>
    </row>
    <row r="421" spans="2:31" x14ac:dyDescent="0.25">
      <c r="B421" s="104" t="s">
        <v>60</v>
      </c>
      <c r="C421" s="79">
        <v>2843527561</v>
      </c>
      <c r="D421" s="79">
        <v>1252253748.4200001</v>
      </c>
      <c r="E421" s="79">
        <v>0</v>
      </c>
      <c r="F421" s="79"/>
      <c r="G421" s="79"/>
      <c r="H421" s="79">
        <v>0</v>
      </c>
      <c r="I421" s="79"/>
      <c r="J421" s="79"/>
      <c r="K421" s="79"/>
      <c r="L421" s="79"/>
      <c r="M421" s="79"/>
      <c r="N421" s="79"/>
      <c r="O421" s="79">
        <v>0</v>
      </c>
      <c r="P421" s="79"/>
      <c r="Q421" s="79">
        <f t="shared" si="9"/>
        <v>0</v>
      </c>
      <c r="R421" s="106"/>
      <c r="S421" s="106"/>
      <c r="T421" s="106"/>
      <c r="U421" s="106"/>
      <c r="V421" s="106"/>
      <c r="W421" s="106"/>
      <c r="X421" s="106"/>
      <c r="Y421" s="106"/>
      <c r="Z421" s="106"/>
      <c r="AA421" s="106"/>
      <c r="AB421" s="106"/>
      <c r="AC421" s="106"/>
      <c r="AD421" s="106"/>
      <c r="AE421" s="106"/>
    </row>
    <row r="422" spans="2:31" s="28" customFormat="1" x14ac:dyDescent="0.25">
      <c r="B422" s="101" t="s">
        <v>533</v>
      </c>
      <c r="C422" s="102">
        <v>1693356894</v>
      </c>
      <c r="D422" s="102">
        <v>1167014233.01</v>
      </c>
      <c r="E422" s="102">
        <v>77242.8</v>
      </c>
      <c r="F422" s="102">
        <v>42897322.380000003</v>
      </c>
      <c r="G422" s="102">
        <v>15619262.609999999</v>
      </c>
      <c r="H422" s="102">
        <v>19912172.68</v>
      </c>
      <c r="I422" s="102">
        <v>18850359.600000001</v>
      </c>
      <c r="J422" s="102">
        <v>32447587.870000001</v>
      </c>
      <c r="K422" s="102">
        <v>49510926.049999997</v>
      </c>
      <c r="L422" s="102">
        <v>63932729.030000001</v>
      </c>
      <c r="M422" s="102">
        <v>72061800.180000007</v>
      </c>
      <c r="N422" s="102">
        <v>65477763.689999998</v>
      </c>
      <c r="O422" s="102">
        <v>142697245.66999999</v>
      </c>
      <c r="P422" s="102">
        <v>212211125.88999999</v>
      </c>
      <c r="Q422" s="102">
        <f t="shared" si="9"/>
        <v>735695538.45000005</v>
      </c>
      <c r="R422" s="103"/>
      <c r="S422" s="103"/>
      <c r="T422" s="103"/>
      <c r="U422" s="103"/>
      <c r="V422" s="103"/>
      <c r="W422" s="103"/>
      <c r="X422" s="103"/>
      <c r="Y422" s="103"/>
      <c r="Z422" s="103"/>
      <c r="AA422" s="103"/>
      <c r="AB422" s="103"/>
      <c r="AC422" s="103"/>
      <c r="AD422" s="103"/>
      <c r="AE422" s="103"/>
    </row>
    <row r="423" spans="2:31" s="28" customFormat="1" x14ac:dyDescent="0.25">
      <c r="B423" s="104" t="s">
        <v>534</v>
      </c>
      <c r="C423" s="79">
        <v>1693356894</v>
      </c>
      <c r="D423" s="79">
        <v>1167014233.01</v>
      </c>
      <c r="E423" s="79">
        <v>0</v>
      </c>
      <c r="F423" s="79">
        <v>42897322.380000003</v>
      </c>
      <c r="G423" s="79">
        <v>14598411.65</v>
      </c>
      <c r="H423" s="79">
        <v>18003643</v>
      </c>
      <c r="I423" s="79">
        <v>15432301.789999999</v>
      </c>
      <c r="J423" s="79">
        <v>31638234.280000001</v>
      </c>
      <c r="K423" s="79">
        <v>46178370.509999998</v>
      </c>
      <c r="L423" s="79">
        <v>62652883.659999996</v>
      </c>
      <c r="M423" s="79">
        <v>70926617.060000002</v>
      </c>
      <c r="N423" s="79">
        <v>64855191.310000002</v>
      </c>
      <c r="O423" s="79">
        <v>141858832.02000001</v>
      </c>
      <c r="P423" s="79">
        <v>205786084.11000001</v>
      </c>
      <c r="Q423" s="79">
        <f t="shared" si="9"/>
        <v>714827891.76999998</v>
      </c>
      <c r="R423" s="106"/>
      <c r="S423" s="106"/>
      <c r="T423" s="106"/>
      <c r="U423" s="106"/>
      <c r="V423" s="106"/>
      <c r="W423" s="106"/>
      <c r="X423" s="106"/>
      <c r="Y423" s="106"/>
      <c r="Z423" s="106"/>
      <c r="AA423" s="106"/>
      <c r="AB423" s="106"/>
      <c r="AC423" s="106"/>
      <c r="AD423" s="106"/>
      <c r="AE423" s="106"/>
    </row>
    <row r="424" spans="2:31" s="28" customFormat="1" x14ac:dyDescent="0.25">
      <c r="B424" s="101" t="s">
        <v>535</v>
      </c>
      <c r="C424" s="102">
        <v>1149656092</v>
      </c>
      <c r="D424" s="102">
        <v>71278049.189999998</v>
      </c>
      <c r="E424" s="102">
        <v>0</v>
      </c>
      <c r="F424" s="102">
        <v>42897322.380000003</v>
      </c>
      <c r="G424" s="102">
        <v>14598411.65</v>
      </c>
      <c r="H424" s="102">
        <v>18003643</v>
      </c>
      <c r="I424" s="102">
        <v>15432301.789999999</v>
      </c>
      <c r="J424" s="102">
        <v>31638234.280000001</v>
      </c>
      <c r="K424" s="102">
        <v>46178370.509999998</v>
      </c>
      <c r="L424" s="102">
        <v>62652883.659999996</v>
      </c>
      <c r="M424" s="102">
        <v>70926617.060000002</v>
      </c>
      <c r="N424" s="102">
        <v>64855191.310000002</v>
      </c>
      <c r="O424" s="102">
        <v>141858832.02000001</v>
      </c>
      <c r="P424" s="102">
        <v>205786084.11000001</v>
      </c>
      <c r="Q424" s="102">
        <f t="shared" si="9"/>
        <v>714827891.76999998</v>
      </c>
      <c r="R424" s="103"/>
      <c r="S424" s="103"/>
      <c r="T424" s="103"/>
      <c r="U424" s="103"/>
      <c r="V424" s="103"/>
      <c r="W424" s="103"/>
      <c r="X424" s="103"/>
      <c r="Y424" s="103"/>
      <c r="Z424" s="103"/>
      <c r="AA424" s="103"/>
      <c r="AB424" s="103"/>
      <c r="AC424" s="103"/>
      <c r="AD424" s="103"/>
      <c r="AE424" s="103"/>
    </row>
    <row r="425" spans="2:31" x14ac:dyDescent="0.25">
      <c r="B425" s="104" t="s">
        <v>536</v>
      </c>
      <c r="C425" s="79">
        <v>1149656092</v>
      </c>
      <c r="D425" s="79">
        <v>71278049.189999998</v>
      </c>
      <c r="E425" s="79">
        <v>77242.8</v>
      </c>
      <c r="F425" s="79">
        <v>0</v>
      </c>
      <c r="G425" s="79">
        <v>998586.84</v>
      </c>
      <c r="H425" s="79">
        <v>1184930.08</v>
      </c>
      <c r="I425" s="79">
        <v>3418057.81</v>
      </c>
      <c r="J425" s="79">
        <v>809353.59</v>
      </c>
      <c r="K425" s="79">
        <v>2277654.02</v>
      </c>
      <c r="L425" s="79">
        <v>1226131.77</v>
      </c>
      <c r="M425" s="79">
        <v>1135183.1200000001</v>
      </c>
      <c r="N425" s="79">
        <v>622572.38</v>
      </c>
      <c r="O425" s="79">
        <v>836739.21</v>
      </c>
      <c r="P425" s="79">
        <v>3023024.18</v>
      </c>
      <c r="Q425" s="79">
        <f t="shared" si="9"/>
        <v>15609475.799999997</v>
      </c>
      <c r="R425" s="106"/>
      <c r="S425" s="106"/>
      <c r="T425" s="106"/>
      <c r="U425" s="106"/>
      <c r="V425" s="106"/>
      <c r="W425" s="106"/>
      <c r="X425" s="106"/>
      <c r="Y425" s="106"/>
      <c r="Z425" s="106"/>
      <c r="AA425" s="106"/>
      <c r="AB425" s="106"/>
      <c r="AC425" s="106"/>
      <c r="AD425" s="106"/>
      <c r="AE425" s="106"/>
    </row>
    <row r="426" spans="2:31" s="28" customFormat="1" x14ac:dyDescent="0.25">
      <c r="B426" s="101" t="s">
        <v>537</v>
      </c>
      <c r="C426" s="102">
        <v>23000</v>
      </c>
      <c r="D426" s="102">
        <v>23000</v>
      </c>
      <c r="E426" s="102">
        <v>77242.8</v>
      </c>
      <c r="F426" s="102">
        <v>0</v>
      </c>
      <c r="G426" s="102">
        <v>998586.84</v>
      </c>
      <c r="H426" s="102">
        <v>1184930.08</v>
      </c>
      <c r="I426" s="102">
        <v>3418057.81</v>
      </c>
      <c r="J426" s="102">
        <v>809353.59</v>
      </c>
      <c r="K426" s="102">
        <v>2277654.02</v>
      </c>
      <c r="L426" s="102">
        <v>1226131.77</v>
      </c>
      <c r="M426" s="102">
        <v>1135183.1200000001</v>
      </c>
      <c r="N426" s="102">
        <v>622572.38</v>
      </c>
      <c r="O426" s="102">
        <v>836739.21</v>
      </c>
      <c r="P426" s="102">
        <v>3023024.18</v>
      </c>
      <c r="Q426" s="102">
        <f t="shared" si="9"/>
        <v>15609475.799999997</v>
      </c>
      <c r="R426" s="103"/>
      <c r="S426" s="103"/>
      <c r="T426" s="103"/>
      <c r="U426" s="103"/>
      <c r="V426" s="103"/>
      <c r="W426" s="103"/>
      <c r="X426" s="103"/>
      <c r="Y426" s="103"/>
      <c r="Z426" s="103"/>
      <c r="AA426" s="103"/>
      <c r="AB426" s="103"/>
      <c r="AC426" s="103"/>
      <c r="AD426" s="103"/>
      <c r="AE426" s="103"/>
    </row>
    <row r="427" spans="2:31" x14ac:dyDescent="0.25">
      <c r="B427" s="104" t="s">
        <v>538</v>
      </c>
      <c r="C427" s="79">
        <v>23000</v>
      </c>
      <c r="D427" s="79">
        <v>23000</v>
      </c>
      <c r="E427" s="79">
        <v>0</v>
      </c>
      <c r="F427" s="79"/>
      <c r="G427" s="79"/>
      <c r="H427" s="79"/>
      <c r="I427" s="79"/>
      <c r="J427" s="79"/>
      <c r="K427" s="79"/>
      <c r="L427" s="79"/>
      <c r="M427" s="79"/>
      <c r="N427" s="79"/>
      <c r="O427" s="79"/>
      <c r="P427" s="79"/>
      <c r="Q427" s="79">
        <f t="shared" si="9"/>
        <v>0</v>
      </c>
      <c r="R427" s="106"/>
      <c r="S427" s="106"/>
      <c r="T427" s="106"/>
      <c r="U427" s="106"/>
      <c r="V427" s="106"/>
      <c r="W427" s="106"/>
      <c r="X427" s="106"/>
      <c r="Y427" s="106"/>
      <c r="Z427" s="106"/>
      <c r="AA427" s="106"/>
      <c r="AB427" s="106"/>
      <c r="AC427" s="106"/>
      <c r="AD427" s="106"/>
      <c r="AE427" s="106"/>
    </row>
    <row r="428" spans="2:31" s="28" customFormat="1" x14ac:dyDescent="0.25">
      <c r="B428" s="101" t="s">
        <v>539</v>
      </c>
      <c r="C428" s="102">
        <v>491575</v>
      </c>
      <c r="D428" s="102">
        <v>13938466.220000001</v>
      </c>
      <c r="E428" s="102">
        <v>0</v>
      </c>
      <c r="F428" s="102"/>
      <c r="G428" s="102"/>
      <c r="H428" s="102"/>
      <c r="I428" s="102"/>
      <c r="J428" s="102"/>
      <c r="K428" s="102"/>
      <c r="L428" s="102"/>
      <c r="M428" s="102"/>
      <c r="N428" s="102"/>
      <c r="O428" s="102"/>
      <c r="P428" s="102"/>
      <c r="Q428" s="102">
        <f t="shared" si="9"/>
        <v>0</v>
      </c>
      <c r="R428" s="103"/>
      <c r="S428" s="103"/>
      <c r="T428" s="103"/>
      <c r="U428" s="103"/>
      <c r="V428" s="103"/>
      <c r="W428" s="103"/>
      <c r="X428" s="103"/>
      <c r="Y428" s="103"/>
      <c r="Z428" s="103"/>
      <c r="AA428" s="103"/>
      <c r="AB428" s="103"/>
      <c r="AC428" s="103"/>
      <c r="AD428" s="103"/>
      <c r="AE428" s="103"/>
    </row>
    <row r="429" spans="2:31" x14ac:dyDescent="0.25">
      <c r="B429" s="104" t="s">
        <v>540</v>
      </c>
      <c r="C429" s="79">
        <v>491575</v>
      </c>
      <c r="D429" s="79">
        <v>13938466.220000001</v>
      </c>
      <c r="E429" s="79">
        <v>0</v>
      </c>
      <c r="F429" s="79">
        <v>0</v>
      </c>
      <c r="G429" s="79">
        <v>22264.12</v>
      </c>
      <c r="H429" s="79">
        <v>723599.6</v>
      </c>
      <c r="I429" s="79">
        <v>0</v>
      </c>
      <c r="J429" s="79">
        <v>0</v>
      </c>
      <c r="K429" s="79">
        <v>1054901.52</v>
      </c>
      <c r="L429" s="79">
        <v>53713.599999999999</v>
      </c>
      <c r="M429" s="79">
        <v>0</v>
      </c>
      <c r="N429" s="79">
        <v>0</v>
      </c>
      <c r="O429" s="79">
        <v>1674.44</v>
      </c>
      <c r="P429" s="79">
        <v>3402017.6</v>
      </c>
      <c r="Q429" s="79">
        <f t="shared" si="9"/>
        <v>5258170.88</v>
      </c>
      <c r="R429" s="106"/>
      <c r="S429" s="106"/>
      <c r="T429" s="106"/>
      <c r="U429" s="106"/>
      <c r="V429" s="106"/>
      <c r="W429" s="106"/>
      <c r="X429" s="106"/>
      <c r="Y429" s="106"/>
      <c r="Z429" s="106"/>
      <c r="AA429" s="106"/>
      <c r="AB429" s="106"/>
      <c r="AC429" s="106"/>
      <c r="AD429" s="106"/>
      <c r="AE429" s="106"/>
    </row>
    <row r="430" spans="2:31" x14ac:dyDescent="0.25">
      <c r="B430" s="104" t="s">
        <v>61</v>
      </c>
      <c r="C430" s="79">
        <v>311823700</v>
      </c>
      <c r="D430" s="79">
        <v>360209209.79000002</v>
      </c>
      <c r="E430" s="79">
        <v>0</v>
      </c>
      <c r="F430" s="79">
        <v>0</v>
      </c>
      <c r="G430" s="79">
        <v>22264.12</v>
      </c>
      <c r="H430" s="79">
        <v>723599.6</v>
      </c>
      <c r="I430" s="79">
        <v>0</v>
      </c>
      <c r="J430" s="79">
        <v>0</v>
      </c>
      <c r="K430" s="79">
        <v>1054901.52</v>
      </c>
      <c r="L430" s="79">
        <v>53713.599999999999</v>
      </c>
      <c r="M430" s="79">
        <v>0</v>
      </c>
      <c r="N430" s="79">
        <v>0</v>
      </c>
      <c r="O430" s="79">
        <v>1674.44</v>
      </c>
      <c r="P430" s="79">
        <v>3402017.6</v>
      </c>
      <c r="Q430" s="79">
        <f t="shared" si="9"/>
        <v>5258170.88</v>
      </c>
      <c r="R430" s="106"/>
      <c r="S430" s="106"/>
      <c r="T430" s="106"/>
      <c r="U430" s="106"/>
      <c r="V430" s="106"/>
      <c r="W430" s="106"/>
      <c r="X430" s="106"/>
      <c r="Y430" s="106"/>
      <c r="Z430" s="106"/>
      <c r="AA430" s="106"/>
      <c r="AB430" s="106"/>
      <c r="AC430" s="106"/>
      <c r="AD430" s="106"/>
      <c r="AE430" s="106"/>
    </row>
    <row r="431" spans="2:31" s="28" customFormat="1" x14ac:dyDescent="0.25">
      <c r="B431" s="101" t="s">
        <v>541</v>
      </c>
      <c r="C431" s="102">
        <v>259412333</v>
      </c>
      <c r="D431" s="102">
        <v>292850856.43000001</v>
      </c>
      <c r="E431" s="102">
        <v>0</v>
      </c>
      <c r="F431" s="102">
        <v>0</v>
      </c>
      <c r="G431" s="102">
        <v>0</v>
      </c>
      <c r="H431" s="102">
        <v>6974705.7199999997</v>
      </c>
      <c r="I431" s="102">
        <v>2277490</v>
      </c>
      <c r="J431" s="102">
        <v>543171.5</v>
      </c>
      <c r="K431" s="102">
        <v>985420</v>
      </c>
      <c r="L431" s="102">
        <v>672600</v>
      </c>
      <c r="M431" s="102">
        <v>21202435.350000001</v>
      </c>
      <c r="N431" s="102">
        <v>2587625.98</v>
      </c>
      <c r="O431" s="102">
        <v>9691987.4900000002</v>
      </c>
      <c r="P431" s="102">
        <v>36723876.380000003</v>
      </c>
      <c r="Q431" s="102">
        <f t="shared" si="9"/>
        <v>81659312.420000002</v>
      </c>
      <c r="R431" s="103"/>
      <c r="S431" s="103"/>
      <c r="T431" s="103"/>
      <c r="U431" s="103"/>
      <c r="V431" s="103"/>
      <c r="W431" s="103"/>
      <c r="X431" s="103"/>
      <c r="Y431" s="103"/>
      <c r="Z431" s="103"/>
      <c r="AA431" s="103"/>
      <c r="AB431" s="103"/>
      <c r="AC431" s="103"/>
      <c r="AD431" s="103"/>
      <c r="AE431" s="103"/>
    </row>
    <row r="432" spans="2:31" x14ac:dyDescent="0.25">
      <c r="B432" s="104" t="s">
        <v>542</v>
      </c>
      <c r="C432" s="79">
        <v>259412333</v>
      </c>
      <c r="D432" s="79">
        <v>292850856.43000001</v>
      </c>
      <c r="E432" s="79">
        <v>0</v>
      </c>
      <c r="F432" s="79">
        <v>0</v>
      </c>
      <c r="G432" s="79">
        <v>0</v>
      </c>
      <c r="H432" s="79">
        <v>6620705.7199999997</v>
      </c>
      <c r="I432" s="79">
        <v>2277490</v>
      </c>
      <c r="J432" s="79">
        <v>455261.5</v>
      </c>
      <c r="K432" s="79">
        <v>985420</v>
      </c>
      <c r="L432" s="79">
        <v>0</v>
      </c>
      <c r="M432" s="79">
        <v>16893823.350000001</v>
      </c>
      <c r="N432" s="79">
        <v>1864702</v>
      </c>
      <c r="O432" s="79">
        <v>9461187.4900000002</v>
      </c>
      <c r="P432" s="79">
        <v>35106289</v>
      </c>
      <c r="Q432" s="79">
        <f t="shared" si="9"/>
        <v>73664879.060000002</v>
      </c>
      <c r="R432" s="106"/>
      <c r="S432" s="106"/>
      <c r="T432" s="106"/>
      <c r="U432" s="106"/>
      <c r="V432" s="106"/>
      <c r="W432" s="106"/>
      <c r="X432" s="106"/>
      <c r="Y432" s="106"/>
      <c r="Z432" s="106"/>
      <c r="AA432" s="106"/>
      <c r="AB432" s="106"/>
      <c r="AC432" s="106"/>
      <c r="AD432" s="106"/>
      <c r="AE432" s="106"/>
    </row>
    <row r="433" spans="2:31" s="28" customFormat="1" x14ac:dyDescent="0.25">
      <c r="B433" s="101" t="s">
        <v>543</v>
      </c>
      <c r="C433" s="102">
        <v>1500000</v>
      </c>
      <c r="D433" s="102">
        <v>1500000</v>
      </c>
      <c r="E433" s="102">
        <v>0</v>
      </c>
      <c r="F433" s="102">
        <v>0</v>
      </c>
      <c r="G433" s="102">
        <v>0</v>
      </c>
      <c r="H433" s="102">
        <v>6620705.7199999997</v>
      </c>
      <c r="I433" s="102">
        <v>2277490</v>
      </c>
      <c r="J433" s="102">
        <v>455261.5</v>
      </c>
      <c r="K433" s="102">
        <v>985420</v>
      </c>
      <c r="L433" s="102">
        <v>0</v>
      </c>
      <c r="M433" s="102">
        <v>16893823.350000001</v>
      </c>
      <c r="N433" s="102">
        <v>1864702</v>
      </c>
      <c r="O433" s="102">
        <v>9461187.4900000002</v>
      </c>
      <c r="P433" s="102">
        <v>35106289</v>
      </c>
      <c r="Q433" s="102">
        <f t="shared" si="9"/>
        <v>73664879.060000002</v>
      </c>
      <c r="R433" s="103"/>
      <c r="S433" s="103"/>
      <c r="T433" s="103"/>
      <c r="U433" s="103"/>
      <c r="V433" s="103"/>
      <c r="W433" s="103"/>
      <c r="X433" s="103"/>
      <c r="Y433" s="103"/>
      <c r="Z433" s="103"/>
      <c r="AA433" s="103"/>
      <c r="AB433" s="103"/>
      <c r="AC433" s="103"/>
      <c r="AD433" s="103"/>
      <c r="AE433" s="103"/>
    </row>
    <row r="434" spans="2:31" x14ac:dyDescent="0.25">
      <c r="B434" s="104" t="s">
        <v>544</v>
      </c>
      <c r="C434" s="79">
        <v>1500000</v>
      </c>
      <c r="D434" s="79">
        <v>1500000</v>
      </c>
      <c r="E434" s="79">
        <v>0</v>
      </c>
      <c r="F434" s="79"/>
      <c r="G434" s="79"/>
      <c r="H434" s="79"/>
      <c r="I434" s="79"/>
      <c r="J434" s="79"/>
      <c r="K434" s="79"/>
      <c r="L434" s="79"/>
      <c r="M434" s="79"/>
      <c r="N434" s="79"/>
      <c r="O434" s="79"/>
      <c r="P434" s="79"/>
      <c r="Q434" s="79">
        <f t="shared" si="9"/>
        <v>0</v>
      </c>
      <c r="R434" s="106"/>
      <c r="S434" s="106"/>
      <c r="T434" s="106"/>
      <c r="U434" s="106"/>
      <c r="V434" s="106"/>
      <c r="W434" s="106"/>
      <c r="X434" s="106"/>
      <c r="Y434" s="106"/>
      <c r="Z434" s="106"/>
      <c r="AA434" s="106"/>
      <c r="AB434" s="106"/>
      <c r="AC434" s="106"/>
      <c r="AD434" s="106"/>
      <c r="AE434" s="106"/>
    </row>
    <row r="435" spans="2:31" s="28" customFormat="1" x14ac:dyDescent="0.25">
      <c r="B435" s="101" t="s">
        <v>545</v>
      </c>
      <c r="C435" s="102">
        <v>0</v>
      </c>
      <c r="D435" s="102">
        <v>100000</v>
      </c>
      <c r="E435" s="102">
        <v>0</v>
      </c>
      <c r="F435" s="102"/>
      <c r="G435" s="102"/>
      <c r="H435" s="102"/>
      <c r="I435" s="102"/>
      <c r="J435" s="102"/>
      <c r="K435" s="102"/>
      <c r="L435" s="102"/>
      <c r="M435" s="102"/>
      <c r="N435" s="102"/>
      <c r="O435" s="102"/>
      <c r="P435" s="102"/>
      <c r="Q435" s="102">
        <f t="shared" si="9"/>
        <v>0</v>
      </c>
      <c r="R435" s="103"/>
      <c r="S435" s="103"/>
      <c r="T435" s="103"/>
      <c r="U435" s="103"/>
      <c r="V435" s="103"/>
      <c r="W435" s="103"/>
      <c r="X435" s="103"/>
      <c r="Y435" s="103"/>
      <c r="Z435" s="103"/>
      <c r="AA435" s="103"/>
      <c r="AB435" s="103"/>
      <c r="AC435" s="103"/>
      <c r="AD435" s="103"/>
      <c r="AE435" s="103"/>
    </row>
    <row r="436" spans="2:31" x14ac:dyDescent="0.25">
      <c r="B436" s="104" t="s">
        <v>546</v>
      </c>
      <c r="C436" s="79">
        <v>0</v>
      </c>
      <c r="D436" s="79">
        <v>100000</v>
      </c>
      <c r="E436" s="79">
        <v>0</v>
      </c>
      <c r="F436" s="79">
        <v>0</v>
      </c>
      <c r="G436" s="79"/>
      <c r="H436" s="79">
        <v>0</v>
      </c>
      <c r="I436" s="79">
        <v>0</v>
      </c>
      <c r="J436" s="79">
        <v>87910</v>
      </c>
      <c r="K436" s="79"/>
      <c r="L436" s="79"/>
      <c r="M436" s="79"/>
      <c r="N436" s="79"/>
      <c r="O436" s="79"/>
      <c r="P436" s="79"/>
      <c r="Q436" s="79">
        <f t="shared" si="9"/>
        <v>87910</v>
      </c>
      <c r="R436" s="106"/>
      <c r="S436" s="106"/>
      <c r="T436" s="106"/>
      <c r="U436" s="106"/>
      <c r="V436" s="106"/>
      <c r="W436" s="106"/>
      <c r="X436" s="106"/>
      <c r="Y436" s="106"/>
      <c r="Z436" s="106"/>
      <c r="AA436" s="106"/>
      <c r="AB436" s="106"/>
      <c r="AC436" s="106"/>
      <c r="AD436" s="106"/>
      <c r="AE436" s="106"/>
    </row>
    <row r="437" spans="2:31" s="28" customFormat="1" x14ac:dyDescent="0.25">
      <c r="B437" s="101" t="s">
        <v>547</v>
      </c>
      <c r="C437" s="102">
        <v>4060000</v>
      </c>
      <c r="D437" s="102">
        <v>4060000</v>
      </c>
      <c r="E437" s="102">
        <v>0</v>
      </c>
      <c r="F437" s="102">
        <v>0</v>
      </c>
      <c r="G437" s="102"/>
      <c r="H437" s="102">
        <v>0</v>
      </c>
      <c r="I437" s="102">
        <v>0</v>
      </c>
      <c r="J437" s="102">
        <v>87910</v>
      </c>
      <c r="K437" s="102"/>
      <c r="L437" s="102"/>
      <c r="M437" s="102"/>
      <c r="N437" s="102"/>
      <c r="O437" s="102"/>
      <c r="P437" s="102"/>
      <c r="Q437" s="102">
        <f t="shared" si="9"/>
        <v>87910</v>
      </c>
      <c r="R437" s="103"/>
      <c r="S437" s="103"/>
      <c r="T437" s="103"/>
      <c r="U437" s="103"/>
      <c r="V437" s="103"/>
      <c r="W437" s="103"/>
      <c r="X437" s="103"/>
      <c r="Y437" s="103"/>
      <c r="Z437" s="103"/>
      <c r="AA437" s="103"/>
      <c r="AB437" s="103"/>
      <c r="AC437" s="103"/>
      <c r="AD437" s="103"/>
      <c r="AE437" s="103"/>
    </row>
    <row r="438" spans="2:31" x14ac:dyDescent="0.25">
      <c r="B438" s="104" t="s">
        <v>548</v>
      </c>
      <c r="C438" s="79">
        <v>4060000</v>
      </c>
      <c r="D438" s="79">
        <v>4060000</v>
      </c>
      <c r="E438" s="79">
        <v>0</v>
      </c>
      <c r="F438" s="79"/>
      <c r="G438" s="79"/>
      <c r="H438" s="79"/>
      <c r="I438" s="79"/>
      <c r="J438" s="79"/>
      <c r="K438" s="79"/>
      <c r="L438" s="79"/>
      <c r="M438" s="79"/>
      <c r="N438" s="79"/>
      <c r="O438" s="79"/>
      <c r="P438" s="79"/>
      <c r="Q438" s="79">
        <f t="shared" si="9"/>
        <v>0</v>
      </c>
      <c r="R438" s="106"/>
      <c r="S438" s="106"/>
      <c r="T438" s="106"/>
      <c r="U438" s="106"/>
      <c r="V438" s="106"/>
      <c r="W438" s="106"/>
      <c r="X438" s="106"/>
      <c r="Y438" s="106"/>
      <c r="Z438" s="106"/>
      <c r="AA438" s="106"/>
      <c r="AB438" s="106"/>
      <c r="AC438" s="106"/>
      <c r="AD438" s="106"/>
      <c r="AE438" s="106"/>
    </row>
    <row r="439" spans="2:31" s="28" customFormat="1" x14ac:dyDescent="0.25">
      <c r="B439" s="101" t="s">
        <v>549</v>
      </c>
      <c r="C439" s="102">
        <v>41257</v>
      </c>
      <c r="D439" s="102">
        <v>41257</v>
      </c>
      <c r="E439" s="102">
        <v>0</v>
      </c>
      <c r="F439" s="102"/>
      <c r="G439" s="102"/>
      <c r="H439" s="102"/>
      <c r="I439" s="102"/>
      <c r="J439" s="102"/>
      <c r="K439" s="102"/>
      <c r="L439" s="102"/>
      <c r="M439" s="102"/>
      <c r="N439" s="102"/>
      <c r="O439" s="102"/>
      <c r="P439" s="102"/>
      <c r="Q439" s="102">
        <f t="shared" si="9"/>
        <v>0</v>
      </c>
      <c r="R439" s="103"/>
      <c r="S439" s="103"/>
      <c r="T439" s="103"/>
      <c r="U439" s="103"/>
      <c r="V439" s="103"/>
      <c r="W439" s="103"/>
      <c r="X439" s="103"/>
      <c r="Y439" s="103"/>
      <c r="Z439" s="103"/>
      <c r="AA439" s="103"/>
      <c r="AB439" s="103"/>
      <c r="AC439" s="103"/>
      <c r="AD439" s="103"/>
      <c r="AE439" s="103"/>
    </row>
    <row r="440" spans="2:31" s="28" customFormat="1" x14ac:dyDescent="0.25">
      <c r="B440" s="104" t="s">
        <v>550</v>
      </c>
      <c r="C440" s="79">
        <v>41257</v>
      </c>
      <c r="D440" s="79">
        <v>41257</v>
      </c>
      <c r="E440" s="79">
        <v>0</v>
      </c>
      <c r="F440" s="79"/>
      <c r="G440" s="79"/>
      <c r="H440" s="79"/>
      <c r="I440" s="79"/>
      <c r="J440" s="79"/>
      <c r="K440" s="79"/>
      <c r="L440" s="79"/>
      <c r="M440" s="79"/>
      <c r="N440" s="79"/>
      <c r="O440" s="79"/>
      <c r="P440" s="79"/>
      <c r="Q440" s="79">
        <f t="shared" si="9"/>
        <v>0</v>
      </c>
      <c r="R440" s="106"/>
      <c r="S440" s="106"/>
      <c r="T440" s="106"/>
      <c r="U440" s="106"/>
      <c r="V440" s="106"/>
      <c r="W440" s="106"/>
      <c r="X440" s="106"/>
      <c r="Y440" s="106"/>
      <c r="Z440" s="106"/>
      <c r="AA440" s="106"/>
      <c r="AB440" s="106"/>
      <c r="AC440" s="106"/>
      <c r="AD440" s="106"/>
      <c r="AE440" s="106"/>
    </row>
    <row r="441" spans="2:31" s="28" customFormat="1" x14ac:dyDescent="0.25">
      <c r="B441" s="101" t="s">
        <v>551</v>
      </c>
      <c r="C441" s="102">
        <v>0</v>
      </c>
      <c r="D441" s="102">
        <v>600600</v>
      </c>
      <c r="E441" s="102">
        <v>0</v>
      </c>
      <c r="F441" s="102"/>
      <c r="G441" s="102"/>
      <c r="H441" s="102"/>
      <c r="I441" s="102"/>
      <c r="J441" s="102"/>
      <c r="K441" s="102"/>
      <c r="L441" s="102"/>
      <c r="M441" s="102"/>
      <c r="N441" s="102"/>
      <c r="O441" s="102"/>
      <c r="P441" s="102"/>
      <c r="Q441" s="102">
        <f t="shared" si="9"/>
        <v>0</v>
      </c>
      <c r="R441" s="103"/>
      <c r="S441" s="103"/>
      <c r="T441" s="103"/>
      <c r="U441" s="103"/>
      <c r="V441" s="103"/>
      <c r="W441" s="103"/>
      <c r="X441" s="103"/>
      <c r="Y441" s="103"/>
      <c r="Z441" s="103"/>
      <c r="AA441" s="103"/>
      <c r="AB441" s="103"/>
      <c r="AC441" s="103"/>
      <c r="AD441" s="103"/>
      <c r="AE441" s="103"/>
    </row>
    <row r="442" spans="2:31" x14ac:dyDescent="0.25">
      <c r="B442" s="104" t="s">
        <v>552</v>
      </c>
      <c r="C442" s="79">
        <v>0</v>
      </c>
      <c r="D442" s="79">
        <v>600600</v>
      </c>
      <c r="E442" s="79">
        <v>0</v>
      </c>
      <c r="F442" s="79"/>
      <c r="G442" s="79">
        <v>0</v>
      </c>
      <c r="H442" s="79"/>
      <c r="I442" s="79">
        <v>0</v>
      </c>
      <c r="J442" s="79"/>
      <c r="K442" s="79">
        <v>0</v>
      </c>
      <c r="L442" s="79">
        <v>0</v>
      </c>
      <c r="M442" s="79"/>
      <c r="N442" s="79">
        <v>0</v>
      </c>
      <c r="O442" s="79">
        <v>0</v>
      </c>
      <c r="P442" s="79"/>
      <c r="Q442" s="79">
        <f t="shared" si="9"/>
        <v>0</v>
      </c>
      <c r="R442" s="106"/>
      <c r="S442" s="106"/>
      <c r="T442" s="106"/>
      <c r="U442" s="106"/>
      <c r="V442" s="106"/>
      <c r="W442" s="106"/>
      <c r="X442" s="106"/>
      <c r="Y442" s="106"/>
      <c r="Z442" s="106"/>
      <c r="AA442" s="106"/>
      <c r="AB442" s="106"/>
      <c r="AC442" s="106"/>
      <c r="AD442" s="106"/>
      <c r="AE442" s="106"/>
    </row>
    <row r="443" spans="2:31" s="28" customFormat="1" x14ac:dyDescent="0.25">
      <c r="B443" s="101" t="s">
        <v>553</v>
      </c>
      <c r="C443" s="102">
        <v>9633001</v>
      </c>
      <c r="D443" s="102">
        <v>16139000</v>
      </c>
      <c r="E443" s="102">
        <v>0</v>
      </c>
      <c r="F443" s="102"/>
      <c r="G443" s="102">
        <v>0</v>
      </c>
      <c r="H443" s="102"/>
      <c r="I443" s="102">
        <v>0</v>
      </c>
      <c r="J443" s="102"/>
      <c r="K443" s="102">
        <v>0</v>
      </c>
      <c r="L443" s="102">
        <v>0</v>
      </c>
      <c r="M443" s="102"/>
      <c r="N443" s="102">
        <v>0</v>
      </c>
      <c r="O443" s="102">
        <v>0</v>
      </c>
      <c r="P443" s="102"/>
      <c r="Q443" s="102">
        <f t="shared" si="9"/>
        <v>0</v>
      </c>
      <c r="R443" s="103"/>
      <c r="S443" s="103"/>
      <c r="T443" s="103"/>
      <c r="U443" s="103"/>
      <c r="V443" s="103"/>
      <c r="W443" s="103"/>
      <c r="X443" s="103"/>
      <c r="Y443" s="103"/>
      <c r="Z443" s="103"/>
      <c r="AA443" s="103"/>
      <c r="AB443" s="103"/>
      <c r="AC443" s="103"/>
      <c r="AD443" s="103"/>
      <c r="AE443" s="103"/>
    </row>
    <row r="444" spans="2:31" x14ac:dyDescent="0.25">
      <c r="B444" s="104" t="s">
        <v>554</v>
      </c>
      <c r="C444" s="79">
        <v>9633001</v>
      </c>
      <c r="D444" s="79">
        <v>16139000</v>
      </c>
      <c r="E444" s="79">
        <v>0</v>
      </c>
      <c r="F444" s="79"/>
      <c r="G444" s="79">
        <v>0</v>
      </c>
      <c r="H444" s="79">
        <v>0</v>
      </c>
      <c r="I444" s="79">
        <v>0</v>
      </c>
      <c r="J444" s="79">
        <v>0</v>
      </c>
      <c r="K444" s="79">
        <v>0</v>
      </c>
      <c r="L444" s="79">
        <v>0</v>
      </c>
      <c r="M444" s="79">
        <v>73278</v>
      </c>
      <c r="N444" s="79">
        <v>0</v>
      </c>
      <c r="O444" s="79">
        <v>0</v>
      </c>
      <c r="P444" s="79">
        <v>1384946.39</v>
      </c>
      <c r="Q444" s="79">
        <f t="shared" si="9"/>
        <v>1458224.39</v>
      </c>
      <c r="R444" s="106"/>
      <c r="S444" s="106"/>
      <c r="T444" s="106"/>
      <c r="U444" s="106"/>
      <c r="V444" s="106"/>
      <c r="W444" s="106"/>
      <c r="X444" s="106"/>
      <c r="Y444" s="106"/>
      <c r="Z444" s="106"/>
      <c r="AA444" s="106"/>
      <c r="AB444" s="106"/>
      <c r="AC444" s="106"/>
      <c r="AD444" s="106"/>
      <c r="AE444" s="106"/>
    </row>
    <row r="445" spans="2:31" s="28" customFormat="1" x14ac:dyDescent="0.25">
      <c r="B445" s="101" t="s">
        <v>555</v>
      </c>
      <c r="C445" s="102">
        <v>37177109</v>
      </c>
      <c r="D445" s="102">
        <v>44917496.359999999</v>
      </c>
      <c r="E445" s="102">
        <v>0</v>
      </c>
      <c r="F445" s="102"/>
      <c r="G445" s="102">
        <v>0</v>
      </c>
      <c r="H445" s="102">
        <v>0</v>
      </c>
      <c r="I445" s="102">
        <v>0</v>
      </c>
      <c r="J445" s="102">
        <v>0</v>
      </c>
      <c r="K445" s="102">
        <v>0</v>
      </c>
      <c r="L445" s="102">
        <v>0</v>
      </c>
      <c r="M445" s="102">
        <v>73278</v>
      </c>
      <c r="N445" s="102">
        <v>0</v>
      </c>
      <c r="O445" s="102">
        <v>0</v>
      </c>
      <c r="P445" s="102">
        <v>1384946.39</v>
      </c>
      <c r="Q445" s="102">
        <f t="shared" si="9"/>
        <v>1458224.39</v>
      </c>
      <c r="R445" s="103"/>
      <c r="S445" s="103"/>
      <c r="T445" s="103"/>
      <c r="U445" s="103"/>
      <c r="V445" s="103"/>
      <c r="W445" s="103"/>
      <c r="X445" s="103"/>
      <c r="Y445" s="103"/>
      <c r="Z445" s="103"/>
      <c r="AA445" s="103"/>
      <c r="AB445" s="103"/>
      <c r="AC445" s="103"/>
      <c r="AD445" s="103"/>
      <c r="AE445" s="103"/>
    </row>
    <row r="446" spans="2:31" x14ac:dyDescent="0.25">
      <c r="B446" s="104" t="s">
        <v>556</v>
      </c>
      <c r="C446" s="79">
        <v>37177109</v>
      </c>
      <c r="D446" s="79">
        <v>44917496.359999999</v>
      </c>
      <c r="E446" s="79">
        <v>0</v>
      </c>
      <c r="F446" s="79">
        <v>0</v>
      </c>
      <c r="G446" s="79">
        <v>0</v>
      </c>
      <c r="H446" s="79">
        <v>354000</v>
      </c>
      <c r="I446" s="79">
        <v>0</v>
      </c>
      <c r="J446" s="79">
        <v>0</v>
      </c>
      <c r="K446" s="79">
        <v>0</v>
      </c>
      <c r="L446" s="79">
        <v>672600</v>
      </c>
      <c r="M446" s="79">
        <v>4235334</v>
      </c>
      <c r="N446" s="79">
        <v>722923.98</v>
      </c>
      <c r="O446" s="79">
        <v>230800</v>
      </c>
      <c r="P446" s="79">
        <v>232640.99</v>
      </c>
      <c r="Q446" s="79">
        <f t="shared" si="9"/>
        <v>6448298.9700000007</v>
      </c>
      <c r="R446" s="106"/>
      <c r="S446" s="106"/>
      <c r="T446" s="106"/>
      <c r="U446" s="106"/>
      <c r="V446" s="106"/>
      <c r="W446" s="106"/>
      <c r="X446" s="106"/>
      <c r="Y446" s="106"/>
      <c r="Z446" s="106"/>
      <c r="AA446" s="106"/>
      <c r="AB446" s="106"/>
      <c r="AC446" s="106"/>
      <c r="AD446" s="106"/>
      <c r="AE446" s="106"/>
    </row>
    <row r="447" spans="2:31" x14ac:dyDescent="0.25">
      <c r="B447" s="104" t="s">
        <v>62</v>
      </c>
      <c r="C447" s="79">
        <v>677721251</v>
      </c>
      <c r="D447" s="79">
        <v>741349463.67999995</v>
      </c>
      <c r="E447" s="79">
        <v>0</v>
      </c>
      <c r="F447" s="79">
        <v>0</v>
      </c>
      <c r="G447" s="79">
        <v>0</v>
      </c>
      <c r="H447" s="79">
        <v>354000</v>
      </c>
      <c r="I447" s="79">
        <v>0</v>
      </c>
      <c r="J447" s="79">
        <v>0</v>
      </c>
      <c r="K447" s="79">
        <v>0</v>
      </c>
      <c r="L447" s="79">
        <v>672600</v>
      </c>
      <c r="M447" s="79">
        <v>4235334</v>
      </c>
      <c r="N447" s="79">
        <v>722923.98</v>
      </c>
      <c r="O447" s="79">
        <v>230800</v>
      </c>
      <c r="P447" s="79">
        <v>232640.99</v>
      </c>
      <c r="Q447" s="79">
        <f t="shared" si="9"/>
        <v>6448298.9700000007</v>
      </c>
      <c r="R447" s="106"/>
      <c r="S447" s="106"/>
      <c r="T447" s="106"/>
      <c r="U447" s="106"/>
      <c r="V447" s="106"/>
      <c r="W447" s="106"/>
      <c r="X447" s="106"/>
      <c r="Y447" s="106"/>
      <c r="Z447" s="106"/>
      <c r="AA447" s="106"/>
      <c r="AB447" s="106"/>
      <c r="AC447" s="106"/>
      <c r="AD447" s="106"/>
      <c r="AE447" s="106"/>
    </row>
    <row r="448" spans="2:31" s="28" customFormat="1" x14ac:dyDescent="0.25">
      <c r="B448" s="101" t="s">
        <v>557</v>
      </c>
      <c r="C448" s="102">
        <v>27774640</v>
      </c>
      <c r="D448" s="102">
        <v>24534676.489999998</v>
      </c>
      <c r="E448" s="102">
        <v>21402075.23</v>
      </c>
      <c r="F448" s="102">
        <v>21154148.609999999</v>
      </c>
      <c r="G448" s="102">
        <v>3850343.07</v>
      </c>
      <c r="H448" s="102">
        <v>7364836.3399999999</v>
      </c>
      <c r="I448" s="102">
        <v>29711126.760000002</v>
      </c>
      <c r="J448" s="102">
        <v>4539820.01</v>
      </c>
      <c r="K448" s="102">
        <v>4833819.21</v>
      </c>
      <c r="L448" s="102">
        <v>18392966.289999999</v>
      </c>
      <c r="M448" s="102">
        <v>10374233.75</v>
      </c>
      <c r="N448" s="102">
        <v>47117363.390000001</v>
      </c>
      <c r="O448" s="102">
        <v>65301963.030000001</v>
      </c>
      <c r="P448" s="102">
        <v>39543100.689999998</v>
      </c>
      <c r="Q448" s="102">
        <f t="shared" si="9"/>
        <v>273585796.38</v>
      </c>
      <c r="R448" s="103"/>
      <c r="S448" s="103"/>
      <c r="T448" s="103"/>
      <c r="U448" s="103"/>
      <c r="V448" s="103"/>
      <c r="W448" s="103"/>
      <c r="X448" s="103"/>
      <c r="Y448" s="103"/>
      <c r="Z448" s="103"/>
      <c r="AA448" s="103"/>
      <c r="AB448" s="103"/>
      <c r="AC448" s="103"/>
      <c r="AD448" s="103"/>
      <c r="AE448" s="103"/>
    </row>
    <row r="449" spans="2:31" x14ac:dyDescent="0.25">
      <c r="B449" s="104" t="s">
        <v>558</v>
      </c>
      <c r="C449" s="79">
        <v>27774640</v>
      </c>
      <c r="D449" s="79">
        <v>24534676.489999998</v>
      </c>
      <c r="E449" s="79">
        <v>0</v>
      </c>
      <c r="F449" s="79">
        <v>0</v>
      </c>
      <c r="G449" s="79">
        <v>945298</v>
      </c>
      <c r="H449" s="79">
        <v>0</v>
      </c>
      <c r="I449" s="79">
        <v>0</v>
      </c>
      <c r="J449" s="79">
        <v>171100</v>
      </c>
      <c r="K449" s="79">
        <v>0</v>
      </c>
      <c r="L449" s="79">
        <v>15315</v>
      </c>
      <c r="M449" s="79">
        <v>1274069.8700000001</v>
      </c>
      <c r="N449" s="79">
        <v>0</v>
      </c>
      <c r="O449" s="79">
        <v>186002.88</v>
      </c>
      <c r="P449" s="79">
        <v>6704794.4400000004</v>
      </c>
      <c r="Q449" s="79">
        <f t="shared" si="9"/>
        <v>9296580.1900000013</v>
      </c>
      <c r="R449" s="106"/>
      <c r="S449" s="106"/>
      <c r="T449" s="106"/>
      <c r="U449" s="106"/>
      <c r="V449" s="106"/>
      <c r="W449" s="106"/>
      <c r="X449" s="106"/>
      <c r="Y449" s="106"/>
      <c r="Z449" s="106"/>
      <c r="AA449" s="106"/>
      <c r="AB449" s="106"/>
      <c r="AC449" s="106"/>
      <c r="AD449" s="106"/>
      <c r="AE449" s="106"/>
    </row>
    <row r="450" spans="2:31" s="28" customFormat="1" x14ac:dyDescent="0.25">
      <c r="B450" s="101" t="s">
        <v>559</v>
      </c>
      <c r="C450" s="102">
        <v>7547690</v>
      </c>
      <c r="D450" s="102">
        <v>39572429.109999999</v>
      </c>
      <c r="E450" s="102">
        <v>0</v>
      </c>
      <c r="F450" s="102">
        <v>0</v>
      </c>
      <c r="G450" s="102">
        <v>945298</v>
      </c>
      <c r="H450" s="102">
        <v>0</v>
      </c>
      <c r="I450" s="102">
        <v>0</v>
      </c>
      <c r="J450" s="102">
        <v>171100</v>
      </c>
      <c r="K450" s="102">
        <v>0</v>
      </c>
      <c r="L450" s="102">
        <v>15315</v>
      </c>
      <c r="M450" s="102">
        <v>1274069.8700000001</v>
      </c>
      <c r="N450" s="102">
        <v>0</v>
      </c>
      <c r="O450" s="102">
        <v>186002.88</v>
      </c>
      <c r="P450" s="102">
        <v>6704794.4400000004</v>
      </c>
      <c r="Q450" s="102">
        <f t="shared" si="9"/>
        <v>9296580.1900000013</v>
      </c>
      <c r="R450" s="103"/>
      <c r="S450" s="103"/>
      <c r="T450" s="103"/>
      <c r="U450" s="103"/>
      <c r="V450" s="103"/>
      <c r="W450" s="103"/>
      <c r="X450" s="103"/>
      <c r="Y450" s="103"/>
      <c r="Z450" s="103"/>
      <c r="AA450" s="103"/>
      <c r="AB450" s="103"/>
      <c r="AC450" s="103"/>
      <c r="AD450" s="103"/>
      <c r="AE450" s="103"/>
    </row>
    <row r="451" spans="2:31" x14ac:dyDescent="0.25">
      <c r="B451" s="104" t="s">
        <v>560</v>
      </c>
      <c r="C451" s="79">
        <v>7491440</v>
      </c>
      <c r="D451" s="79">
        <v>35097830.409999996</v>
      </c>
      <c r="E451" s="79">
        <v>0</v>
      </c>
      <c r="F451" s="79">
        <v>1546873.71</v>
      </c>
      <c r="G451" s="79">
        <v>960000</v>
      </c>
      <c r="H451" s="79">
        <v>975864.72</v>
      </c>
      <c r="I451" s="79">
        <v>23824.2</v>
      </c>
      <c r="J451" s="79">
        <v>453940.81</v>
      </c>
      <c r="K451" s="79">
        <v>971107.09</v>
      </c>
      <c r="L451" s="79">
        <v>1208714.3</v>
      </c>
      <c r="M451" s="79">
        <v>1208827.3999999999</v>
      </c>
      <c r="N451" s="79">
        <v>1321317.78</v>
      </c>
      <c r="O451" s="79">
        <v>1485152.72</v>
      </c>
      <c r="P451" s="79">
        <v>3944215.01</v>
      </c>
      <c r="Q451" s="79">
        <f t="shared" ref="Q451:Q518" si="10">SUM(E451:P451)</f>
        <v>14099837.74</v>
      </c>
      <c r="R451" s="106"/>
      <c r="S451" s="106"/>
      <c r="T451" s="106"/>
      <c r="U451" s="106"/>
      <c r="V451" s="106"/>
      <c r="W451" s="106"/>
      <c r="X451" s="106"/>
      <c r="Y451" s="106"/>
      <c r="Z451" s="106"/>
      <c r="AA451" s="106"/>
      <c r="AB451" s="106"/>
      <c r="AC451" s="106"/>
      <c r="AD451" s="106"/>
      <c r="AE451" s="106"/>
    </row>
    <row r="452" spans="2:31" x14ac:dyDescent="0.25">
      <c r="B452" s="104" t="s">
        <v>561</v>
      </c>
      <c r="C452" s="79">
        <v>56250</v>
      </c>
      <c r="D452" s="79">
        <v>4474598.7</v>
      </c>
      <c r="E452" s="79">
        <v>0</v>
      </c>
      <c r="F452" s="79">
        <v>348560.11</v>
      </c>
      <c r="G452" s="79">
        <v>960000</v>
      </c>
      <c r="H452" s="79">
        <v>915090</v>
      </c>
      <c r="I452" s="79">
        <v>23824.2</v>
      </c>
      <c r="J452" s="79">
        <v>453940.81</v>
      </c>
      <c r="K452" s="79">
        <v>971107.09</v>
      </c>
      <c r="L452" s="79">
        <v>1208714.3</v>
      </c>
      <c r="M452" s="79">
        <v>1194918.74</v>
      </c>
      <c r="N452" s="79">
        <v>1321317.78</v>
      </c>
      <c r="O452" s="79">
        <v>1485152.72</v>
      </c>
      <c r="P452" s="79">
        <v>1824928.64</v>
      </c>
      <c r="Q452" s="79">
        <f t="shared" si="10"/>
        <v>10707554.390000001</v>
      </c>
      <c r="R452" s="106"/>
      <c r="S452" s="106"/>
      <c r="T452" s="106"/>
      <c r="U452" s="106"/>
      <c r="V452" s="106"/>
      <c r="W452" s="106"/>
      <c r="X452" s="106"/>
      <c r="Y452" s="106"/>
      <c r="Z452" s="106"/>
      <c r="AA452" s="106"/>
      <c r="AB452" s="106"/>
      <c r="AC452" s="106"/>
      <c r="AD452" s="106"/>
      <c r="AE452" s="106"/>
    </row>
    <row r="453" spans="2:31" s="28" customFormat="1" x14ac:dyDescent="0.25">
      <c r="B453" s="101" t="s">
        <v>562</v>
      </c>
      <c r="C453" s="102">
        <v>55870038</v>
      </c>
      <c r="D453" s="102">
        <v>8307414.7599999998</v>
      </c>
      <c r="E453" s="102">
        <v>0</v>
      </c>
      <c r="F453" s="102">
        <v>1198313.6000000001</v>
      </c>
      <c r="G453" s="102"/>
      <c r="H453" s="102">
        <v>60774.720000000001</v>
      </c>
      <c r="I453" s="102">
        <v>0</v>
      </c>
      <c r="J453" s="102"/>
      <c r="K453" s="102"/>
      <c r="L453" s="102"/>
      <c r="M453" s="102">
        <v>13908.66</v>
      </c>
      <c r="N453" s="102">
        <v>0</v>
      </c>
      <c r="O453" s="102">
        <v>0</v>
      </c>
      <c r="P453" s="102">
        <v>2119286.37</v>
      </c>
      <c r="Q453" s="102">
        <f t="shared" si="10"/>
        <v>3392283.35</v>
      </c>
      <c r="R453" s="103"/>
      <c r="S453" s="103"/>
      <c r="T453" s="103"/>
      <c r="U453" s="103"/>
      <c r="V453" s="103"/>
      <c r="W453" s="103"/>
      <c r="X453" s="103"/>
      <c r="Y453" s="103"/>
      <c r="Z453" s="103"/>
      <c r="AA453" s="103"/>
      <c r="AB453" s="103"/>
      <c r="AC453" s="103"/>
      <c r="AD453" s="103"/>
      <c r="AE453" s="103"/>
    </row>
    <row r="454" spans="2:31" x14ac:dyDescent="0.25">
      <c r="B454" s="104" t="s">
        <v>563</v>
      </c>
      <c r="C454" s="79">
        <v>55870038</v>
      </c>
      <c r="D454" s="79">
        <v>8307414.7599999998</v>
      </c>
      <c r="E454" s="79">
        <v>0</v>
      </c>
      <c r="F454" s="79"/>
      <c r="G454" s="79">
        <v>0</v>
      </c>
      <c r="H454" s="79">
        <v>0</v>
      </c>
      <c r="I454" s="79">
        <v>0</v>
      </c>
      <c r="J454" s="79">
        <v>0</v>
      </c>
      <c r="K454" s="79">
        <v>984414.76</v>
      </c>
      <c r="L454" s="79">
        <v>107380</v>
      </c>
      <c r="M454" s="79">
        <v>0</v>
      </c>
      <c r="N454" s="79"/>
      <c r="O454" s="79">
        <v>0</v>
      </c>
      <c r="P454" s="79">
        <v>6459606.0899999999</v>
      </c>
      <c r="Q454" s="79">
        <f t="shared" si="10"/>
        <v>7551400.8499999996</v>
      </c>
      <c r="R454" s="106"/>
      <c r="S454" s="106"/>
      <c r="T454" s="106"/>
      <c r="U454" s="106"/>
      <c r="V454" s="106"/>
      <c r="W454" s="106"/>
      <c r="X454" s="106"/>
      <c r="Y454" s="106"/>
      <c r="Z454" s="106"/>
      <c r="AA454" s="106"/>
      <c r="AB454" s="106"/>
      <c r="AC454" s="106"/>
      <c r="AD454" s="106"/>
      <c r="AE454" s="106"/>
    </row>
    <row r="455" spans="2:31" s="28" customFormat="1" x14ac:dyDescent="0.25">
      <c r="B455" s="101" t="s">
        <v>564</v>
      </c>
      <c r="C455" s="102">
        <v>55587793</v>
      </c>
      <c r="D455" s="102">
        <v>88900260.260000005</v>
      </c>
      <c r="E455" s="102">
        <v>0</v>
      </c>
      <c r="F455" s="102"/>
      <c r="G455" s="102">
        <v>0</v>
      </c>
      <c r="H455" s="102">
        <v>0</v>
      </c>
      <c r="I455" s="102">
        <v>0</v>
      </c>
      <c r="J455" s="102">
        <v>0</v>
      </c>
      <c r="K455" s="102">
        <v>984414.76</v>
      </c>
      <c r="L455" s="102">
        <v>107380</v>
      </c>
      <c r="M455" s="102">
        <v>0</v>
      </c>
      <c r="N455" s="102"/>
      <c r="O455" s="102">
        <v>0</v>
      </c>
      <c r="P455" s="102">
        <v>6459606.0899999999</v>
      </c>
      <c r="Q455" s="102">
        <f t="shared" si="10"/>
        <v>7551400.8499999996</v>
      </c>
      <c r="R455" s="103"/>
      <c r="S455" s="103"/>
      <c r="T455" s="103"/>
      <c r="U455" s="103"/>
      <c r="V455" s="103"/>
      <c r="W455" s="103"/>
      <c r="X455" s="103"/>
      <c r="Y455" s="103"/>
      <c r="Z455" s="103"/>
      <c r="AA455" s="103"/>
      <c r="AB455" s="103"/>
      <c r="AC455" s="103"/>
      <c r="AD455" s="103"/>
      <c r="AE455" s="103"/>
    </row>
    <row r="456" spans="2:31" x14ac:dyDescent="0.25">
      <c r="B456" s="104" t="s">
        <v>565</v>
      </c>
      <c r="C456" s="79">
        <v>55587793</v>
      </c>
      <c r="D456" s="79">
        <v>88900260.260000005</v>
      </c>
      <c r="E456" s="79">
        <v>0</v>
      </c>
      <c r="F456" s="79">
        <v>13543607.74</v>
      </c>
      <c r="G456" s="79">
        <v>607000.01</v>
      </c>
      <c r="H456" s="79">
        <v>247920.01</v>
      </c>
      <c r="I456" s="79">
        <v>5969979.21</v>
      </c>
      <c r="J456" s="79">
        <v>1751958.17</v>
      </c>
      <c r="K456" s="79">
        <v>2196498.27</v>
      </c>
      <c r="L456" s="79">
        <v>1548431.39</v>
      </c>
      <c r="M456" s="79">
        <v>3675499.05</v>
      </c>
      <c r="N456" s="79">
        <v>796957.51</v>
      </c>
      <c r="O456" s="79">
        <v>4493592.24</v>
      </c>
      <c r="P456" s="79">
        <v>2395332.41</v>
      </c>
      <c r="Q456" s="79">
        <f t="shared" si="10"/>
        <v>37226776.010000005</v>
      </c>
      <c r="R456" s="106"/>
      <c r="S456" s="106"/>
      <c r="T456" s="106"/>
      <c r="U456" s="106"/>
      <c r="V456" s="106"/>
      <c r="W456" s="106"/>
      <c r="X456" s="106"/>
      <c r="Y456" s="106"/>
      <c r="Z456" s="106"/>
      <c r="AA456" s="106"/>
      <c r="AB456" s="106"/>
      <c r="AC456" s="106"/>
      <c r="AD456" s="106"/>
      <c r="AE456" s="106"/>
    </row>
    <row r="457" spans="2:31" s="28" customFormat="1" x14ac:dyDescent="0.25">
      <c r="B457" s="101" t="s">
        <v>566</v>
      </c>
      <c r="C457" s="102">
        <v>451000904</v>
      </c>
      <c r="D457" s="102">
        <v>444116840.44</v>
      </c>
      <c r="E457" s="102">
        <v>0</v>
      </c>
      <c r="F457" s="102">
        <v>13543607.74</v>
      </c>
      <c r="G457" s="102">
        <v>607000.01</v>
      </c>
      <c r="H457" s="102">
        <v>247920.01</v>
      </c>
      <c r="I457" s="102">
        <v>5969979.21</v>
      </c>
      <c r="J457" s="102">
        <v>1751958.17</v>
      </c>
      <c r="K457" s="102">
        <v>2196498.27</v>
      </c>
      <c r="L457" s="102">
        <v>1548431.39</v>
      </c>
      <c r="M457" s="102">
        <v>3675499.05</v>
      </c>
      <c r="N457" s="102">
        <v>796957.51</v>
      </c>
      <c r="O457" s="102">
        <v>4493592.24</v>
      </c>
      <c r="P457" s="102">
        <v>2395332.41</v>
      </c>
      <c r="Q457" s="102">
        <f t="shared" si="10"/>
        <v>37226776.010000005</v>
      </c>
      <c r="R457" s="103"/>
      <c r="S457" s="103"/>
      <c r="T457" s="103"/>
      <c r="U457" s="103"/>
      <c r="V457" s="103"/>
      <c r="W457" s="103"/>
      <c r="X457" s="103"/>
      <c r="Y457" s="103"/>
      <c r="Z457" s="103"/>
      <c r="AA457" s="103"/>
      <c r="AB457" s="103"/>
      <c r="AC457" s="103"/>
      <c r="AD457" s="103"/>
      <c r="AE457" s="103"/>
    </row>
    <row r="458" spans="2:31" s="28" customFormat="1" x14ac:dyDescent="0.25">
      <c r="B458" s="104" t="s">
        <v>567</v>
      </c>
      <c r="C458" s="79">
        <v>451000904</v>
      </c>
      <c r="D458" s="79">
        <v>444116840.44</v>
      </c>
      <c r="E458" s="79">
        <v>21230696.359999999</v>
      </c>
      <c r="F458" s="79">
        <v>5579348.2000000002</v>
      </c>
      <c r="G458" s="79">
        <v>881203.89</v>
      </c>
      <c r="H458" s="79">
        <v>5997906</v>
      </c>
      <c r="I458" s="79">
        <v>22226038.66</v>
      </c>
      <c r="J458" s="79">
        <v>953437.31</v>
      </c>
      <c r="K458" s="79">
        <v>155238.53</v>
      </c>
      <c r="L458" s="79">
        <v>13064971.18</v>
      </c>
      <c r="M458" s="79">
        <v>685671.1</v>
      </c>
      <c r="N458" s="79">
        <v>43380599.659999996</v>
      </c>
      <c r="O458" s="79">
        <v>56519269.549999997</v>
      </c>
      <c r="P458" s="79">
        <v>7747500.1900000004</v>
      </c>
      <c r="Q458" s="79">
        <f t="shared" si="10"/>
        <v>178421880.63</v>
      </c>
      <c r="R458" s="106"/>
      <c r="S458" s="106"/>
      <c r="T458" s="106"/>
      <c r="U458" s="106"/>
      <c r="V458" s="106"/>
      <c r="W458" s="106"/>
      <c r="X458" s="106"/>
      <c r="Y458" s="106"/>
      <c r="Z458" s="106"/>
      <c r="AA458" s="106"/>
      <c r="AB458" s="106"/>
      <c r="AC458" s="106"/>
      <c r="AD458" s="106"/>
      <c r="AE458" s="106"/>
    </row>
    <row r="459" spans="2:31" s="28" customFormat="1" x14ac:dyDescent="0.25">
      <c r="B459" s="101" t="s">
        <v>568</v>
      </c>
      <c r="C459" s="102">
        <v>21487204</v>
      </c>
      <c r="D459" s="102">
        <v>79824508.5</v>
      </c>
      <c r="E459" s="102">
        <v>21230696.359999999</v>
      </c>
      <c r="F459" s="102">
        <v>5579348.2000000002</v>
      </c>
      <c r="G459" s="102">
        <v>881203.89</v>
      </c>
      <c r="H459" s="102">
        <v>5997906</v>
      </c>
      <c r="I459" s="102">
        <v>22226038.66</v>
      </c>
      <c r="J459" s="102">
        <v>953437.31</v>
      </c>
      <c r="K459" s="102">
        <v>155238.53</v>
      </c>
      <c r="L459" s="102">
        <v>13064971.18</v>
      </c>
      <c r="M459" s="102">
        <v>685671.1</v>
      </c>
      <c r="N459" s="102">
        <v>43380599.659999996</v>
      </c>
      <c r="O459" s="102">
        <v>56519269.549999997</v>
      </c>
      <c r="P459" s="102">
        <v>7747500.1900000004</v>
      </c>
      <c r="Q459" s="102">
        <f t="shared" si="10"/>
        <v>178421880.63</v>
      </c>
      <c r="R459" s="103"/>
      <c r="S459" s="103"/>
      <c r="T459" s="103"/>
      <c r="U459" s="103"/>
      <c r="V459" s="103"/>
      <c r="W459" s="103"/>
      <c r="X459" s="103"/>
      <c r="Y459" s="103"/>
      <c r="Z459" s="103"/>
      <c r="AA459" s="103"/>
      <c r="AB459" s="103"/>
      <c r="AC459" s="103"/>
      <c r="AD459" s="103"/>
      <c r="AE459" s="103"/>
    </row>
    <row r="460" spans="2:31" x14ac:dyDescent="0.25">
      <c r="B460" s="104" t="s">
        <v>569</v>
      </c>
      <c r="C460" s="79">
        <v>21487204</v>
      </c>
      <c r="D460" s="79">
        <v>79824508.5</v>
      </c>
      <c r="E460" s="79">
        <v>0</v>
      </c>
      <c r="F460" s="79">
        <v>0</v>
      </c>
      <c r="G460" s="79">
        <v>95989.41</v>
      </c>
      <c r="H460" s="79">
        <v>95830.99</v>
      </c>
      <c r="I460" s="79">
        <v>231893.03</v>
      </c>
      <c r="J460" s="79">
        <v>1061528</v>
      </c>
      <c r="K460" s="79">
        <v>50000</v>
      </c>
      <c r="L460" s="79">
        <v>1334382.3500000001</v>
      </c>
      <c r="M460" s="79">
        <v>2138998.4500000002</v>
      </c>
      <c r="N460" s="79">
        <v>1271179.1299999999</v>
      </c>
      <c r="O460" s="79">
        <v>2088830.19</v>
      </c>
      <c r="P460" s="79">
        <v>10749995.800000001</v>
      </c>
      <c r="Q460" s="79">
        <f t="shared" si="10"/>
        <v>19118627.350000001</v>
      </c>
      <c r="R460" s="106"/>
      <c r="S460" s="106"/>
      <c r="T460" s="106"/>
      <c r="U460" s="106"/>
      <c r="V460" s="106"/>
      <c r="W460" s="106"/>
      <c r="X460" s="106"/>
      <c r="Y460" s="106"/>
      <c r="Z460" s="106"/>
      <c r="AA460" s="106"/>
      <c r="AB460" s="106"/>
      <c r="AC460" s="106"/>
      <c r="AD460" s="106"/>
      <c r="AE460" s="106"/>
    </row>
    <row r="461" spans="2:31" s="28" customFormat="1" x14ac:dyDescent="0.25">
      <c r="B461" s="101" t="s">
        <v>570</v>
      </c>
      <c r="C461" s="102">
        <v>7213308</v>
      </c>
      <c r="D461" s="102">
        <v>15886857.859999999</v>
      </c>
      <c r="E461" s="102">
        <v>0</v>
      </c>
      <c r="F461" s="102">
        <v>0</v>
      </c>
      <c r="G461" s="102">
        <v>95989.41</v>
      </c>
      <c r="H461" s="102">
        <v>95830.99</v>
      </c>
      <c r="I461" s="102">
        <v>231893.03</v>
      </c>
      <c r="J461" s="102">
        <v>1061528</v>
      </c>
      <c r="K461" s="102">
        <v>50000</v>
      </c>
      <c r="L461" s="102">
        <v>1334382.3500000001</v>
      </c>
      <c r="M461" s="102">
        <v>2138998.4500000002</v>
      </c>
      <c r="N461" s="102">
        <v>1271179.1299999999</v>
      </c>
      <c r="O461" s="102">
        <v>2088830.19</v>
      </c>
      <c r="P461" s="102">
        <v>10749995.800000001</v>
      </c>
      <c r="Q461" s="102">
        <f t="shared" si="10"/>
        <v>19118627.350000001</v>
      </c>
      <c r="R461" s="103"/>
      <c r="S461" s="103"/>
      <c r="T461" s="103"/>
      <c r="U461" s="103"/>
      <c r="V461" s="103"/>
      <c r="W461" s="103"/>
      <c r="X461" s="103"/>
      <c r="Y461" s="103"/>
      <c r="Z461" s="103"/>
      <c r="AA461" s="103"/>
      <c r="AB461" s="103"/>
      <c r="AC461" s="103"/>
      <c r="AD461" s="103"/>
      <c r="AE461" s="103"/>
    </row>
    <row r="462" spans="2:31" x14ac:dyDescent="0.25">
      <c r="B462" s="104" t="s">
        <v>571</v>
      </c>
      <c r="C462" s="79">
        <v>7213308</v>
      </c>
      <c r="D462" s="79">
        <v>15886857.859999999</v>
      </c>
      <c r="E462" s="79">
        <v>0</v>
      </c>
      <c r="F462" s="79">
        <v>213922.79</v>
      </c>
      <c r="G462" s="79">
        <v>335529.74</v>
      </c>
      <c r="H462" s="108">
        <v>-1750.05</v>
      </c>
      <c r="I462" s="79">
        <v>0</v>
      </c>
      <c r="J462" s="79">
        <v>104690.04</v>
      </c>
      <c r="K462" s="79">
        <v>102658.51</v>
      </c>
      <c r="L462" s="79">
        <v>930775.8</v>
      </c>
      <c r="M462" s="79">
        <v>139181.48000000001</v>
      </c>
      <c r="N462" s="79">
        <v>347309.31</v>
      </c>
      <c r="O462" s="79">
        <v>373945.07</v>
      </c>
      <c r="P462" s="79">
        <v>361393.34</v>
      </c>
      <c r="Q462" s="79">
        <f t="shared" si="10"/>
        <v>2907656.03</v>
      </c>
      <c r="R462" s="106"/>
      <c r="S462" s="106"/>
      <c r="T462" s="106"/>
      <c r="U462" s="106"/>
      <c r="V462" s="106"/>
      <c r="W462" s="106"/>
      <c r="X462" s="106"/>
      <c r="Y462" s="106"/>
      <c r="Z462" s="106"/>
      <c r="AA462" s="106"/>
      <c r="AB462" s="106"/>
      <c r="AC462" s="106"/>
      <c r="AD462" s="106"/>
      <c r="AE462" s="106"/>
    </row>
    <row r="463" spans="2:31" s="28" customFormat="1" x14ac:dyDescent="0.25">
      <c r="B463" s="101" t="s">
        <v>572</v>
      </c>
      <c r="C463" s="102">
        <v>51239674</v>
      </c>
      <c r="D463" s="102">
        <v>40206476.259999998</v>
      </c>
      <c r="E463" s="102">
        <v>0</v>
      </c>
      <c r="F463" s="102">
        <v>213922.79</v>
      </c>
      <c r="G463" s="102">
        <v>335529.74</v>
      </c>
      <c r="H463" s="109">
        <v>-1750.05</v>
      </c>
      <c r="I463" s="102">
        <v>0</v>
      </c>
      <c r="J463" s="102">
        <v>104690.04</v>
      </c>
      <c r="K463" s="102">
        <v>102658.51</v>
      </c>
      <c r="L463" s="102">
        <v>930775.8</v>
      </c>
      <c r="M463" s="102">
        <v>139181.48000000001</v>
      </c>
      <c r="N463" s="102">
        <v>347309.31</v>
      </c>
      <c r="O463" s="102">
        <v>373945.07</v>
      </c>
      <c r="P463" s="102">
        <v>361393.34</v>
      </c>
      <c r="Q463" s="102">
        <f t="shared" si="10"/>
        <v>2907656.03</v>
      </c>
      <c r="R463" s="103"/>
      <c r="S463" s="103"/>
      <c r="T463" s="103"/>
      <c r="U463" s="103"/>
      <c r="V463" s="103"/>
      <c r="W463" s="103"/>
      <c r="X463" s="103"/>
      <c r="Y463" s="103"/>
      <c r="Z463" s="103"/>
      <c r="AA463" s="103"/>
      <c r="AB463" s="103"/>
      <c r="AC463" s="103"/>
      <c r="AD463" s="103"/>
      <c r="AE463" s="103"/>
    </row>
    <row r="464" spans="2:31" s="28" customFormat="1" x14ac:dyDescent="0.25">
      <c r="B464" s="104" t="s">
        <v>573</v>
      </c>
      <c r="C464" s="79">
        <v>51239674</v>
      </c>
      <c r="D464" s="79">
        <v>40206476.259999998</v>
      </c>
      <c r="E464" s="79">
        <v>171378.87</v>
      </c>
      <c r="F464" s="79">
        <v>270396.17</v>
      </c>
      <c r="G464" s="79">
        <v>25322.02</v>
      </c>
      <c r="H464" s="79">
        <v>49064.67</v>
      </c>
      <c r="I464" s="79">
        <v>1259391.6599999999</v>
      </c>
      <c r="J464" s="79">
        <v>43165.68</v>
      </c>
      <c r="K464" s="79">
        <v>373902.05</v>
      </c>
      <c r="L464" s="79">
        <v>182996.27</v>
      </c>
      <c r="M464" s="79">
        <v>1251986.3999999999</v>
      </c>
      <c r="N464" s="79">
        <v>0</v>
      </c>
      <c r="O464" s="79">
        <v>155170.38</v>
      </c>
      <c r="P464" s="79">
        <v>1180263.4099999999</v>
      </c>
      <c r="Q464" s="79">
        <f t="shared" si="10"/>
        <v>4963037.5799999991</v>
      </c>
      <c r="R464" s="106"/>
      <c r="S464" s="106"/>
      <c r="T464" s="106"/>
      <c r="U464" s="106"/>
      <c r="V464" s="106"/>
      <c r="W464" s="106"/>
      <c r="X464" s="106"/>
      <c r="Y464" s="106"/>
      <c r="Z464" s="106"/>
      <c r="AA464" s="106"/>
      <c r="AB464" s="106"/>
      <c r="AC464" s="106"/>
      <c r="AD464" s="106"/>
      <c r="AE464" s="106"/>
    </row>
    <row r="465" spans="2:31" s="28" customFormat="1" x14ac:dyDescent="0.25">
      <c r="B465" s="104" t="s">
        <v>63</v>
      </c>
      <c r="C465" s="79">
        <v>22873376</v>
      </c>
      <c r="D465" s="79">
        <v>30040635.510000002</v>
      </c>
      <c r="E465" s="79">
        <v>171378.87</v>
      </c>
      <c r="F465" s="79">
        <v>270396.17</v>
      </c>
      <c r="G465" s="79">
        <v>25322.02</v>
      </c>
      <c r="H465" s="79">
        <v>49064.67</v>
      </c>
      <c r="I465" s="79">
        <v>1259391.6599999999</v>
      </c>
      <c r="J465" s="79">
        <v>43165.68</v>
      </c>
      <c r="K465" s="79">
        <v>373902.05</v>
      </c>
      <c r="L465" s="79">
        <v>182996.27</v>
      </c>
      <c r="M465" s="79">
        <v>1251986.3999999999</v>
      </c>
      <c r="N465" s="79">
        <v>0</v>
      </c>
      <c r="O465" s="79">
        <v>155170.38</v>
      </c>
      <c r="P465" s="79">
        <v>1180263.4099999999</v>
      </c>
      <c r="Q465" s="79">
        <f t="shared" si="10"/>
        <v>4963037.5799999991</v>
      </c>
      <c r="R465" s="106"/>
      <c r="S465" s="106"/>
      <c r="T465" s="106"/>
      <c r="U465" s="106"/>
      <c r="V465" s="106"/>
      <c r="W465" s="106"/>
      <c r="X465" s="106"/>
      <c r="Y465" s="106"/>
      <c r="Z465" s="106"/>
      <c r="AA465" s="106"/>
      <c r="AB465" s="106"/>
      <c r="AC465" s="106"/>
      <c r="AD465" s="106"/>
      <c r="AE465" s="106"/>
    </row>
    <row r="466" spans="2:31" s="28" customFormat="1" x14ac:dyDescent="0.25">
      <c r="B466" s="101" t="s">
        <v>574</v>
      </c>
      <c r="C466" s="102">
        <v>850000</v>
      </c>
      <c r="D466" s="102">
        <v>1498000</v>
      </c>
      <c r="E466" s="102">
        <v>0</v>
      </c>
      <c r="F466" s="102">
        <v>0</v>
      </c>
      <c r="G466" s="102">
        <v>31360.01</v>
      </c>
      <c r="H466" s="102">
        <v>851066.73</v>
      </c>
      <c r="I466" s="102">
        <v>0</v>
      </c>
      <c r="J466" s="102">
        <v>0</v>
      </c>
      <c r="K466" s="102">
        <v>0</v>
      </c>
      <c r="L466" s="102">
        <v>512280.43</v>
      </c>
      <c r="M466" s="102">
        <v>1368874.58</v>
      </c>
      <c r="N466" s="102">
        <v>438928.92</v>
      </c>
      <c r="O466" s="102">
        <v>591094.09</v>
      </c>
      <c r="P466" s="102">
        <v>1226540.17</v>
      </c>
      <c r="Q466" s="102">
        <f t="shared" si="10"/>
        <v>5020144.93</v>
      </c>
      <c r="R466" s="103"/>
      <c r="S466" s="103"/>
      <c r="T466" s="103"/>
      <c r="U466" s="103"/>
      <c r="V466" s="103"/>
      <c r="W466" s="103"/>
      <c r="X466" s="103"/>
      <c r="Y466" s="103"/>
      <c r="Z466" s="103"/>
      <c r="AA466" s="103"/>
      <c r="AB466" s="103"/>
      <c r="AC466" s="103"/>
      <c r="AD466" s="103"/>
      <c r="AE466" s="103"/>
    </row>
    <row r="467" spans="2:31" s="28" customFormat="1" x14ac:dyDescent="0.25">
      <c r="B467" s="104" t="s">
        <v>575</v>
      </c>
      <c r="C467" s="79">
        <v>850000</v>
      </c>
      <c r="D467" s="79">
        <v>1498000</v>
      </c>
      <c r="E467" s="79">
        <v>0</v>
      </c>
      <c r="F467" s="79"/>
      <c r="G467" s="79">
        <v>0</v>
      </c>
      <c r="H467" s="79">
        <v>0</v>
      </c>
      <c r="I467" s="79"/>
      <c r="J467" s="79">
        <v>0</v>
      </c>
      <c r="K467" s="79"/>
      <c r="L467" s="79">
        <v>0</v>
      </c>
      <c r="M467" s="79"/>
      <c r="N467" s="79">
        <v>0</v>
      </c>
      <c r="O467" s="79">
        <v>0</v>
      </c>
      <c r="P467" s="79">
        <v>0</v>
      </c>
      <c r="Q467" s="79">
        <f t="shared" si="10"/>
        <v>0</v>
      </c>
      <c r="R467" s="106"/>
      <c r="S467" s="106"/>
      <c r="T467" s="106"/>
      <c r="U467" s="106"/>
      <c r="V467" s="106"/>
      <c r="W467" s="106"/>
      <c r="X467" s="106"/>
      <c r="Y467" s="106"/>
      <c r="Z467" s="106"/>
      <c r="AA467" s="106"/>
      <c r="AB467" s="106"/>
      <c r="AC467" s="106"/>
      <c r="AD467" s="106"/>
      <c r="AE467" s="106"/>
    </row>
    <row r="468" spans="2:31" s="28" customFormat="1" x14ac:dyDescent="0.25">
      <c r="B468" s="101" t="s">
        <v>576</v>
      </c>
      <c r="C468" s="102">
        <v>22023376</v>
      </c>
      <c r="D468" s="102">
        <v>28542635.510000002</v>
      </c>
      <c r="E468" s="102">
        <v>0</v>
      </c>
      <c r="F468" s="102"/>
      <c r="G468" s="102">
        <v>0</v>
      </c>
      <c r="H468" s="102">
        <v>0</v>
      </c>
      <c r="I468" s="102"/>
      <c r="J468" s="102">
        <v>0</v>
      </c>
      <c r="K468" s="102"/>
      <c r="L468" s="102">
        <v>0</v>
      </c>
      <c r="M468" s="102"/>
      <c r="N468" s="102">
        <v>0</v>
      </c>
      <c r="O468" s="102">
        <v>0</v>
      </c>
      <c r="P468" s="102">
        <v>0</v>
      </c>
      <c r="Q468" s="102">
        <f t="shared" si="10"/>
        <v>0</v>
      </c>
      <c r="R468" s="103"/>
      <c r="S468" s="103"/>
      <c r="T468" s="103"/>
      <c r="U468" s="103"/>
      <c r="V468" s="103"/>
      <c r="W468" s="103"/>
      <c r="X468" s="103"/>
      <c r="Y468" s="103"/>
      <c r="Z468" s="103"/>
      <c r="AA468" s="103"/>
      <c r="AB468" s="103"/>
      <c r="AC468" s="103"/>
      <c r="AD468" s="103"/>
      <c r="AE468" s="103"/>
    </row>
    <row r="469" spans="2:31" s="28" customFormat="1" x14ac:dyDescent="0.25">
      <c r="B469" s="104" t="s">
        <v>577</v>
      </c>
      <c r="C469" s="79">
        <v>22023376</v>
      </c>
      <c r="D469" s="79">
        <v>28542635.510000002</v>
      </c>
      <c r="E469" s="79">
        <v>0</v>
      </c>
      <c r="F469" s="79">
        <v>0</v>
      </c>
      <c r="G469" s="79">
        <v>31360.01</v>
      </c>
      <c r="H469" s="79">
        <v>851066.73</v>
      </c>
      <c r="I469" s="79">
        <v>0</v>
      </c>
      <c r="J469" s="79">
        <v>0</v>
      </c>
      <c r="K469" s="79">
        <v>0</v>
      </c>
      <c r="L469" s="79">
        <v>512280.43</v>
      </c>
      <c r="M469" s="79">
        <v>1368874.58</v>
      </c>
      <c r="N469" s="79">
        <v>438928.92</v>
      </c>
      <c r="O469" s="79">
        <v>591094.09</v>
      </c>
      <c r="P469" s="79">
        <v>1226540.17</v>
      </c>
      <c r="Q469" s="79">
        <f t="shared" si="10"/>
        <v>5020144.93</v>
      </c>
      <c r="R469" s="106"/>
      <c r="S469" s="106"/>
      <c r="T469" s="106"/>
      <c r="U469" s="106"/>
      <c r="V469" s="106"/>
      <c r="W469" s="106"/>
      <c r="X469" s="106"/>
      <c r="Y469" s="106"/>
      <c r="Z469" s="106"/>
      <c r="AA469" s="106"/>
      <c r="AB469" s="106"/>
      <c r="AC469" s="106"/>
      <c r="AD469" s="106"/>
      <c r="AE469" s="106"/>
    </row>
    <row r="470" spans="2:31" x14ac:dyDescent="0.25">
      <c r="B470" s="104" t="s">
        <v>147</v>
      </c>
      <c r="C470" s="79">
        <v>11227680</v>
      </c>
      <c r="D470" s="79">
        <v>41531729</v>
      </c>
      <c r="E470" s="79">
        <v>0</v>
      </c>
      <c r="F470" s="79">
        <v>0</v>
      </c>
      <c r="G470" s="79">
        <v>31360.01</v>
      </c>
      <c r="H470" s="79">
        <v>851066.73</v>
      </c>
      <c r="I470" s="79">
        <v>0</v>
      </c>
      <c r="J470" s="79">
        <v>0</v>
      </c>
      <c r="K470" s="79">
        <v>0</v>
      </c>
      <c r="L470" s="79">
        <v>512280.43</v>
      </c>
      <c r="M470" s="79">
        <v>1368874.58</v>
      </c>
      <c r="N470" s="79">
        <v>438928.92</v>
      </c>
      <c r="O470" s="79">
        <v>591094.09</v>
      </c>
      <c r="P470" s="79">
        <v>1226540.17</v>
      </c>
      <c r="Q470" s="79">
        <f t="shared" si="10"/>
        <v>5020144.93</v>
      </c>
      <c r="R470" s="106"/>
      <c r="S470" s="106"/>
      <c r="T470" s="106"/>
      <c r="U470" s="106"/>
      <c r="V470" s="106"/>
      <c r="W470" s="106"/>
      <c r="X470" s="106"/>
      <c r="Y470" s="106"/>
      <c r="Z470" s="106"/>
      <c r="AA470" s="106"/>
      <c r="AB470" s="106"/>
      <c r="AC470" s="106"/>
      <c r="AD470" s="106"/>
      <c r="AE470" s="106"/>
    </row>
    <row r="471" spans="2:31" s="28" customFormat="1" x14ac:dyDescent="0.25">
      <c r="B471" s="101" t="s">
        <v>578</v>
      </c>
      <c r="C471" s="102">
        <v>0</v>
      </c>
      <c r="D471" s="102">
        <v>3543760</v>
      </c>
      <c r="E471" s="102">
        <v>0</v>
      </c>
      <c r="F471" s="102">
        <v>0</v>
      </c>
      <c r="G471" s="102">
        <v>0</v>
      </c>
      <c r="H471" s="102">
        <v>13250</v>
      </c>
      <c r="I471" s="102">
        <v>6369600</v>
      </c>
      <c r="J471" s="102">
        <v>2293760</v>
      </c>
      <c r="K471" s="102">
        <v>5417880</v>
      </c>
      <c r="L471" s="102">
        <v>0</v>
      </c>
      <c r="M471" s="102">
        <v>3210</v>
      </c>
      <c r="N471" s="102">
        <v>1000000</v>
      </c>
      <c r="O471" s="102">
        <v>0</v>
      </c>
      <c r="P471" s="102">
        <v>6377683.1600000001</v>
      </c>
      <c r="Q471" s="102">
        <f t="shared" si="10"/>
        <v>21475383.16</v>
      </c>
      <c r="R471" s="103"/>
      <c r="S471" s="103"/>
      <c r="T471" s="103"/>
      <c r="U471" s="103"/>
      <c r="V471" s="103"/>
      <c r="W471" s="103"/>
      <c r="X471" s="103"/>
      <c r="Y471" s="103"/>
      <c r="Z471" s="103"/>
      <c r="AA471" s="103"/>
      <c r="AB471" s="103"/>
      <c r="AC471" s="103"/>
      <c r="AD471" s="103"/>
      <c r="AE471" s="103"/>
    </row>
    <row r="472" spans="2:31" x14ac:dyDescent="0.25">
      <c r="B472" s="104" t="s">
        <v>579</v>
      </c>
      <c r="C472" s="79">
        <v>0</v>
      </c>
      <c r="D472" s="79">
        <v>3543760</v>
      </c>
      <c r="E472" s="79">
        <v>0</v>
      </c>
      <c r="F472" s="79"/>
      <c r="G472" s="79"/>
      <c r="H472" s="79">
        <v>0</v>
      </c>
      <c r="I472" s="79">
        <v>0</v>
      </c>
      <c r="J472" s="79">
        <v>2293760</v>
      </c>
      <c r="K472" s="79">
        <v>0</v>
      </c>
      <c r="L472" s="79"/>
      <c r="M472" s="79">
        <v>0</v>
      </c>
      <c r="N472" s="79">
        <v>0</v>
      </c>
      <c r="O472" s="79">
        <v>0</v>
      </c>
      <c r="P472" s="79">
        <v>0</v>
      </c>
      <c r="Q472" s="79">
        <f t="shared" si="10"/>
        <v>2293760</v>
      </c>
      <c r="R472" s="106"/>
      <c r="S472" s="106"/>
      <c r="T472" s="106"/>
      <c r="U472" s="106"/>
      <c r="V472" s="106"/>
      <c r="W472" s="106"/>
      <c r="X472" s="106"/>
      <c r="Y472" s="106"/>
      <c r="Z472" s="106"/>
      <c r="AA472" s="106"/>
      <c r="AB472" s="106"/>
      <c r="AC472" s="106"/>
      <c r="AD472" s="106"/>
      <c r="AE472" s="106"/>
    </row>
    <row r="473" spans="2:31" s="28" customFormat="1" x14ac:dyDescent="0.25">
      <c r="B473" s="101" t="s">
        <v>580</v>
      </c>
      <c r="C473" s="102">
        <v>0</v>
      </c>
      <c r="D473" s="102">
        <v>6644000</v>
      </c>
      <c r="E473" s="102">
        <v>0</v>
      </c>
      <c r="F473" s="102"/>
      <c r="G473" s="102"/>
      <c r="H473" s="102">
        <v>0</v>
      </c>
      <c r="I473" s="102">
        <v>0</v>
      </c>
      <c r="J473" s="102">
        <v>2293760</v>
      </c>
      <c r="K473" s="102">
        <v>0</v>
      </c>
      <c r="L473" s="102"/>
      <c r="M473" s="102">
        <v>0</v>
      </c>
      <c r="N473" s="102">
        <v>0</v>
      </c>
      <c r="O473" s="102">
        <v>0</v>
      </c>
      <c r="P473" s="102">
        <v>0</v>
      </c>
      <c r="Q473" s="102">
        <f t="shared" si="10"/>
        <v>2293760</v>
      </c>
      <c r="R473" s="103"/>
      <c r="S473" s="103"/>
      <c r="T473" s="103"/>
      <c r="U473" s="103"/>
      <c r="V473" s="103"/>
      <c r="W473" s="103"/>
      <c r="X473" s="103"/>
      <c r="Y473" s="103"/>
      <c r="Z473" s="103"/>
      <c r="AA473" s="103"/>
      <c r="AB473" s="103"/>
      <c r="AC473" s="103"/>
      <c r="AD473" s="103"/>
      <c r="AE473" s="103"/>
    </row>
    <row r="474" spans="2:31" x14ac:dyDescent="0.25">
      <c r="B474" s="104" t="s">
        <v>581</v>
      </c>
      <c r="C474" s="79">
        <v>0</v>
      </c>
      <c r="D474" s="79">
        <v>6644000</v>
      </c>
      <c r="E474" s="79">
        <v>0</v>
      </c>
      <c r="F474" s="79"/>
      <c r="G474" s="79"/>
      <c r="H474" s="79"/>
      <c r="I474" s="79">
        <v>3359200</v>
      </c>
      <c r="J474" s="79">
        <v>0</v>
      </c>
      <c r="K474" s="79">
        <v>3283800</v>
      </c>
      <c r="L474" s="79"/>
      <c r="M474" s="79"/>
      <c r="N474" s="79"/>
      <c r="O474" s="79">
        <v>0</v>
      </c>
      <c r="P474" s="79"/>
      <c r="Q474" s="79">
        <f t="shared" si="10"/>
        <v>6643000</v>
      </c>
      <c r="R474" s="106"/>
      <c r="S474" s="106"/>
      <c r="T474" s="106"/>
      <c r="U474" s="106"/>
      <c r="V474" s="106"/>
      <c r="W474" s="106"/>
      <c r="X474" s="106"/>
      <c r="Y474" s="106"/>
      <c r="Z474" s="106"/>
      <c r="AA474" s="106"/>
      <c r="AB474" s="106"/>
      <c r="AC474" s="106"/>
      <c r="AD474" s="106"/>
      <c r="AE474" s="106"/>
    </row>
    <row r="475" spans="2:31" s="28" customFormat="1" x14ac:dyDescent="0.25">
      <c r="B475" s="101" t="s">
        <v>582</v>
      </c>
      <c r="C475" s="102">
        <v>0</v>
      </c>
      <c r="D475" s="102">
        <v>5757240</v>
      </c>
      <c r="E475" s="102">
        <v>0</v>
      </c>
      <c r="F475" s="102"/>
      <c r="G475" s="102"/>
      <c r="H475" s="102"/>
      <c r="I475" s="102">
        <v>3359200</v>
      </c>
      <c r="J475" s="102">
        <v>0</v>
      </c>
      <c r="K475" s="102">
        <v>3283800</v>
      </c>
      <c r="L475" s="102"/>
      <c r="M475" s="102"/>
      <c r="N475" s="102"/>
      <c r="O475" s="102">
        <v>0</v>
      </c>
      <c r="P475" s="102"/>
      <c r="Q475" s="102">
        <f t="shared" si="10"/>
        <v>6643000</v>
      </c>
      <c r="R475" s="103"/>
      <c r="S475" s="103"/>
      <c r="T475" s="103"/>
      <c r="U475" s="103"/>
      <c r="V475" s="103"/>
      <c r="W475" s="103"/>
      <c r="X475" s="103"/>
      <c r="Y475" s="103"/>
      <c r="Z475" s="103"/>
      <c r="AA475" s="103"/>
      <c r="AB475" s="103"/>
      <c r="AC475" s="103"/>
      <c r="AD475" s="103"/>
      <c r="AE475" s="103"/>
    </row>
    <row r="476" spans="2:31" x14ac:dyDescent="0.25">
      <c r="B476" s="104" t="s">
        <v>583</v>
      </c>
      <c r="C476" s="79">
        <v>0</v>
      </c>
      <c r="D476" s="79">
        <v>5757240</v>
      </c>
      <c r="E476" s="79">
        <v>0</v>
      </c>
      <c r="F476" s="79"/>
      <c r="G476" s="79"/>
      <c r="H476" s="79"/>
      <c r="I476" s="79">
        <v>2614400</v>
      </c>
      <c r="J476" s="79"/>
      <c r="K476" s="79">
        <v>2134080</v>
      </c>
      <c r="L476" s="79"/>
      <c r="M476" s="79"/>
      <c r="N476" s="79"/>
      <c r="O476" s="79">
        <v>0</v>
      </c>
      <c r="P476" s="79">
        <v>0</v>
      </c>
      <c r="Q476" s="79">
        <f t="shared" si="10"/>
        <v>4748480</v>
      </c>
      <c r="R476" s="106"/>
      <c r="S476" s="106"/>
      <c r="T476" s="106"/>
      <c r="U476" s="106"/>
      <c r="V476" s="106"/>
      <c r="W476" s="106"/>
      <c r="X476" s="106"/>
      <c r="Y476" s="106"/>
      <c r="Z476" s="106"/>
      <c r="AA476" s="106"/>
      <c r="AB476" s="106"/>
      <c r="AC476" s="106"/>
      <c r="AD476" s="106"/>
      <c r="AE476" s="106"/>
    </row>
    <row r="477" spans="2:31" s="28" customFormat="1" x14ac:dyDescent="0.25">
      <c r="B477" s="101" t="s">
        <v>584</v>
      </c>
      <c r="C477" s="102">
        <v>332680</v>
      </c>
      <c r="D477" s="102">
        <v>732680</v>
      </c>
      <c r="E477" s="102">
        <v>0</v>
      </c>
      <c r="F477" s="102"/>
      <c r="G477" s="102"/>
      <c r="H477" s="102"/>
      <c r="I477" s="102">
        <v>2614400</v>
      </c>
      <c r="J477" s="102"/>
      <c r="K477" s="102">
        <v>2134080</v>
      </c>
      <c r="L477" s="102"/>
      <c r="M477" s="102"/>
      <c r="N477" s="102"/>
      <c r="O477" s="102">
        <v>0</v>
      </c>
      <c r="P477" s="102">
        <v>0</v>
      </c>
      <c r="Q477" s="102">
        <f t="shared" si="10"/>
        <v>4748480</v>
      </c>
      <c r="R477" s="103"/>
      <c r="S477" s="103"/>
      <c r="T477" s="103"/>
      <c r="U477" s="103"/>
      <c r="V477" s="103"/>
      <c r="W477" s="103"/>
      <c r="X477" s="103"/>
      <c r="Y477" s="103"/>
      <c r="Z477" s="103"/>
      <c r="AA477" s="103"/>
      <c r="AB477" s="103"/>
      <c r="AC477" s="103"/>
      <c r="AD477" s="103"/>
      <c r="AE477" s="103"/>
    </row>
    <row r="478" spans="2:31" s="28" customFormat="1" x14ac:dyDescent="0.25">
      <c r="B478" s="104" t="s">
        <v>585</v>
      </c>
      <c r="C478" s="79">
        <v>332680</v>
      </c>
      <c r="D478" s="79">
        <v>732680</v>
      </c>
      <c r="E478" s="79">
        <v>0</v>
      </c>
      <c r="F478" s="79"/>
      <c r="G478" s="79">
        <v>0</v>
      </c>
      <c r="H478" s="79">
        <v>0</v>
      </c>
      <c r="I478" s="79">
        <v>396000</v>
      </c>
      <c r="J478" s="79">
        <v>0</v>
      </c>
      <c r="K478" s="79"/>
      <c r="L478" s="79"/>
      <c r="M478" s="79"/>
      <c r="N478" s="79">
        <v>0</v>
      </c>
      <c r="O478" s="79">
        <v>0</v>
      </c>
      <c r="P478" s="79">
        <v>0</v>
      </c>
      <c r="Q478" s="79">
        <f t="shared" si="10"/>
        <v>396000</v>
      </c>
      <c r="R478" s="106"/>
      <c r="S478" s="106"/>
      <c r="T478" s="106"/>
      <c r="U478" s="106"/>
      <c r="V478" s="106"/>
      <c r="W478" s="106"/>
      <c r="X478" s="106"/>
      <c r="Y478" s="106"/>
      <c r="Z478" s="106"/>
      <c r="AA478" s="106"/>
      <c r="AB478" s="106"/>
      <c r="AC478" s="106"/>
      <c r="AD478" s="106"/>
      <c r="AE478" s="106"/>
    </row>
    <row r="479" spans="2:31" s="28" customFormat="1" x14ac:dyDescent="0.25">
      <c r="B479" s="101" t="s">
        <v>586</v>
      </c>
      <c r="C479" s="102">
        <v>0</v>
      </c>
      <c r="D479" s="102">
        <v>1977000</v>
      </c>
      <c r="E479" s="102">
        <v>0</v>
      </c>
      <c r="F479" s="102"/>
      <c r="G479" s="102">
        <v>0</v>
      </c>
      <c r="H479" s="102">
        <v>0</v>
      </c>
      <c r="I479" s="102">
        <v>396000</v>
      </c>
      <c r="J479" s="102">
        <v>0</v>
      </c>
      <c r="K479" s="102"/>
      <c r="L479" s="102"/>
      <c r="M479" s="102"/>
      <c r="N479" s="102">
        <v>0</v>
      </c>
      <c r="O479" s="102">
        <v>0</v>
      </c>
      <c r="P479" s="102">
        <v>0</v>
      </c>
      <c r="Q479" s="102">
        <f t="shared" si="10"/>
        <v>396000</v>
      </c>
      <c r="R479" s="103"/>
      <c r="S479" s="103"/>
      <c r="T479" s="103"/>
      <c r="U479" s="103"/>
      <c r="V479" s="103"/>
      <c r="W479" s="103"/>
      <c r="X479" s="103"/>
      <c r="Y479" s="103"/>
      <c r="Z479" s="103"/>
      <c r="AA479" s="103"/>
      <c r="AB479" s="103"/>
      <c r="AC479" s="103"/>
      <c r="AD479" s="103"/>
      <c r="AE479" s="103"/>
    </row>
    <row r="480" spans="2:31" x14ac:dyDescent="0.25">
      <c r="B480" s="104" t="s">
        <v>587</v>
      </c>
      <c r="C480" s="79">
        <v>0</v>
      </c>
      <c r="D480" s="79">
        <v>1977000</v>
      </c>
      <c r="E480" s="79">
        <v>0</v>
      </c>
      <c r="F480" s="79">
        <v>0</v>
      </c>
      <c r="G480" s="79"/>
      <c r="H480" s="79">
        <v>0</v>
      </c>
      <c r="I480" s="79"/>
      <c r="J480" s="79">
        <v>0</v>
      </c>
      <c r="K480" s="79"/>
      <c r="L480" s="79">
        <v>0</v>
      </c>
      <c r="M480" s="79">
        <v>0</v>
      </c>
      <c r="N480" s="79">
        <v>1000000</v>
      </c>
      <c r="O480" s="79">
        <v>0</v>
      </c>
      <c r="P480" s="79">
        <v>500000</v>
      </c>
      <c r="Q480" s="79">
        <f t="shared" si="10"/>
        <v>1500000</v>
      </c>
      <c r="R480" s="106"/>
      <c r="S480" s="106"/>
      <c r="T480" s="106"/>
      <c r="U480" s="106"/>
      <c r="V480" s="106"/>
      <c r="W480" s="106"/>
      <c r="X480" s="106"/>
      <c r="Y480" s="106"/>
      <c r="Z480" s="106"/>
      <c r="AA480" s="106"/>
      <c r="AB480" s="106"/>
      <c r="AC480" s="106"/>
      <c r="AD480" s="106"/>
      <c r="AE480" s="106"/>
    </row>
    <row r="481" spans="2:31" s="28" customFormat="1" x14ac:dyDescent="0.25">
      <c r="B481" s="101" t="s">
        <v>588</v>
      </c>
      <c r="C481" s="102">
        <v>9895000</v>
      </c>
      <c r="D481" s="102">
        <v>11195000</v>
      </c>
      <c r="E481" s="102">
        <v>0</v>
      </c>
      <c r="F481" s="102">
        <v>0</v>
      </c>
      <c r="G481" s="102"/>
      <c r="H481" s="102">
        <v>0</v>
      </c>
      <c r="I481" s="102"/>
      <c r="J481" s="102">
        <v>0</v>
      </c>
      <c r="K481" s="102"/>
      <c r="L481" s="102">
        <v>0</v>
      </c>
      <c r="M481" s="102">
        <v>0</v>
      </c>
      <c r="N481" s="102">
        <v>1000000</v>
      </c>
      <c r="O481" s="102">
        <v>0</v>
      </c>
      <c r="P481" s="102">
        <v>500000</v>
      </c>
      <c r="Q481" s="102">
        <f t="shared" si="10"/>
        <v>1500000</v>
      </c>
      <c r="R481" s="103"/>
      <c r="S481" s="103"/>
      <c r="T481" s="103"/>
      <c r="U481" s="103"/>
      <c r="V481" s="103"/>
      <c r="W481" s="103"/>
      <c r="X481" s="103"/>
      <c r="Y481" s="103"/>
      <c r="Z481" s="103"/>
      <c r="AA481" s="103"/>
      <c r="AB481" s="103"/>
      <c r="AC481" s="103"/>
      <c r="AD481" s="103"/>
      <c r="AE481" s="103"/>
    </row>
    <row r="482" spans="2:31" x14ac:dyDescent="0.25">
      <c r="B482" s="104" t="s">
        <v>589</v>
      </c>
      <c r="C482" s="79">
        <v>9895000</v>
      </c>
      <c r="D482" s="79">
        <v>11195000</v>
      </c>
      <c r="E482" s="79">
        <v>0</v>
      </c>
      <c r="F482" s="79"/>
      <c r="G482" s="79">
        <v>0</v>
      </c>
      <c r="H482" s="79"/>
      <c r="I482" s="79">
        <v>0</v>
      </c>
      <c r="J482" s="79"/>
      <c r="K482" s="79"/>
      <c r="L482" s="79"/>
      <c r="M482" s="79"/>
      <c r="N482" s="79"/>
      <c r="O482" s="79"/>
      <c r="P482" s="79">
        <v>0</v>
      </c>
      <c r="Q482" s="79">
        <f t="shared" si="10"/>
        <v>0</v>
      </c>
      <c r="R482" s="106"/>
      <c r="S482" s="106"/>
      <c r="T482" s="106"/>
      <c r="U482" s="106"/>
      <c r="V482" s="106"/>
      <c r="W482" s="106"/>
      <c r="X482" s="106"/>
      <c r="Y482" s="106"/>
      <c r="Z482" s="106"/>
      <c r="AA482" s="106"/>
      <c r="AB482" s="106"/>
      <c r="AC482" s="106"/>
      <c r="AD482" s="106"/>
      <c r="AE482" s="106"/>
    </row>
    <row r="483" spans="2:31" s="28" customFormat="1" x14ac:dyDescent="0.25">
      <c r="B483" s="101" t="s">
        <v>590</v>
      </c>
      <c r="C483" s="102">
        <v>1000000</v>
      </c>
      <c r="D483" s="102">
        <v>11682049</v>
      </c>
      <c r="E483" s="102">
        <v>0</v>
      </c>
      <c r="F483" s="102"/>
      <c r="G483" s="102">
        <v>0</v>
      </c>
      <c r="H483" s="102"/>
      <c r="I483" s="102">
        <v>0</v>
      </c>
      <c r="J483" s="102"/>
      <c r="K483" s="102"/>
      <c r="L483" s="102"/>
      <c r="M483" s="102"/>
      <c r="N483" s="102"/>
      <c r="O483" s="102"/>
      <c r="P483" s="102">
        <v>0</v>
      </c>
      <c r="Q483" s="102">
        <f t="shared" si="10"/>
        <v>0</v>
      </c>
      <c r="R483" s="103"/>
      <c r="S483" s="103"/>
      <c r="T483" s="103"/>
      <c r="U483" s="103"/>
      <c r="V483" s="103"/>
      <c r="W483" s="103"/>
      <c r="X483" s="103"/>
      <c r="Y483" s="103"/>
      <c r="Z483" s="103"/>
      <c r="AA483" s="103"/>
      <c r="AB483" s="103"/>
      <c r="AC483" s="103"/>
      <c r="AD483" s="103"/>
      <c r="AE483" s="103"/>
    </row>
    <row r="484" spans="2:31" x14ac:dyDescent="0.25">
      <c r="B484" s="104" t="s">
        <v>591</v>
      </c>
      <c r="C484" s="79">
        <v>1000000</v>
      </c>
      <c r="D484" s="79">
        <v>11682049</v>
      </c>
      <c r="E484" s="79">
        <v>0</v>
      </c>
      <c r="F484" s="79">
        <v>0</v>
      </c>
      <c r="G484" s="79">
        <v>0</v>
      </c>
      <c r="H484" s="79">
        <v>13250</v>
      </c>
      <c r="I484" s="79">
        <v>0</v>
      </c>
      <c r="J484" s="79">
        <v>0</v>
      </c>
      <c r="K484" s="79">
        <v>0</v>
      </c>
      <c r="L484" s="79">
        <v>0</v>
      </c>
      <c r="M484" s="79">
        <v>3210</v>
      </c>
      <c r="N484" s="79">
        <v>0</v>
      </c>
      <c r="O484" s="79">
        <v>0</v>
      </c>
      <c r="P484" s="79">
        <v>5877683.1600000001</v>
      </c>
      <c r="Q484" s="79">
        <f t="shared" si="10"/>
        <v>5894143.1600000001</v>
      </c>
      <c r="R484" s="106"/>
      <c r="S484" s="106"/>
      <c r="T484" s="106"/>
      <c r="U484" s="106"/>
      <c r="V484" s="106"/>
      <c r="W484" s="106"/>
      <c r="X484" s="106"/>
      <c r="Y484" s="106"/>
      <c r="Z484" s="106"/>
      <c r="AA484" s="106"/>
      <c r="AB484" s="106"/>
      <c r="AC484" s="106"/>
      <c r="AD484" s="106"/>
      <c r="AE484" s="106"/>
    </row>
    <row r="485" spans="2:31" x14ac:dyDescent="0.25">
      <c r="B485" s="104" t="s">
        <v>65</v>
      </c>
      <c r="C485" s="79">
        <v>393820861</v>
      </c>
      <c r="D485" s="79">
        <v>556429588.54999995</v>
      </c>
      <c r="E485" s="79">
        <v>0</v>
      </c>
      <c r="F485" s="79">
        <v>0</v>
      </c>
      <c r="G485" s="79">
        <v>0</v>
      </c>
      <c r="H485" s="79">
        <v>13250</v>
      </c>
      <c r="I485" s="79">
        <v>0</v>
      </c>
      <c r="J485" s="79">
        <v>0</v>
      </c>
      <c r="K485" s="79">
        <v>0</v>
      </c>
      <c r="L485" s="79">
        <v>0</v>
      </c>
      <c r="M485" s="79">
        <v>3210</v>
      </c>
      <c r="N485" s="79">
        <v>0</v>
      </c>
      <c r="O485" s="79">
        <v>0</v>
      </c>
      <c r="P485" s="79">
        <v>5877683.1600000001</v>
      </c>
      <c r="Q485" s="79">
        <f t="shared" si="10"/>
        <v>5894143.1600000001</v>
      </c>
      <c r="R485" s="106"/>
      <c r="S485" s="106"/>
      <c r="T485" s="106"/>
      <c r="U485" s="106"/>
      <c r="V485" s="106"/>
      <c r="W485" s="106"/>
      <c r="X485" s="106"/>
      <c r="Y485" s="106"/>
      <c r="Z485" s="106"/>
      <c r="AA485" s="106"/>
      <c r="AB485" s="106"/>
      <c r="AC485" s="106"/>
      <c r="AD485" s="106"/>
      <c r="AE485" s="106"/>
    </row>
    <row r="486" spans="2:31" s="28" customFormat="1" x14ac:dyDescent="0.25">
      <c r="B486" s="101" t="s">
        <v>592</v>
      </c>
      <c r="C486" s="102">
        <v>1000000</v>
      </c>
      <c r="D486" s="102">
        <v>100000</v>
      </c>
      <c r="E486" s="102">
        <v>472135.66</v>
      </c>
      <c r="F486" s="102">
        <v>1674398.07</v>
      </c>
      <c r="G486" s="102">
        <v>4570190.29</v>
      </c>
      <c r="H486" s="102">
        <v>1996104.76</v>
      </c>
      <c r="I486" s="102">
        <v>92504647.010000005</v>
      </c>
      <c r="J486" s="102">
        <v>946014.62</v>
      </c>
      <c r="K486" s="102">
        <v>1678053.83</v>
      </c>
      <c r="L486" s="102">
        <v>4575086.16</v>
      </c>
      <c r="M486" s="102">
        <v>8196379.0899999999</v>
      </c>
      <c r="N486" s="102">
        <v>850000</v>
      </c>
      <c r="O486" s="102">
        <v>4247567.53</v>
      </c>
      <c r="P486" s="102">
        <v>626204.36</v>
      </c>
      <c r="Q486" s="102">
        <f t="shared" si="10"/>
        <v>122336781.38000001</v>
      </c>
      <c r="R486" s="103"/>
      <c r="S486" s="103"/>
      <c r="T486" s="103"/>
      <c r="U486" s="103"/>
      <c r="V486" s="103"/>
      <c r="W486" s="103"/>
      <c r="X486" s="103"/>
      <c r="Y486" s="103"/>
      <c r="Z486" s="103"/>
      <c r="AA486" s="103"/>
      <c r="AB486" s="103"/>
      <c r="AC486" s="103"/>
      <c r="AD486" s="103"/>
      <c r="AE486" s="103"/>
    </row>
    <row r="487" spans="2:31" x14ac:dyDescent="0.25">
      <c r="B487" s="104" t="s">
        <v>593</v>
      </c>
      <c r="C487" s="79">
        <v>1000000</v>
      </c>
      <c r="D487" s="79">
        <v>100000</v>
      </c>
      <c r="E487" s="79">
        <v>0</v>
      </c>
      <c r="F487" s="79"/>
      <c r="G487" s="79"/>
      <c r="H487" s="79"/>
      <c r="I487" s="79">
        <v>0</v>
      </c>
      <c r="J487" s="79"/>
      <c r="K487" s="79"/>
      <c r="L487" s="79">
        <v>0</v>
      </c>
      <c r="M487" s="79"/>
      <c r="N487" s="79"/>
      <c r="O487" s="79"/>
      <c r="P487" s="79"/>
      <c r="Q487" s="79">
        <f t="shared" si="10"/>
        <v>0</v>
      </c>
      <c r="R487" s="106"/>
      <c r="S487" s="106"/>
      <c r="T487" s="106"/>
      <c r="U487" s="106"/>
      <c r="V487" s="106"/>
      <c r="W487" s="106"/>
      <c r="X487" s="106"/>
      <c r="Y487" s="106"/>
      <c r="Z487" s="106"/>
      <c r="AA487" s="106"/>
      <c r="AB487" s="106"/>
      <c r="AC487" s="106"/>
      <c r="AD487" s="106"/>
      <c r="AE487" s="106"/>
    </row>
    <row r="488" spans="2:31" s="28" customFormat="1" x14ac:dyDescent="0.25">
      <c r="B488" s="101" t="s">
        <v>594</v>
      </c>
      <c r="C488" s="102">
        <v>208885022</v>
      </c>
      <c r="D488" s="102">
        <v>266539342.94999999</v>
      </c>
      <c r="E488" s="102">
        <v>0</v>
      </c>
      <c r="F488" s="102"/>
      <c r="G488" s="102"/>
      <c r="H488" s="102"/>
      <c r="I488" s="102">
        <v>0</v>
      </c>
      <c r="J488" s="102"/>
      <c r="K488" s="102"/>
      <c r="L488" s="102">
        <v>0</v>
      </c>
      <c r="M488" s="102"/>
      <c r="N488" s="102"/>
      <c r="O488" s="102"/>
      <c r="P488" s="102"/>
      <c r="Q488" s="102">
        <f t="shared" si="10"/>
        <v>0</v>
      </c>
      <c r="R488" s="103"/>
      <c r="S488" s="103"/>
      <c r="T488" s="103"/>
      <c r="U488" s="103"/>
      <c r="V488" s="103"/>
      <c r="W488" s="103"/>
      <c r="X488" s="103"/>
      <c r="Y488" s="103"/>
      <c r="Z488" s="103"/>
      <c r="AA488" s="103"/>
      <c r="AB488" s="103"/>
      <c r="AC488" s="103"/>
      <c r="AD488" s="103"/>
      <c r="AE488" s="103"/>
    </row>
    <row r="489" spans="2:31" x14ac:dyDescent="0.25">
      <c r="B489" s="104" t="s">
        <v>595</v>
      </c>
      <c r="C489" s="79">
        <v>208385022</v>
      </c>
      <c r="D489" s="79">
        <v>266039342.94999999</v>
      </c>
      <c r="E489" s="79">
        <v>0</v>
      </c>
      <c r="F489" s="79">
        <v>631584.31999999995</v>
      </c>
      <c r="G489" s="79">
        <v>3208140.06</v>
      </c>
      <c r="H489" s="79">
        <v>703485.74</v>
      </c>
      <c r="I489" s="79">
        <v>901388.84</v>
      </c>
      <c r="J489" s="79">
        <v>877704.62</v>
      </c>
      <c r="K489" s="79">
        <v>315319.59999999998</v>
      </c>
      <c r="L489" s="79">
        <v>4475406.16</v>
      </c>
      <c r="M489" s="79">
        <v>1312656.8700000001</v>
      </c>
      <c r="N489" s="79">
        <v>0</v>
      </c>
      <c r="O489" s="79">
        <v>1221629.8700000001</v>
      </c>
      <c r="P489" s="79">
        <v>351500.36</v>
      </c>
      <c r="Q489" s="79">
        <f t="shared" si="10"/>
        <v>13998816.440000001</v>
      </c>
      <c r="R489" s="106"/>
      <c r="S489" s="106"/>
      <c r="T489" s="106"/>
      <c r="U489" s="106"/>
      <c r="V489" s="106"/>
      <c r="W489" s="106"/>
      <c r="X489" s="106"/>
      <c r="Y489" s="106"/>
      <c r="Z489" s="106"/>
      <c r="AA489" s="106"/>
      <c r="AB489" s="106"/>
      <c r="AC489" s="106"/>
      <c r="AD489" s="106"/>
      <c r="AE489" s="106"/>
    </row>
    <row r="490" spans="2:31" x14ac:dyDescent="0.25">
      <c r="B490" s="104" t="s">
        <v>596</v>
      </c>
      <c r="C490" s="79">
        <v>500000</v>
      </c>
      <c r="D490" s="79">
        <v>500000</v>
      </c>
      <c r="E490" s="79">
        <v>0</v>
      </c>
      <c r="F490" s="79">
        <v>631584.31999999995</v>
      </c>
      <c r="G490" s="79">
        <v>3208140.06</v>
      </c>
      <c r="H490" s="79">
        <v>703485.74</v>
      </c>
      <c r="I490" s="79">
        <v>901388.84</v>
      </c>
      <c r="J490" s="79">
        <v>877704.62</v>
      </c>
      <c r="K490" s="79">
        <v>315319.59999999998</v>
      </c>
      <c r="L490" s="79">
        <v>4475406.16</v>
      </c>
      <c r="M490" s="79">
        <v>1312656.8700000001</v>
      </c>
      <c r="N490" s="79">
        <v>0</v>
      </c>
      <c r="O490" s="79">
        <v>1221629.8700000001</v>
      </c>
      <c r="P490" s="79">
        <v>351500.36</v>
      </c>
      <c r="Q490" s="79">
        <f t="shared" si="10"/>
        <v>13998816.440000001</v>
      </c>
      <c r="R490" s="106"/>
      <c r="S490" s="106"/>
      <c r="T490" s="106"/>
      <c r="U490" s="106"/>
      <c r="V490" s="106"/>
      <c r="W490" s="106"/>
      <c r="X490" s="106"/>
      <c r="Y490" s="106"/>
      <c r="Z490" s="106"/>
      <c r="AA490" s="106"/>
      <c r="AB490" s="106"/>
      <c r="AC490" s="106"/>
      <c r="AD490" s="106"/>
      <c r="AE490" s="106"/>
    </row>
    <row r="491" spans="2:31" s="28" customFormat="1" x14ac:dyDescent="0.25">
      <c r="B491" s="101" t="s">
        <v>597</v>
      </c>
      <c r="C491" s="102">
        <v>1750000</v>
      </c>
      <c r="D491" s="102">
        <v>32277612.899999999</v>
      </c>
      <c r="E491" s="102">
        <v>0</v>
      </c>
      <c r="F491" s="102"/>
      <c r="G491" s="102"/>
      <c r="H491" s="102"/>
      <c r="I491" s="102"/>
      <c r="J491" s="102"/>
      <c r="K491" s="102"/>
      <c r="L491" s="102"/>
      <c r="M491" s="102"/>
      <c r="N491" s="102"/>
      <c r="O491" s="102"/>
      <c r="P491" s="102"/>
      <c r="Q491" s="102">
        <f t="shared" si="10"/>
        <v>0</v>
      </c>
      <c r="R491" s="103"/>
      <c r="S491" s="103"/>
      <c r="T491" s="103"/>
      <c r="U491" s="103"/>
      <c r="V491" s="103"/>
      <c r="W491" s="103"/>
      <c r="X491" s="103"/>
      <c r="Y491" s="103"/>
      <c r="Z491" s="103"/>
      <c r="AA491" s="103"/>
      <c r="AB491" s="103"/>
      <c r="AC491" s="103"/>
      <c r="AD491" s="103"/>
      <c r="AE491" s="103"/>
    </row>
    <row r="492" spans="2:31" x14ac:dyDescent="0.25">
      <c r="B492" s="104" t="s">
        <v>598</v>
      </c>
      <c r="C492" s="79">
        <v>1750000</v>
      </c>
      <c r="D492" s="79">
        <v>32277612.899999999</v>
      </c>
      <c r="E492" s="79">
        <v>0</v>
      </c>
      <c r="F492" s="79"/>
      <c r="G492" s="79"/>
      <c r="H492" s="79">
        <v>0</v>
      </c>
      <c r="I492" s="79"/>
      <c r="J492" s="79"/>
      <c r="K492" s="79"/>
      <c r="L492" s="79"/>
      <c r="M492" s="79"/>
      <c r="N492" s="79"/>
      <c r="O492" s="79">
        <v>0</v>
      </c>
      <c r="P492" s="79"/>
      <c r="Q492" s="79">
        <f t="shared" si="10"/>
        <v>0</v>
      </c>
      <c r="R492" s="106"/>
      <c r="S492" s="106"/>
      <c r="T492" s="106"/>
      <c r="U492" s="106"/>
      <c r="V492" s="106"/>
      <c r="W492" s="106"/>
      <c r="X492" s="106"/>
      <c r="Y492" s="106"/>
      <c r="Z492" s="106"/>
      <c r="AA492" s="106"/>
      <c r="AB492" s="106"/>
      <c r="AC492" s="106"/>
      <c r="AD492" s="106"/>
      <c r="AE492" s="106"/>
    </row>
    <row r="493" spans="2:31" s="28" customFormat="1" x14ac:dyDescent="0.25">
      <c r="B493" s="101" t="s">
        <v>599</v>
      </c>
      <c r="C493" s="102">
        <v>0</v>
      </c>
      <c r="D493" s="102">
        <v>10000</v>
      </c>
      <c r="E493" s="102">
        <v>0</v>
      </c>
      <c r="F493" s="102"/>
      <c r="G493" s="102"/>
      <c r="H493" s="102">
        <v>0</v>
      </c>
      <c r="I493" s="102"/>
      <c r="J493" s="102"/>
      <c r="K493" s="102"/>
      <c r="L493" s="102"/>
      <c r="M493" s="102"/>
      <c r="N493" s="102"/>
      <c r="O493" s="102">
        <v>0</v>
      </c>
      <c r="P493" s="102"/>
      <c r="Q493" s="102">
        <f t="shared" si="10"/>
        <v>0</v>
      </c>
      <c r="R493" s="103"/>
      <c r="S493" s="103"/>
      <c r="T493" s="103"/>
      <c r="U493" s="103"/>
      <c r="V493" s="103"/>
      <c r="W493" s="103"/>
      <c r="X493" s="103"/>
      <c r="Y493" s="103"/>
      <c r="Z493" s="103"/>
      <c r="AA493" s="103"/>
      <c r="AB493" s="103"/>
      <c r="AC493" s="103"/>
      <c r="AD493" s="103"/>
      <c r="AE493" s="103"/>
    </row>
    <row r="494" spans="2:31" x14ac:dyDescent="0.25">
      <c r="B494" s="104" t="s">
        <v>600</v>
      </c>
      <c r="C494" s="79">
        <v>0</v>
      </c>
      <c r="D494" s="79">
        <v>10000</v>
      </c>
      <c r="E494" s="79">
        <v>0</v>
      </c>
      <c r="F494" s="79"/>
      <c r="G494" s="79"/>
      <c r="H494" s="79"/>
      <c r="I494" s="79"/>
      <c r="J494" s="79"/>
      <c r="K494" s="79"/>
      <c r="L494" s="79"/>
      <c r="M494" s="79"/>
      <c r="N494" s="79"/>
      <c r="O494" s="79">
        <v>6440</v>
      </c>
      <c r="P494" s="79"/>
      <c r="Q494" s="79">
        <f t="shared" si="10"/>
        <v>6440</v>
      </c>
      <c r="R494" s="106"/>
      <c r="S494" s="106"/>
      <c r="T494" s="106"/>
      <c r="U494" s="106"/>
      <c r="V494" s="106"/>
      <c r="W494" s="106"/>
      <c r="X494" s="106"/>
      <c r="Y494" s="106"/>
      <c r="Z494" s="106"/>
      <c r="AA494" s="106"/>
      <c r="AB494" s="106"/>
      <c r="AC494" s="106"/>
      <c r="AD494" s="106"/>
      <c r="AE494" s="106"/>
    </row>
    <row r="495" spans="2:31" s="28" customFormat="1" x14ac:dyDescent="0.25">
      <c r="B495" s="101" t="s">
        <v>601</v>
      </c>
      <c r="C495" s="102">
        <v>0</v>
      </c>
      <c r="D495" s="102">
        <v>4470</v>
      </c>
      <c r="E495" s="102">
        <v>0</v>
      </c>
      <c r="F495" s="102"/>
      <c r="G495" s="102"/>
      <c r="H495" s="102"/>
      <c r="I495" s="102"/>
      <c r="J495" s="102"/>
      <c r="K495" s="102"/>
      <c r="L495" s="102"/>
      <c r="M495" s="102"/>
      <c r="N495" s="102"/>
      <c r="O495" s="102">
        <v>6440</v>
      </c>
      <c r="P495" s="102"/>
      <c r="Q495" s="102">
        <f t="shared" si="10"/>
        <v>6440</v>
      </c>
      <c r="R495" s="103"/>
      <c r="S495" s="103"/>
      <c r="T495" s="103"/>
      <c r="U495" s="103"/>
      <c r="V495" s="103"/>
      <c r="W495" s="103"/>
      <c r="X495" s="103"/>
      <c r="Y495" s="103"/>
      <c r="Z495" s="103"/>
      <c r="AA495" s="103"/>
      <c r="AB495" s="103"/>
      <c r="AC495" s="103"/>
      <c r="AD495" s="103"/>
      <c r="AE495" s="103"/>
    </row>
    <row r="496" spans="2:31" s="28" customFormat="1" x14ac:dyDescent="0.25">
      <c r="B496" s="104" t="s">
        <v>602</v>
      </c>
      <c r="C496" s="79">
        <v>0</v>
      </c>
      <c r="D496" s="79">
        <v>4470</v>
      </c>
      <c r="E496" s="79">
        <v>0</v>
      </c>
      <c r="F496" s="79"/>
      <c r="G496" s="79"/>
      <c r="H496" s="79"/>
      <c r="I496" s="79"/>
      <c r="J496" s="79"/>
      <c r="K496" s="79"/>
      <c r="L496" s="79"/>
      <c r="M496" s="79"/>
      <c r="N496" s="79"/>
      <c r="O496" s="79"/>
      <c r="P496" s="79"/>
      <c r="Q496" s="79">
        <f t="shared" si="10"/>
        <v>0</v>
      </c>
      <c r="R496" s="106"/>
      <c r="S496" s="106"/>
      <c r="T496" s="106"/>
      <c r="U496" s="106"/>
      <c r="V496" s="106"/>
      <c r="W496" s="106"/>
      <c r="X496" s="106"/>
      <c r="Y496" s="106"/>
      <c r="Z496" s="106"/>
      <c r="AA496" s="106"/>
      <c r="AB496" s="106"/>
      <c r="AC496" s="106"/>
      <c r="AD496" s="106"/>
      <c r="AE496" s="106"/>
    </row>
    <row r="497" spans="2:31" s="28" customFormat="1" x14ac:dyDescent="0.25">
      <c r="B497" s="101" t="s">
        <v>603</v>
      </c>
      <c r="C497" s="102">
        <v>178626693</v>
      </c>
      <c r="D497" s="102">
        <v>256011128.69999999</v>
      </c>
      <c r="E497" s="102">
        <v>0</v>
      </c>
      <c r="F497" s="102"/>
      <c r="G497" s="102"/>
      <c r="H497" s="102"/>
      <c r="I497" s="102"/>
      <c r="J497" s="102"/>
      <c r="K497" s="102"/>
      <c r="L497" s="102"/>
      <c r="M497" s="102"/>
      <c r="N497" s="102"/>
      <c r="O497" s="102"/>
      <c r="P497" s="102"/>
      <c r="Q497" s="102">
        <f t="shared" si="10"/>
        <v>0</v>
      </c>
      <c r="R497" s="103"/>
      <c r="S497" s="103"/>
      <c r="T497" s="103"/>
      <c r="U497" s="103"/>
      <c r="V497" s="103"/>
      <c r="W497" s="103"/>
      <c r="X497" s="103"/>
      <c r="Y497" s="103"/>
      <c r="Z497" s="103"/>
      <c r="AA497" s="103"/>
      <c r="AB497" s="103"/>
      <c r="AC497" s="103"/>
      <c r="AD497" s="103"/>
      <c r="AE497" s="103"/>
    </row>
    <row r="498" spans="2:31" x14ac:dyDescent="0.25">
      <c r="B498" s="104" t="s">
        <v>604</v>
      </c>
      <c r="C498" s="79">
        <v>178476693</v>
      </c>
      <c r="D498" s="79">
        <v>255926128.69999999</v>
      </c>
      <c r="E498" s="79">
        <v>472135.66</v>
      </c>
      <c r="F498" s="79">
        <v>967642.74</v>
      </c>
      <c r="G498" s="79">
        <v>1287260.49</v>
      </c>
      <c r="H498" s="79">
        <v>399546.35</v>
      </c>
      <c r="I498" s="79">
        <v>91603258.170000002</v>
      </c>
      <c r="J498" s="79">
        <v>68310</v>
      </c>
      <c r="K498" s="79">
        <v>1362734.23</v>
      </c>
      <c r="L498" s="79">
        <v>99680</v>
      </c>
      <c r="M498" s="79">
        <v>6883722.2199999997</v>
      </c>
      <c r="N498" s="79">
        <v>850000</v>
      </c>
      <c r="O498" s="79">
        <v>3019497.66</v>
      </c>
      <c r="P498" s="79">
        <v>274704</v>
      </c>
      <c r="Q498" s="79">
        <f t="shared" si="10"/>
        <v>107288491.52</v>
      </c>
      <c r="R498" s="106"/>
      <c r="S498" s="106"/>
      <c r="T498" s="106"/>
      <c r="U498" s="106"/>
      <c r="V498" s="106"/>
      <c r="W498" s="106"/>
      <c r="X498" s="106"/>
      <c r="Y498" s="106"/>
      <c r="Z498" s="106"/>
      <c r="AA498" s="106"/>
      <c r="AB498" s="106"/>
      <c r="AC498" s="106"/>
      <c r="AD498" s="106"/>
      <c r="AE498" s="106"/>
    </row>
    <row r="499" spans="2:31" x14ac:dyDescent="0.25">
      <c r="B499" s="104" t="s">
        <v>605</v>
      </c>
      <c r="C499" s="79">
        <v>0</v>
      </c>
      <c r="D499" s="79">
        <v>10000</v>
      </c>
      <c r="E499" s="79">
        <v>472135.66</v>
      </c>
      <c r="F499" s="79">
        <v>967642.74</v>
      </c>
      <c r="G499" s="79">
        <v>1287260.49</v>
      </c>
      <c r="H499" s="79">
        <v>399546.35</v>
      </c>
      <c r="I499" s="79">
        <v>91603258.170000002</v>
      </c>
      <c r="J499" s="79">
        <v>68310</v>
      </c>
      <c r="K499" s="79">
        <v>1362734.23</v>
      </c>
      <c r="L499" s="79">
        <v>89680</v>
      </c>
      <c r="M499" s="79">
        <v>6883722.2199999997</v>
      </c>
      <c r="N499" s="79">
        <v>850000</v>
      </c>
      <c r="O499" s="79">
        <v>3019497.66</v>
      </c>
      <c r="P499" s="79">
        <v>274704</v>
      </c>
      <c r="Q499" s="79">
        <f t="shared" si="10"/>
        <v>107278491.52</v>
      </c>
      <c r="R499" s="106"/>
      <c r="S499" s="106"/>
      <c r="T499" s="106"/>
      <c r="U499" s="106"/>
      <c r="V499" s="106"/>
      <c r="W499" s="106"/>
      <c r="X499" s="106"/>
      <c r="Y499" s="106"/>
      <c r="Z499" s="106"/>
      <c r="AA499" s="106"/>
      <c r="AB499" s="106"/>
      <c r="AC499" s="106"/>
      <c r="AD499" s="106"/>
      <c r="AE499" s="106"/>
    </row>
    <row r="500" spans="2:31" x14ac:dyDescent="0.25">
      <c r="B500" s="104" t="s">
        <v>606</v>
      </c>
      <c r="C500" s="79">
        <v>150000</v>
      </c>
      <c r="D500" s="79">
        <v>75000</v>
      </c>
      <c r="E500" s="79">
        <v>0</v>
      </c>
      <c r="F500" s="79"/>
      <c r="G500" s="79"/>
      <c r="H500" s="79"/>
      <c r="I500" s="79"/>
      <c r="J500" s="79"/>
      <c r="K500" s="79"/>
      <c r="L500" s="79">
        <v>10000</v>
      </c>
      <c r="M500" s="79"/>
      <c r="N500" s="79"/>
      <c r="O500" s="79"/>
      <c r="P500" s="79"/>
      <c r="Q500" s="79">
        <f t="shared" si="10"/>
        <v>10000</v>
      </c>
      <c r="R500" s="106"/>
      <c r="S500" s="106"/>
      <c r="T500" s="106"/>
      <c r="U500" s="106"/>
      <c r="V500" s="106"/>
      <c r="W500" s="106"/>
      <c r="X500" s="106"/>
      <c r="Y500" s="106"/>
      <c r="Z500" s="106"/>
      <c r="AA500" s="106"/>
      <c r="AB500" s="106"/>
      <c r="AC500" s="106"/>
      <c r="AD500" s="106"/>
      <c r="AE500" s="106"/>
    </row>
    <row r="501" spans="2:31" s="28" customFormat="1" x14ac:dyDescent="0.25">
      <c r="B501" s="101" t="s">
        <v>607</v>
      </c>
      <c r="C501" s="102">
        <v>3559146</v>
      </c>
      <c r="D501" s="102">
        <v>1487034</v>
      </c>
      <c r="E501" s="102">
        <v>0</v>
      </c>
      <c r="F501" s="102"/>
      <c r="G501" s="102"/>
      <c r="H501" s="102"/>
      <c r="I501" s="102"/>
      <c r="J501" s="102"/>
      <c r="K501" s="102"/>
      <c r="L501" s="102"/>
      <c r="M501" s="102"/>
      <c r="N501" s="102"/>
      <c r="O501" s="102">
        <v>0</v>
      </c>
      <c r="P501" s="102">
        <v>0</v>
      </c>
      <c r="Q501" s="102">
        <f t="shared" si="10"/>
        <v>0</v>
      </c>
      <c r="R501" s="103"/>
      <c r="S501" s="103"/>
      <c r="T501" s="103"/>
      <c r="U501" s="103"/>
      <c r="V501" s="103"/>
      <c r="W501" s="103"/>
      <c r="X501" s="103"/>
      <c r="Y501" s="103"/>
      <c r="Z501" s="103"/>
      <c r="AA501" s="103"/>
      <c r="AB501" s="103"/>
      <c r="AC501" s="103"/>
      <c r="AD501" s="103"/>
      <c r="AE501" s="103"/>
    </row>
    <row r="502" spans="2:31" x14ac:dyDescent="0.25">
      <c r="B502" s="104" t="s">
        <v>608</v>
      </c>
      <c r="C502" s="79">
        <v>3559146</v>
      </c>
      <c r="D502" s="79">
        <v>1487034</v>
      </c>
      <c r="E502" s="79">
        <v>0</v>
      </c>
      <c r="F502" s="79">
        <v>75171.009999999995</v>
      </c>
      <c r="G502" s="79">
        <v>74789.740000000005</v>
      </c>
      <c r="H502" s="79">
        <v>893072.67</v>
      </c>
      <c r="I502" s="79"/>
      <c r="J502" s="79"/>
      <c r="K502" s="79"/>
      <c r="L502" s="79"/>
      <c r="M502" s="79">
        <v>0</v>
      </c>
      <c r="N502" s="79"/>
      <c r="O502" s="79">
        <v>0</v>
      </c>
      <c r="P502" s="79">
        <v>0</v>
      </c>
      <c r="Q502" s="79">
        <f t="shared" si="10"/>
        <v>1043033.42</v>
      </c>
      <c r="R502" s="106"/>
      <c r="S502" s="106"/>
      <c r="T502" s="106"/>
      <c r="U502" s="106"/>
      <c r="V502" s="106"/>
      <c r="W502" s="106"/>
      <c r="X502" s="106"/>
      <c r="Y502" s="106"/>
      <c r="Z502" s="106"/>
      <c r="AA502" s="106"/>
      <c r="AB502" s="106"/>
      <c r="AC502" s="106"/>
      <c r="AD502" s="106"/>
      <c r="AE502" s="106"/>
    </row>
    <row r="503" spans="2:31" x14ac:dyDescent="0.25">
      <c r="B503" s="104" t="s">
        <v>66</v>
      </c>
      <c r="C503" s="79">
        <v>164924590</v>
      </c>
      <c r="D503" s="79">
        <v>194400135.41999999</v>
      </c>
      <c r="E503" s="79">
        <v>0</v>
      </c>
      <c r="F503" s="79">
        <v>75171.009999999995</v>
      </c>
      <c r="G503" s="79">
        <v>74789.740000000005</v>
      </c>
      <c r="H503" s="79">
        <v>893072.67</v>
      </c>
      <c r="I503" s="79"/>
      <c r="J503" s="79"/>
      <c r="K503" s="79"/>
      <c r="L503" s="79"/>
      <c r="M503" s="79">
        <v>0</v>
      </c>
      <c r="N503" s="79"/>
      <c r="O503" s="79">
        <v>0</v>
      </c>
      <c r="P503" s="79">
        <v>0</v>
      </c>
      <c r="Q503" s="79">
        <f t="shared" si="10"/>
        <v>1043033.42</v>
      </c>
      <c r="R503" s="106"/>
      <c r="S503" s="106"/>
      <c r="T503" s="106"/>
      <c r="U503" s="106"/>
      <c r="V503" s="106"/>
      <c r="W503" s="106"/>
      <c r="X503" s="106"/>
      <c r="Y503" s="106"/>
      <c r="Z503" s="106"/>
      <c r="AA503" s="106"/>
      <c r="AB503" s="106"/>
      <c r="AC503" s="106"/>
      <c r="AD503" s="106"/>
      <c r="AE503" s="106"/>
    </row>
    <row r="504" spans="2:31" s="28" customFormat="1" x14ac:dyDescent="0.25">
      <c r="B504" s="101" t="s">
        <v>609</v>
      </c>
      <c r="C504" s="102">
        <v>0</v>
      </c>
      <c r="D504" s="102">
        <v>23752552</v>
      </c>
      <c r="E504" s="102">
        <v>0</v>
      </c>
      <c r="F504" s="102">
        <v>0</v>
      </c>
      <c r="G504" s="102">
        <v>36580</v>
      </c>
      <c r="H504" s="102">
        <v>0</v>
      </c>
      <c r="I504" s="102">
        <v>29028</v>
      </c>
      <c r="J504" s="102">
        <v>171443.93</v>
      </c>
      <c r="K504" s="102">
        <v>894814.76</v>
      </c>
      <c r="L504" s="102">
        <v>250118.7</v>
      </c>
      <c r="M504" s="102">
        <v>760884</v>
      </c>
      <c r="N504" s="102">
        <v>2758742</v>
      </c>
      <c r="O504" s="102">
        <v>1057220.48</v>
      </c>
      <c r="P504" s="102">
        <v>54109712.380000003</v>
      </c>
      <c r="Q504" s="102">
        <f t="shared" si="10"/>
        <v>60068544.25</v>
      </c>
      <c r="R504" s="103"/>
      <c r="S504" s="103"/>
      <c r="T504" s="103"/>
      <c r="U504" s="103"/>
      <c r="V504" s="103"/>
      <c r="W504" s="103"/>
      <c r="X504" s="103"/>
      <c r="Y504" s="103"/>
      <c r="Z504" s="103"/>
      <c r="AA504" s="103"/>
      <c r="AB504" s="103"/>
      <c r="AC504" s="103"/>
      <c r="AD504" s="103"/>
      <c r="AE504" s="103"/>
    </row>
    <row r="505" spans="2:31" x14ac:dyDescent="0.25">
      <c r="B505" s="104" t="s">
        <v>610</v>
      </c>
      <c r="C505" s="79">
        <v>0</v>
      </c>
      <c r="D505" s="79">
        <v>23752552</v>
      </c>
      <c r="E505" s="79">
        <v>0</v>
      </c>
      <c r="F505" s="79"/>
      <c r="G505" s="79"/>
      <c r="H505" s="79">
        <v>0</v>
      </c>
      <c r="I505" s="79"/>
      <c r="J505" s="79">
        <v>0</v>
      </c>
      <c r="K505" s="79"/>
      <c r="L505" s="79"/>
      <c r="M505" s="79"/>
      <c r="N505" s="79"/>
      <c r="O505" s="79"/>
      <c r="P505" s="79">
        <v>23684211</v>
      </c>
      <c r="Q505" s="79">
        <f t="shared" si="10"/>
        <v>23684211</v>
      </c>
      <c r="R505" s="106"/>
      <c r="S505" s="106"/>
      <c r="T505" s="106"/>
      <c r="U505" s="106"/>
      <c r="V505" s="106"/>
      <c r="W505" s="106"/>
      <c r="X505" s="106"/>
      <c r="Y505" s="106"/>
      <c r="Z505" s="106"/>
      <c r="AA505" s="106"/>
      <c r="AB505" s="106"/>
      <c r="AC505" s="106"/>
      <c r="AD505" s="106"/>
      <c r="AE505" s="106"/>
    </row>
    <row r="506" spans="2:31" s="28" customFormat="1" x14ac:dyDescent="0.25">
      <c r="B506" s="101" t="s">
        <v>611</v>
      </c>
      <c r="C506" s="102">
        <v>1646202</v>
      </c>
      <c r="D506" s="102">
        <v>29559359.890000001</v>
      </c>
      <c r="E506" s="102">
        <v>0</v>
      </c>
      <c r="F506" s="102"/>
      <c r="G506" s="102"/>
      <c r="H506" s="102">
        <v>0</v>
      </c>
      <c r="I506" s="102"/>
      <c r="J506" s="102">
        <v>0</v>
      </c>
      <c r="K506" s="102"/>
      <c r="L506" s="102"/>
      <c r="M506" s="102"/>
      <c r="N506" s="102"/>
      <c r="O506" s="102"/>
      <c r="P506" s="102">
        <v>23684211</v>
      </c>
      <c r="Q506" s="102">
        <f t="shared" si="10"/>
        <v>23684211</v>
      </c>
      <c r="R506" s="103"/>
      <c r="S506" s="103"/>
      <c r="T506" s="103"/>
      <c r="U506" s="103"/>
      <c r="V506" s="103"/>
      <c r="W506" s="103"/>
      <c r="X506" s="103"/>
      <c r="Y506" s="103"/>
      <c r="Z506" s="103"/>
      <c r="AA506" s="103"/>
      <c r="AB506" s="103"/>
      <c r="AC506" s="103"/>
      <c r="AD506" s="103"/>
      <c r="AE506" s="103"/>
    </row>
    <row r="507" spans="2:31" x14ac:dyDescent="0.25">
      <c r="B507" s="104" t="s">
        <v>612</v>
      </c>
      <c r="C507" s="79">
        <v>1646202</v>
      </c>
      <c r="D507" s="79">
        <v>29196202</v>
      </c>
      <c r="E507" s="79">
        <v>0</v>
      </c>
      <c r="F507" s="79"/>
      <c r="G507" s="79">
        <v>0</v>
      </c>
      <c r="H507" s="79"/>
      <c r="I507" s="79"/>
      <c r="J507" s="79"/>
      <c r="K507" s="79">
        <v>0</v>
      </c>
      <c r="L507" s="79">
        <v>0</v>
      </c>
      <c r="M507" s="79">
        <v>0</v>
      </c>
      <c r="N507" s="79">
        <v>2712250</v>
      </c>
      <c r="O507" s="79">
        <v>0</v>
      </c>
      <c r="P507" s="79">
        <v>24410250</v>
      </c>
      <c r="Q507" s="79">
        <f t="shared" si="10"/>
        <v>27122500</v>
      </c>
      <c r="R507" s="106"/>
      <c r="S507" s="106"/>
      <c r="T507" s="106"/>
      <c r="U507" s="106"/>
      <c r="V507" s="106"/>
      <c r="W507" s="106"/>
      <c r="X507" s="106"/>
      <c r="Y507" s="106"/>
      <c r="Z507" s="106"/>
      <c r="AA507" s="106"/>
      <c r="AB507" s="106"/>
      <c r="AC507" s="106"/>
      <c r="AD507" s="106"/>
      <c r="AE507" s="106"/>
    </row>
    <row r="508" spans="2:31" x14ac:dyDescent="0.25">
      <c r="B508" s="104" t="s">
        <v>613</v>
      </c>
      <c r="C508" s="79">
        <v>0</v>
      </c>
      <c r="D508" s="79">
        <v>363157.89</v>
      </c>
      <c r="E508" s="79">
        <v>0</v>
      </c>
      <c r="F508" s="79"/>
      <c r="G508" s="79">
        <v>0</v>
      </c>
      <c r="H508" s="79"/>
      <c r="I508" s="79"/>
      <c r="J508" s="79"/>
      <c r="K508" s="79">
        <v>0</v>
      </c>
      <c r="L508" s="79"/>
      <c r="M508" s="79">
        <v>0</v>
      </c>
      <c r="N508" s="79">
        <v>2712250</v>
      </c>
      <c r="O508" s="79">
        <v>0</v>
      </c>
      <c r="P508" s="79">
        <v>24410250</v>
      </c>
      <c r="Q508" s="79">
        <f t="shared" si="10"/>
        <v>27122500</v>
      </c>
      <c r="R508" s="106"/>
      <c r="S508" s="106"/>
      <c r="T508" s="106"/>
      <c r="U508" s="106"/>
      <c r="V508" s="106"/>
      <c r="W508" s="106"/>
      <c r="X508" s="106"/>
      <c r="Y508" s="106"/>
      <c r="Z508" s="106"/>
      <c r="AA508" s="106"/>
      <c r="AB508" s="106"/>
      <c r="AC508" s="106"/>
      <c r="AD508" s="106"/>
      <c r="AE508" s="106"/>
    </row>
    <row r="509" spans="2:31" s="28" customFormat="1" x14ac:dyDescent="0.25">
      <c r="B509" s="101" t="s">
        <v>614</v>
      </c>
      <c r="C509" s="102">
        <v>129064561</v>
      </c>
      <c r="D509" s="102">
        <v>133801403.11</v>
      </c>
      <c r="E509" s="102">
        <v>0</v>
      </c>
      <c r="F509" s="102"/>
      <c r="G509" s="102"/>
      <c r="H509" s="102"/>
      <c r="I509" s="102"/>
      <c r="J509" s="102"/>
      <c r="K509" s="102"/>
      <c r="L509" s="102">
        <v>0</v>
      </c>
      <c r="M509" s="102"/>
      <c r="N509" s="102">
        <v>0</v>
      </c>
      <c r="O509" s="102">
        <v>0</v>
      </c>
      <c r="P509" s="102"/>
      <c r="Q509" s="102">
        <f t="shared" si="10"/>
        <v>0</v>
      </c>
      <c r="R509" s="103"/>
      <c r="S509" s="103"/>
      <c r="T509" s="103"/>
      <c r="U509" s="103"/>
      <c r="V509" s="103"/>
      <c r="W509" s="103"/>
      <c r="X509" s="103"/>
      <c r="Y509" s="103"/>
      <c r="Z509" s="103"/>
      <c r="AA509" s="103"/>
      <c r="AB509" s="103"/>
      <c r="AC509" s="103"/>
      <c r="AD509" s="103"/>
      <c r="AE509" s="103"/>
    </row>
    <row r="510" spans="2:31" x14ac:dyDescent="0.25">
      <c r="B510" s="104" t="s">
        <v>615</v>
      </c>
      <c r="C510" s="79">
        <v>0</v>
      </c>
      <c r="D510" s="79">
        <v>4736842.1100000003</v>
      </c>
      <c r="E510" s="79">
        <v>0</v>
      </c>
      <c r="F510" s="79"/>
      <c r="G510" s="79"/>
      <c r="H510" s="79"/>
      <c r="I510" s="79"/>
      <c r="J510" s="79"/>
      <c r="K510" s="79"/>
      <c r="L510" s="79"/>
      <c r="M510" s="79"/>
      <c r="N510" s="79"/>
      <c r="O510" s="79">
        <v>0</v>
      </c>
      <c r="P510" s="79">
        <v>4736842.1100000003</v>
      </c>
      <c r="Q510" s="79">
        <f t="shared" si="10"/>
        <v>4736842.1100000003</v>
      </c>
      <c r="R510" s="106"/>
      <c r="S510" s="106"/>
      <c r="T510" s="106"/>
      <c r="U510" s="106"/>
      <c r="V510" s="106"/>
      <c r="W510" s="106"/>
      <c r="X510" s="106"/>
      <c r="Y510" s="106"/>
      <c r="Z510" s="106"/>
      <c r="AA510" s="106"/>
      <c r="AB510" s="106"/>
      <c r="AC510" s="106"/>
      <c r="AD510" s="106"/>
      <c r="AE510" s="106"/>
    </row>
    <row r="511" spans="2:31" s="28" customFormat="1" x14ac:dyDescent="0.25">
      <c r="B511" s="104" t="s">
        <v>616</v>
      </c>
      <c r="C511" s="79">
        <v>129064561</v>
      </c>
      <c r="D511" s="79">
        <v>129064561</v>
      </c>
      <c r="E511" s="79">
        <v>0</v>
      </c>
      <c r="F511" s="79"/>
      <c r="G511" s="79"/>
      <c r="H511" s="79"/>
      <c r="I511" s="79"/>
      <c r="J511" s="79"/>
      <c r="K511" s="79"/>
      <c r="L511" s="79"/>
      <c r="M511" s="79"/>
      <c r="N511" s="79"/>
      <c r="O511" s="79">
        <v>0</v>
      </c>
      <c r="P511" s="79">
        <v>4736842.1100000003</v>
      </c>
      <c r="Q511" s="79">
        <f>SUM(E511:P511)</f>
        <v>4736842.1100000003</v>
      </c>
      <c r="R511" s="106"/>
      <c r="S511" s="106"/>
      <c r="T511" s="106"/>
      <c r="U511" s="106"/>
      <c r="V511" s="106"/>
      <c r="W511" s="106"/>
      <c r="X511" s="106"/>
      <c r="Y511" s="106"/>
      <c r="Z511" s="106"/>
      <c r="AA511" s="106"/>
      <c r="AB511" s="106"/>
      <c r="AC511" s="106"/>
      <c r="AD511" s="106"/>
      <c r="AE511" s="106"/>
    </row>
    <row r="512" spans="2:31" s="28" customFormat="1" x14ac:dyDescent="0.25">
      <c r="B512" s="101" t="s">
        <v>617</v>
      </c>
      <c r="C512" s="102">
        <v>5000000</v>
      </c>
      <c r="D512" s="102">
        <v>0</v>
      </c>
      <c r="E512" s="102">
        <v>0</v>
      </c>
      <c r="F512" s="102"/>
      <c r="G512" s="102"/>
      <c r="H512" s="102"/>
      <c r="I512" s="102"/>
      <c r="J512" s="102"/>
      <c r="K512" s="102"/>
      <c r="L512" s="102"/>
      <c r="M512" s="102"/>
      <c r="N512" s="102"/>
      <c r="O512" s="102">
        <v>0</v>
      </c>
      <c r="P512" s="102"/>
      <c r="Q512" s="102">
        <f>SUM(E512:P512)</f>
        <v>0</v>
      </c>
      <c r="R512" s="103"/>
      <c r="S512" s="103"/>
      <c r="T512" s="103"/>
      <c r="U512" s="103"/>
      <c r="V512" s="103"/>
      <c r="W512" s="103"/>
      <c r="X512" s="103"/>
      <c r="Y512" s="103"/>
      <c r="Z512" s="103"/>
      <c r="AA512" s="103"/>
      <c r="AB512" s="103"/>
      <c r="AC512" s="103"/>
      <c r="AD512" s="103"/>
      <c r="AE512" s="103"/>
    </row>
    <row r="513" spans="2:31" x14ac:dyDescent="0.25">
      <c r="B513" s="104" t="s">
        <v>618</v>
      </c>
      <c r="C513" s="79">
        <v>5000000</v>
      </c>
      <c r="D513" s="79">
        <v>0</v>
      </c>
      <c r="E513" s="79">
        <v>0</v>
      </c>
      <c r="F513" s="79"/>
      <c r="G513" s="79"/>
      <c r="H513" s="79"/>
      <c r="I513" s="79"/>
      <c r="J513" s="79"/>
      <c r="K513" s="79"/>
      <c r="L513" s="79"/>
      <c r="M513" s="79"/>
      <c r="N513" s="79"/>
      <c r="O513" s="79"/>
      <c r="P513" s="79">
        <v>0</v>
      </c>
      <c r="Q513" s="79">
        <f t="shared" si="10"/>
        <v>0</v>
      </c>
      <c r="R513" s="106"/>
      <c r="S513" s="106"/>
      <c r="T513" s="106"/>
      <c r="U513" s="106"/>
      <c r="V513" s="106"/>
      <c r="W513" s="106"/>
      <c r="X513" s="106"/>
      <c r="Y513" s="106"/>
      <c r="Z513" s="106"/>
      <c r="AA513" s="106"/>
      <c r="AB513" s="106"/>
      <c r="AC513" s="106"/>
      <c r="AD513" s="106"/>
      <c r="AE513" s="106"/>
    </row>
    <row r="514" spans="2:31" s="28" customFormat="1" x14ac:dyDescent="0.25">
      <c r="B514" s="101" t="s">
        <v>619</v>
      </c>
      <c r="C514" s="102">
        <v>1065000</v>
      </c>
      <c r="D514" s="102">
        <v>1106635</v>
      </c>
      <c r="E514" s="102">
        <v>0</v>
      </c>
      <c r="F514" s="102"/>
      <c r="G514" s="102"/>
      <c r="H514" s="102"/>
      <c r="I514" s="102"/>
      <c r="J514" s="102"/>
      <c r="K514" s="102"/>
      <c r="L514" s="102"/>
      <c r="M514" s="102"/>
      <c r="N514" s="102"/>
      <c r="O514" s="102"/>
      <c r="P514" s="102">
        <v>0</v>
      </c>
      <c r="Q514" s="102">
        <f t="shared" si="10"/>
        <v>0</v>
      </c>
      <c r="R514" s="103"/>
      <c r="S514" s="103"/>
      <c r="T514" s="103"/>
      <c r="U514" s="103"/>
      <c r="V514" s="103"/>
      <c r="W514" s="103"/>
      <c r="X514" s="103"/>
      <c r="Y514" s="103"/>
      <c r="Z514" s="103"/>
      <c r="AA514" s="103"/>
      <c r="AB514" s="103"/>
      <c r="AC514" s="103"/>
      <c r="AD514" s="103"/>
      <c r="AE514" s="103"/>
    </row>
    <row r="515" spans="2:31" x14ac:dyDescent="0.25">
      <c r="B515" s="104" t="s">
        <v>620</v>
      </c>
      <c r="C515" s="79">
        <v>1065000</v>
      </c>
      <c r="D515" s="79">
        <v>1106635</v>
      </c>
      <c r="E515" s="79">
        <v>0</v>
      </c>
      <c r="F515" s="79"/>
      <c r="G515" s="79">
        <v>0</v>
      </c>
      <c r="H515" s="79">
        <v>0</v>
      </c>
      <c r="I515" s="79">
        <v>0</v>
      </c>
      <c r="J515" s="79">
        <v>0</v>
      </c>
      <c r="K515" s="79">
        <v>0</v>
      </c>
      <c r="L515" s="79">
        <v>0</v>
      </c>
      <c r="M515" s="79">
        <v>723600</v>
      </c>
      <c r="N515" s="79">
        <v>0</v>
      </c>
      <c r="O515" s="79">
        <v>240000</v>
      </c>
      <c r="P515" s="79">
        <v>92630</v>
      </c>
      <c r="Q515" s="79">
        <f t="shared" si="10"/>
        <v>1056230</v>
      </c>
      <c r="R515" s="106"/>
      <c r="S515" s="106"/>
      <c r="T515" s="106"/>
      <c r="U515" s="106"/>
      <c r="V515" s="106"/>
      <c r="W515" s="106"/>
      <c r="X515" s="106"/>
      <c r="Y515" s="106"/>
      <c r="Z515" s="106"/>
      <c r="AA515" s="106"/>
      <c r="AB515" s="106"/>
      <c r="AC515" s="106"/>
      <c r="AD515" s="106"/>
      <c r="AE515" s="106"/>
    </row>
    <row r="516" spans="2:31" s="28" customFormat="1" x14ac:dyDescent="0.25">
      <c r="B516" s="101" t="s">
        <v>621</v>
      </c>
      <c r="C516" s="102">
        <v>0</v>
      </c>
      <c r="D516" s="102">
        <v>3983358.98</v>
      </c>
      <c r="E516" s="102">
        <v>0</v>
      </c>
      <c r="F516" s="102"/>
      <c r="G516" s="102">
        <v>0</v>
      </c>
      <c r="H516" s="102">
        <v>0</v>
      </c>
      <c r="I516" s="102">
        <v>0</v>
      </c>
      <c r="J516" s="102">
        <v>0</v>
      </c>
      <c r="K516" s="102">
        <v>0</v>
      </c>
      <c r="L516" s="102">
        <v>0</v>
      </c>
      <c r="M516" s="102">
        <v>723600</v>
      </c>
      <c r="N516" s="102">
        <v>0</v>
      </c>
      <c r="O516" s="102">
        <v>240000</v>
      </c>
      <c r="P516" s="102">
        <v>92630</v>
      </c>
      <c r="Q516" s="102">
        <f t="shared" si="10"/>
        <v>1056230</v>
      </c>
      <c r="R516" s="103"/>
      <c r="S516" s="103"/>
      <c r="T516" s="103"/>
      <c r="U516" s="103"/>
      <c r="V516" s="103"/>
      <c r="W516" s="103"/>
      <c r="X516" s="103"/>
      <c r="Y516" s="103"/>
      <c r="Z516" s="103"/>
      <c r="AA516" s="103"/>
      <c r="AB516" s="103"/>
      <c r="AC516" s="103"/>
      <c r="AD516" s="103"/>
      <c r="AE516" s="103"/>
    </row>
    <row r="517" spans="2:31" x14ac:dyDescent="0.25">
      <c r="B517" s="104" t="s">
        <v>622</v>
      </c>
      <c r="C517" s="79">
        <v>0</v>
      </c>
      <c r="D517" s="79">
        <v>3983358.98</v>
      </c>
      <c r="E517" s="79">
        <v>0</v>
      </c>
      <c r="F517" s="79">
        <v>0</v>
      </c>
      <c r="G517" s="79">
        <v>36580</v>
      </c>
      <c r="H517" s="79">
        <v>0</v>
      </c>
      <c r="I517" s="79">
        <v>29028</v>
      </c>
      <c r="J517" s="79">
        <v>171443.93</v>
      </c>
      <c r="K517" s="79">
        <v>46815.32</v>
      </c>
      <c r="L517" s="79">
        <v>250118.7</v>
      </c>
      <c r="M517" s="79">
        <v>37284</v>
      </c>
      <c r="N517" s="79">
        <v>46492</v>
      </c>
      <c r="O517" s="79">
        <v>817220.48</v>
      </c>
      <c r="P517" s="79">
        <v>399609.27</v>
      </c>
      <c r="Q517" s="79">
        <f t="shared" si="10"/>
        <v>1834591.7</v>
      </c>
      <c r="R517" s="106"/>
      <c r="S517" s="106"/>
      <c r="T517" s="106"/>
      <c r="U517" s="106"/>
      <c r="V517" s="106"/>
      <c r="W517" s="106"/>
      <c r="X517" s="106"/>
      <c r="Y517" s="106"/>
      <c r="Z517" s="106"/>
      <c r="AA517" s="106"/>
      <c r="AB517" s="106"/>
      <c r="AC517" s="106"/>
      <c r="AD517" s="106"/>
      <c r="AE517" s="106"/>
    </row>
    <row r="518" spans="2:31" s="28" customFormat="1" x14ac:dyDescent="0.25">
      <c r="B518" s="101" t="s">
        <v>623</v>
      </c>
      <c r="C518" s="102">
        <v>28148827</v>
      </c>
      <c r="D518" s="102">
        <v>2196826.44</v>
      </c>
      <c r="E518" s="102">
        <v>0</v>
      </c>
      <c r="F518" s="102">
        <v>0</v>
      </c>
      <c r="G518" s="102">
        <v>36580</v>
      </c>
      <c r="H518" s="102">
        <v>0</v>
      </c>
      <c r="I518" s="102">
        <v>29028</v>
      </c>
      <c r="J518" s="102">
        <v>171443.93</v>
      </c>
      <c r="K518" s="102">
        <v>46815.32</v>
      </c>
      <c r="L518" s="102">
        <v>250118.7</v>
      </c>
      <c r="M518" s="102">
        <v>37284</v>
      </c>
      <c r="N518" s="102">
        <v>46492</v>
      </c>
      <c r="O518" s="102">
        <v>817220.48</v>
      </c>
      <c r="P518" s="102">
        <v>399609.27</v>
      </c>
      <c r="Q518" s="102">
        <f t="shared" si="10"/>
        <v>1834591.7</v>
      </c>
      <c r="R518" s="103"/>
      <c r="S518" s="103"/>
      <c r="T518" s="103"/>
      <c r="U518" s="103"/>
      <c r="V518" s="103"/>
      <c r="W518" s="103"/>
      <c r="X518" s="103"/>
      <c r="Y518" s="103"/>
      <c r="Z518" s="103"/>
      <c r="AA518" s="103"/>
      <c r="AB518" s="103"/>
      <c r="AC518" s="103"/>
      <c r="AD518" s="103"/>
      <c r="AE518" s="103"/>
    </row>
    <row r="519" spans="2:31" x14ac:dyDescent="0.25">
      <c r="B519" s="104" t="s">
        <v>624</v>
      </c>
      <c r="C519" s="79">
        <v>28148827</v>
      </c>
      <c r="D519" s="79">
        <v>2196826.44</v>
      </c>
      <c r="E519" s="79">
        <v>0</v>
      </c>
      <c r="F519" s="79">
        <v>0</v>
      </c>
      <c r="G519" s="79">
        <v>0</v>
      </c>
      <c r="H519" s="79"/>
      <c r="I519" s="79"/>
      <c r="J519" s="79">
        <v>0</v>
      </c>
      <c r="K519" s="79">
        <v>847999.44</v>
      </c>
      <c r="L519" s="79">
        <v>0</v>
      </c>
      <c r="M519" s="79"/>
      <c r="N519" s="79">
        <v>0</v>
      </c>
      <c r="O519" s="79">
        <v>0</v>
      </c>
      <c r="P519" s="79">
        <v>786170</v>
      </c>
      <c r="Q519" s="79">
        <f t="shared" ref="Q519:Q537" si="11">SUM(E519:P519)</f>
        <v>1634169.44</v>
      </c>
      <c r="R519" s="106"/>
      <c r="S519" s="106"/>
      <c r="T519" s="106"/>
      <c r="U519" s="106"/>
      <c r="V519" s="106"/>
      <c r="W519" s="106"/>
      <c r="X519" s="106"/>
      <c r="Y519" s="106"/>
      <c r="Z519" s="106"/>
      <c r="AA519" s="106"/>
      <c r="AB519" s="106"/>
      <c r="AC519" s="106"/>
      <c r="AD519" s="106"/>
      <c r="AE519" s="106"/>
    </row>
    <row r="520" spans="2:31" s="28" customFormat="1" x14ac:dyDescent="0.25">
      <c r="B520" s="101" t="s">
        <v>67</v>
      </c>
      <c r="C520" s="102">
        <v>7275306288</v>
      </c>
      <c r="D520" s="102">
        <v>12988524805.84</v>
      </c>
      <c r="E520" s="102">
        <v>0</v>
      </c>
      <c r="F520" s="102">
        <v>0</v>
      </c>
      <c r="G520" s="102">
        <v>0</v>
      </c>
      <c r="H520" s="102"/>
      <c r="I520" s="102"/>
      <c r="J520" s="102">
        <v>0</v>
      </c>
      <c r="K520" s="102">
        <v>847999.44</v>
      </c>
      <c r="L520" s="102">
        <v>0</v>
      </c>
      <c r="M520" s="102"/>
      <c r="N520" s="102">
        <v>0</v>
      </c>
      <c r="O520" s="102">
        <v>0</v>
      </c>
      <c r="P520" s="102">
        <v>786170</v>
      </c>
      <c r="Q520" s="102">
        <f t="shared" si="11"/>
        <v>1634169.44</v>
      </c>
      <c r="R520" s="103"/>
      <c r="S520" s="103"/>
      <c r="T520" s="103"/>
      <c r="U520" s="103"/>
      <c r="V520" s="103"/>
      <c r="W520" s="103"/>
      <c r="X520" s="103"/>
      <c r="Y520" s="103"/>
      <c r="Z520" s="103"/>
      <c r="AA520" s="103"/>
      <c r="AB520" s="103"/>
      <c r="AC520" s="103"/>
      <c r="AD520" s="103"/>
      <c r="AE520" s="103"/>
    </row>
    <row r="521" spans="2:31" x14ac:dyDescent="0.25">
      <c r="B521" s="104" t="s">
        <v>68</v>
      </c>
      <c r="C521" s="79">
        <v>2193846375</v>
      </c>
      <c r="D521" s="79">
        <v>3165180332.7199998</v>
      </c>
      <c r="E521" s="79">
        <v>1296959</v>
      </c>
      <c r="F521" s="79">
        <v>1995531.98</v>
      </c>
      <c r="G521" s="79">
        <v>99162982.140000001</v>
      </c>
      <c r="H521" s="79">
        <v>821480341.39999998</v>
      </c>
      <c r="I521" s="79">
        <v>134305417.91999999</v>
      </c>
      <c r="J521" s="79">
        <v>694413896.79999995</v>
      </c>
      <c r="K521" s="79">
        <v>88808369.540000007</v>
      </c>
      <c r="L521" s="79">
        <v>150521931.80000001</v>
      </c>
      <c r="M521" s="79">
        <v>866845006.52999997</v>
      </c>
      <c r="N521" s="79">
        <v>572099453.02999997</v>
      </c>
      <c r="O521" s="79">
        <v>395384602.69999999</v>
      </c>
      <c r="P521" s="79">
        <v>1420254718.3099999</v>
      </c>
      <c r="Q521" s="79">
        <f t="shared" si="11"/>
        <v>5246569211.1499996</v>
      </c>
      <c r="R521" s="106"/>
      <c r="S521" s="106"/>
      <c r="T521" s="106"/>
      <c r="U521" s="106"/>
      <c r="V521" s="106"/>
      <c r="W521" s="106"/>
      <c r="X521" s="106"/>
      <c r="Y521" s="106"/>
      <c r="Z521" s="106"/>
      <c r="AA521" s="106"/>
      <c r="AB521" s="106"/>
      <c r="AC521" s="106"/>
      <c r="AD521" s="106"/>
      <c r="AE521" s="106"/>
    </row>
    <row r="522" spans="2:31" s="28" customFormat="1" x14ac:dyDescent="0.25">
      <c r="B522" s="101" t="s">
        <v>625</v>
      </c>
      <c r="C522" s="102">
        <v>482682322</v>
      </c>
      <c r="D522" s="102">
        <v>190650137.31999999</v>
      </c>
      <c r="E522" s="102">
        <v>1296959</v>
      </c>
      <c r="F522" s="102">
        <v>1995531.98</v>
      </c>
      <c r="G522" s="102">
        <v>5681777.7800000003</v>
      </c>
      <c r="H522" s="102">
        <v>32979925.460000001</v>
      </c>
      <c r="I522" s="102">
        <v>49275304.060000002</v>
      </c>
      <c r="J522" s="102">
        <v>312759252.17000002</v>
      </c>
      <c r="K522" s="102">
        <v>76776844.5</v>
      </c>
      <c r="L522" s="102">
        <v>27966974.16</v>
      </c>
      <c r="M522" s="102">
        <v>80195356.989999995</v>
      </c>
      <c r="N522" s="102">
        <v>1361758.69</v>
      </c>
      <c r="O522" s="102">
        <v>36552528.979999997</v>
      </c>
      <c r="P522" s="102">
        <v>173966485.56999999</v>
      </c>
      <c r="Q522" s="102">
        <f t="shared" si="11"/>
        <v>800808699.34000015</v>
      </c>
      <c r="R522" s="103"/>
      <c r="S522" s="103"/>
      <c r="T522" s="103"/>
      <c r="U522" s="103"/>
      <c r="V522" s="103"/>
      <c r="W522" s="103"/>
      <c r="X522" s="103"/>
      <c r="Y522" s="103"/>
      <c r="Z522" s="103"/>
      <c r="AA522" s="103"/>
      <c r="AB522" s="103"/>
      <c r="AC522" s="103"/>
      <c r="AD522" s="103"/>
      <c r="AE522" s="103"/>
    </row>
    <row r="523" spans="2:31" x14ac:dyDescent="0.25">
      <c r="B523" s="104" t="s">
        <v>626</v>
      </c>
      <c r="C523" s="79">
        <v>482682322</v>
      </c>
      <c r="D523" s="79">
        <v>190650137.31999999</v>
      </c>
      <c r="E523" s="79">
        <v>1066819</v>
      </c>
      <c r="F523" s="79">
        <v>1085489</v>
      </c>
      <c r="G523" s="79">
        <v>2095577</v>
      </c>
      <c r="H523" s="79">
        <v>459672</v>
      </c>
      <c r="I523" s="79">
        <v>382357</v>
      </c>
      <c r="J523" s="79">
        <v>118758306.11</v>
      </c>
      <c r="K523" s="79">
        <v>190070</v>
      </c>
      <c r="L523" s="79">
        <v>118148</v>
      </c>
      <c r="M523" s="79">
        <v>0</v>
      </c>
      <c r="N523" s="79">
        <v>412687</v>
      </c>
      <c r="O523" s="79">
        <v>858645.38</v>
      </c>
      <c r="P523" s="79">
        <v>0</v>
      </c>
      <c r="Q523" s="79">
        <f t="shared" si="11"/>
        <v>125427770.48999999</v>
      </c>
      <c r="R523" s="106"/>
      <c r="S523" s="106"/>
      <c r="T523" s="106"/>
      <c r="U523" s="106"/>
      <c r="V523" s="106"/>
      <c r="W523" s="106"/>
      <c r="X523" s="106"/>
      <c r="Y523" s="106"/>
      <c r="Z523" s="106"/>
      <c r="AA523" s="106"/>
      <c r="AB523" s="106"/>
      <c r="AC523" s="106"/>
      <c r="AD523" s="106"/>
      <c r="AE523" s="106"/>
    </row>
    <row r="524" spans="2:31" s="28" customFormat="1" x14ac:dyDescent="0.25">
      <c r="B524" s="101" t="s">
        <v>627</v>
      </c>
      <c r="C524" s="102">
        <v>1679579333</v>
      </c>
      <c r="D524" s="102">
        <v>2946959475.4000001</v>
      </c>
      <c r="E524" s="102">
        <v>1066819</v>
      </c>
      <c r="F524" s="102">
        <v>1085489</v>
      </c>
      <c r="G524" s="102">
        <v>2095577</v>
      </c>
      <c r="H524" s="102">
        <v>459672</v>
      </c>
      <c r="I524" s="102">
        <v>382357</v>
      </c>
      <c r="J524" s="102">
        <v>118758306.11</v>
      </c>
      <c r="K524" s="102">
        <v>190070</v>
      </c>
      <c r="L524" s="102">
        <v>118148</v>
      </c>
      <c r="M524" s="102">
        <v>0</v>
      </c>
      <c r="N524" s="102">
        <v>412687</v>
      </c>
      <c r="O524" s="102">
        <v>858645.38</v>
      </c>
      <c r="P524" s="102">
        <v>0</v>
      </c>
      <c r="Q524" s="102">
        <f t="shared" si="11"/>
        <v>125427770.48999999</v>
      </c>
      <c r="R524" s="103"/>
      <c r="S524" s="103"/>
      <c r="T524" s="103"/>
      <c r="U524" s="103"/>
      <c r="V524" s="103"/>
      <c r="W524" s="103"/>
      <c r="X524" s="103"/>
      <c r="Y524" s="103"/>
      <c r="Z524" s="103"/>
      <c r="AA524" s="103"/>
      <c r="AB524" s="103"/>
      <c r="AC524" s="103"/>
      <c r="AD524" s="103"/>
      <c r="AE524" s="103"/>
    </row>
    <row r="525" spans="2:31" x14ac:dyDescent="0.25">
      <c r="B525" s="104" t="s">
        <v>628</v>
      </c>
      <c r="C525" s="79">
        <v>1679579333</v>
      </c>
      <c r="D525" s="79">
        <v>2946959475.4000001</v>
      </c>
      <c r="E525" s="79">
        <v>230140</v>
      </c>
      <c r="F525" s="79">
        <v>910042.98</v>
      </c>
      <c r="G525" s="79">
        <v>2952304.78</v>
      </c>
      <c r="H525" s="79">
        <v>32031533.460000001</v>
      </c>
      <c r="I525" s="79">
        <v>48798012.159999996</v>
      </c>
      <c r="J525" s="79">
        <v>194000946.06</v>
      </c>
      <c r="K525" s="79">
        <v>76430510.5</v>
      </c>
      <c r="L525" s="79">
        <v>27815476.16</v>
      </c>
      <c r="M525" s="79">
        <v>80195356.989999995</v>
      </c>
      <c r="N525" s="79">
        <v>787396.69</v>
      </c>
      <c r="O525" s="79">
        <v>34750403.310000002</v>
      </c>
      <c r="P525" s="79">
        <v>173966485.56999999</v>
      </c>
      <c r="Q525" s="79">
        <f t="shared" si="11"/>
        <v>672868608.66000009</v>
      </c>
      <c r="R525" s="106"/>
      <c r="S525" s="106"/>
      <c r="T525" s="106"/>
      <c r="U525" s="106"/>
      <c r="V525" s="106"/>
      <c r="W525" s="106"/>
      <c r="X525" s="106"/>
      <c r="Y525" s="106"/>
      <c r="Z525" s="106"/>
      <c r="AA525" s="106"/>
      <c r="AB525" s="106"/>
      <c r="AC525" s="106"/>
      <c r="AD525" s="106"/>
      <c r="AE525" s="106"/>
    </row>
    <row r="526" spans="2:31" s="28" customFormat="1" x14ac:dyDescent="0.25">
      <c r="B526" s="101" t="s">
        <v>629</v>
      </c>
      <c r="C526" s="102">
        <v>27416000</v>
      </c>
      <c r="D526" s="102">
        <v>22902000</v>
      </c>
      <c r="E526" s="102">
        <v>230140</v>
      </c>
      <c r="F526" s="102">
        <v>910042.98</v>
      </c>
      <c r="G526" s="102">
        <v>2952304.78</v>
      </c>
      <c r="H526" s="102">
        <v>32031533.460000001</v>
      </c>
      <c r="I526" s="102">
        <v>48798012.159999996</v>
      </c>
      <c r="J526" s="102">
        <v>194000946.06</v>
      </c>
      <c r="K526" s="102">
        <v>76430510.5</v>
      </c>
      <c r="L526" s="102">
        <v>27815476.16</v>
      </c>
      <c r="M526" s="102">
        <v>80195356.989999995</v>
      </c>
      <c r="N526" s="102">
        <v>787396.69</v>
      </c>
      <c r="O526" s="102">
        <v>34750403.310000002</v>
      </c>
      <c r="P526" s="102">
        <v>173966485.56999999</v>
      </c>
      <c r="Q526" s="102">
        <f t="shared" si="11"/>
        <v>672868608.66000009</v>
      </c>
      <c r="R526" s="103"/>
      <c r="S526" s="103"/>
      <c r="T526" s="103"/>
      <c r="U526" s="103"/>
      <c r="V526" s="103"/>
      <c r="W526" s="103"/>
      <c r="X526" s="103"/>
      <c r="Y526" s="103"/>
      <c r="Z526" s="103"/>
      <c r="AA526" s="103"/>
      <c r="AB526" s="103"/>
      <c r="AC526" s="103"/>
      <c r="AD526" s="103"/>
      <c r="AE526" s="103"/>
    </row>
    <row r="527" spans="2:31" x14ac:dyDescent="0.25">
      <c r="B527" s="104" t="s">
        <v>630</v>
      </c>
      <c r="C527" s="79">
        <v>27416000</v>
      </c>
      <c r="D527" s="79">
        <v>22902000</v>
      </c>
      <c r="E527" s="79">
        <v>0</v>
      </c>
      <c r="F527" s="79"/>
      <c r="G527" s="79">
        <v>633896</v>
      </c>
      <c r="H527" s="79">
        <v>488720</v>
      </c>
      <c r="I527" s="79">
        <v>94934.9</v>
      </c>
      <c r="J527" s="79"/>
      <c r="K527" s="79">
        <v>156264</v>
      </c>
      <c r="L527" s="79">
        <v>33350</v>
      </c>
      <c r="M527" s="79"/>
      <c r="N527" s="79">
        <v>161675</v>
      </c>
      <c r="O527" s="79">
        <v>943480.29</v>
      </c>
      <c r="P527" s="79">
        <v>0</v>
      </c>
      <c r="Q527" s="79">
        <f t="shared" si="11"/>
        <v>2512320.19</v>
      </c>
      <c r="R527" s="106"/>
      <c r="S527" s="106"/>
      <c r="T527" s="106"/>
      <c r="U527" s="106"/>
      <c r="V527" s="106"/>
      <c r="W527" s="106"/>
      <c r="X527" s="106"/>
      <c r="Y527" s="106"/>
      <c r="Z527" s="106"/>
      <c r="AA527" s="106"/>
      <c r="AB527" s="106"/>
      <c r="AC527" s="106"/>
      <c r="AD527" s="106"/>
      <c r="AE527" s="106"/>
    </row>
    <row r="528" spans="2:31" s="28" customFormat="1" x14ac:dyDescent="0.25">
      <c r="B528" s="101" t="s">
        <v>631</v>
      </c>
      <c r="C528" s="102">
        <v>4168720</v>
      </c>
      <c r="D528" s="102">
        <v>4668720</v>
      </c>
      <c r="E528" s="102">
        <v>0</v>
      </c>
      <c r="F528" s="102"/>
      <c r="G528" s="102">
        <v>633896</v>
      </c>
      <c r="H528" s="102">
        <v>488720</v>
      </c>
      <c r="I528" s="102">
        <v>94934.9</v>
      </c>
      <c r="J528" s="102"/>
      <c r="K528" s="102">
        <v>156264</v>
      </c>
      <c r="L528" s="102">
        <v>33350</v>
      </c>
      <c r="M528" s="102"/>
      <c r="N528" s="102">
        <v>161675</v>
      </c>
      <c r="O528" s="102">
        <v>943480.29</v>
      </c>
      <c r="P528" s="102">
        <v>0</v>
      </c>
      <c r="Q528" s="102">
        <f t="shared" si="11"/>
        <v>2512320.19</v>
      </c>
      <c r="R528" s="103"/>
      <c r="S528" s="103"/>
      <c r="T528" s="103"/>
      <c r="U528" s="103"/>
      <c r="V528" s="103"/>
      <c r="W528" s="103"/>
      <c r="X528" s="103"/>
      <c r="Y528" s="103"/>
      <c r="Z528" s="103"/>
      <c r="AA528" s="103"/>
      <c r="AB528" s="103"/>
      <c r="AC528" s="103"/>
      <c r="AD528" s="103"/>
      <c r="AE528" s="103"/>
    </row>
    <row r="529" spans="2:31" x14ac:dyDescent="0.25">
      <c r="B529" s="104" t="s">
        <v>632</v>
      </c>
      <c r="C529" s="79">
        <v>4168720</v>
      </c>
      <c r="D529" s="79">
        <v>4668720</v>
      </c>
      <c r="E529" s="79">
        <v>0</v>
      </c>
      <c r="F529" s="79"/>
      <c r="G529" s="79"/>
      <c r="H529" s="79">
        <v>0</v>
      </c>
      <c r="I529" s="79"/>
      <c r="J529" s="79"/>
      <c r="K529" s="79"/>
      <c r="L529" s="79"/>
      <c r="M529" s="79"/>
      <c r="N529" s="79"/>
      <c r="O529" s="79"/>
      <c r="P529" s="79"/>
      <c r="Q529" s="79">
        <f t="shared" si="11"/>
        <v>0</v>
      </c>
      <c r="R529" s="106"/>
      <c r="S529" s="106"/>
      <c r="T529" s="106"/>
      <c r="U529" s="106"/>
      <c r="V529" s="106"/>
      <c r="W529" s="106"/>
      <c r="X529" s="106"/>
      <c r="Y529" s="106"/>
      <c r="Z529" s="106"/>
      <c r="AA529" s="106"/>
      <c r="AB529" s="106"/>
      <c r="AC529" s="106"/>
      <c r="AD529" s="106"/>
      <c r="AE529" s="106"/>
    </row>
    <row r="530" spans="2:31" x14ac:dyDescent="0.25">
      <c r="B530" s="104" t="s">
        <v>69</v>
      </c>
      <c r="C530" s="79">
        <v>5074959913</v>
      </c>
      <c r="D530" s="79">
        <v>5811054473.1199999</v>
      </c>
      <c r="E530" s="79">
        <v>0</v>
      </c>
      <c r="F530" s="79"/>
      <c r="G530" s="79"/>
      <c r="H530" s="79">
        <v>0</v>
      </c>
      <c r="I530" s="79"/>
      <c r="J530" s="79"/>
      <c r="K530" s="79"/>
      <c r="L530" s="79"/>
      <c r="M530" s="79"/>
      <c r="N530" s="79"/>
      <c r="O530" s="79"/>
      <c r="P530" s="79"/>
      <c r="Q530" s="79">
        <f t="shared" si="11"/>
        <v>0</v>
      </c>
      <c r="R530" s="106"/>
      <c r="S530" s="106"/>
      <c r="T530" s="106"/>
      <c r="U530" s="106"/>
      <c r="V530" s="106"/>
      <c r="W530" s="106"/>
      <c r="X530" s="106"/>
      <c r="Y530" s="106"/>
      <c r="Z530" s="106"/>
      <c r="AA530" s="106"/>
      <c r="AB530" s="106"/>
      <c r="AC530" s="106"/>
      <c r="AD530" s="106"/>
      <c r="AE530" s="106"/>
    </row>
    <row r="531" spans="2:31" s="28" customFormat="1" x14ac:dyDescent="0.25">
      <c r="B531" s="101" t="s">
        <v>633</v>
      </c>
      <c r="C531" s="102">
        <v>4933101192</v>
      </c>
      <c r="D531" s="102">
        <v>5553390632.0299997</v>
      </c>
      <c r="E531" s="102">
        <v>0</v>
      </c>
      <c r="F531" s="102">
        <v>0</v>
      </c>
      <c r="G531" s="102">
        <v>93481204.359999999</v>
      </c>
      <c r="H531" s="102">
        <v>788500415.94000006</v>
      </c>
      <c r="I531" s="102">
        <v>85030113.859999999</v>
      </c>
      <c r="J531" s="102">
        <v>381654644.63</v>
      </c>
      <c r="K531" s="102">
        <v>12031525.039999999</v>
      </c>
      <c r="L531" s="102">
        <v>122554957.64</v>
      </c>
      <c r="M531" s="102">
        <v>786649649.53999996</v>
      </c>
      <c r="N531" s="102">
        <v>570737694.34000003</v>
      </c>
      <c r="O531" s="102">
        <v>358832073.72000003</v>
      </c>
      <c r="P531" s="102">
        <v>1246288232.74</v>
      </c>
      <c r="Q531" s="102">
        <f t="shared" si="11"/>
        <v>4445760511.8100004</v>
      </c>
      <c r="R531" s="103"/>
      <c r="S531" s="103"/>
      <c r="T531" s="103"/>
      <c r="U531" s="103"/>
      <c r="V531" s="103"/>
      <c r="W531" s="103"/>
      <c r="X531" s="103"/>
      <c r="Y531" s="103"/>
      <c r="Z531" s="103"/>
      <c r="AA531" s="103"/>
      <c r="AB531" s="103"/>
      <c r="AC531" s="103"/>
      <c r="AD531" s="103"/>
      <c r="AE531" s="103"/>
    </row>
    <row r="532" spans="2:31" x14ac:dyDescent="0.25">
      <c r="B532" s="104" t="s">
        <v>634</v>
      </c>
      <c r="C532" s="79">
        <v>4933101192</v>
      </c>
      <c r="D532" s="79">
        <v>5165332146.9200001</v>
      </c>
      <c r="E532" s="79">
        <v>0</v>
      </c>
      <c r="F532" s="79">
        <v>0</v>
      </c>
      <c r="G532" s="79">
        <v>93481204.359999999</v>
      </c>
      <c r="H532" s="79">
        <v>788500415.94000006</v>
      </c>
      <c r="I532" s="79">
        <v>85030113.859999999</v>
      </c>
      <c r="J532" s="79">
        <v>381654644.63</v>
      </c>
      <c r="K532" s="79">
        <v>12031525.039999999</v>
      </c>
      <c r="L532" s="79">
        <v>118054909.79000001</v>
      </c>
      <c r="M532" s="79">
        <v>786649649.53999996</v>
      </c>
      <c r="N532" s="79">
        <v>569937694.34000003</v>
      </c>
      <c r="O532" s="79">
        <v>358832073.72000003</v>
      </c>
      <c r="P532" s="79">
        <v>1244204641.5699999</v>
      </c>
      <c r="Q532" s="79">
        <f t="shared" si="11"/>
        <v>4438376872.79</v>
      </c>
      <c r="R532" s="106"/>
      <c r="S532" s="106"/>
      <c r="T532" s="106"/>
      <c r="U532" s="106"/>
      <c r="V532" s="106"/>
      <c r="W532" s="106"/>
      <c r="X532" s="106"/>
      <c r="Y532" s="106"/>
      <c r="Z532" s="106"/>
      <c r="AA532" s="106"/>
      <c r="AB532" s="106"/>
      <c r="AC532" s="106"/>
      <c r="AD532" s="106"/>
      <c r="AE532" s="106"/>
    </row>
    <row r="533" spans="2:31" x14ac:dyDescent="0.25">
      <c r="B533" s="104" t="s">
        <v>635</v>
      </c>
      <c r="C533" s="79">
        <v>0</v>
      </c>
      <c r="D533" s="79">
        <v>388058485.11000001</v>
      </c>
      <c r="E533" s="79">
        <v>0</v>
      </c>
      <c r="F533" s="79">
        <v>0</v>
      </c>
      <c r="G533" s="79">
        <v>93481204.359999999</v>
      </c>
      <c r="H533" s="79">
        <v>788500415.94000006</v>
      </c>
      <c r="I533" s="79">
        <v>85030113.859999999</v>
      </c>
      <c r="J533" s="79">
        <v>381654644.63</v>
      </c>
      <c r="K533" s="79">
        <v>12031525.039999999</v>
      </c>
      <c r="L533" s="79">
        <v>118054909.79000001</v>
      </c>
      <c r="M533" s="79">
        <v>579476001.72000003</v>
      </c>
      <c r="N533" s="79">
        <v>512419821.02999997</v>
      </c>
      <c r="O533" s="79">
        <v>302994231.37</v>
      </c>
      <c r="P533" s="79">
        <v>1220412217.3399999</v>
      </c>
      <c r="Q533" s="79">
        <f t="shared" si="11"/>
        <v>4094055085.0799999</v>
      </c>
      <c r="R533" s="106"/>
      <c r="S533" s="106"/>
      <c r="T533" s="106"/>
      <c r="U533" s="106"/>
      <c r="V533" s="106"/>
      <c r="W533" s="106"/>
      <c r="X533" s="106"/>
      <c r="Y533" s="106"/>
      <c r="Z533" s="106"/>
      <c r="AA533" s="106"/>
      <c r="AB533" s="106"/>
      <c r="AC533" s="106"/>
      <c r="AD533" s="106"/>
      <c r="AE533" s="106"/>
    </row>
    <row r="534" spans="2:31" s="28" customFormat="1" x14ac:dyDescent="0.25">
      <c r="B534" s="101" t="s">
        <v>636</v>
      </c>
      <c r="C534" s="102">
        <v>12000000</v>
      </c>
      <c r="D534" s="102">
        <v>13508141.869999999</v>
      </c>
      <c r="E534" s="102">
        <v>0</v>
      </c>
      <c r="F534" s="102"/>
      <c r="G534" s="102"/>
      <c r="H534" s="102"/>
      <c r="I534" s="102"/>
      <c r="J534" s="102"/>
      <c r="K534" s="102"/>
      <c r="L534" s="102"/>
      <c r="M534" s="102">
        <v>207173647.81999999</v>
      </c>
      <c r="N534" s="102">
        <v>57517873.310000002</v>
      </c>
      <c r="O534" s="102">
        <v>55837842.350000001</v>
      </c>
      <c r="P534" s="102">
        <v>23792424.23</v>
      </c>
      <c r="Q534" s="102">
        <f t="shared" si="11"/>
        <v>344321787.71000004</v>
      </c>
      <c r="R534" s="103"/>
      <c r="S534" s="103"/>
      <c r="T534" s="103"/>
      <c r="U534" s="103"/>
      <c r="V534" s="103"/>
      <c r="W534" s="103"/>
      <c r="X534" s="103"/>
      <c r="Y534" s="103"/>
      <c r="Z534" s="103"/>
      <c r="AA534" s="103"/>
      <c r="AB534" s="103"/>
      <c r="AC534" s="103"/>
      <c r="AD534" s="103"/>
      <c r="AE534" s="103"/>
    </row>
    <row r="535" spans="2:31" x14ac:dyDescent="0.25">
      <c r="B535" s="104" t="s">
        <v>637</v>
      </c>
      <c r="C535" s="79">
        <v>12000000</v>
      </c>
      <c r="D535" s="79">
        <v>13508141.869999999</v>
      </c>
      <c r="E535" s="79">
        <v>0</v>
      </c>
      <c r="F535" s="79"/>
      <c r="G535" s="79"/>
      <c r="H535" s="79">
        <v>0</v>
      </c>
      <c r="I535" s="79"/>
      <c r="J535" s="79">
        <v>0</v>
      </c>
      <c r="K535" s="79">
        <v>0</v>
      </c>
      <c r="L535" s="79">
        <v>0</v>
      </c>
      <c r="M535" s="79"/>
      <c r="N535" s="79">
        <v>0</v>
      </c>
      <c r="O535" s="79">
        <v>0</v>
      </c>
      <c r="P535" s="79">
        <v>1094541.17</v>
      </c>
      <c r="Q535" s="79">
        <f t="shared" si="11"/>
        <v>1094541.17</v>
      </c>
      <c r="R535" s="106"/>
      <c r="S535" s="106"/>
      <c r="T535" s="106"/>
      <c r="U535" s="106"/>
      <c r="V535" s="106"/>
      <c r="W535" s="106"/>
      <c r="X535" s="106"/>
      <c r="Y535" s="106"/>
      <c r="Z535" s="106"/>
      <c r="AA535" s="106"/>
      <c r="AB535" s="106"/>
      <c r="AC535" s="106"/>
      <c r="AD535" s="106"/>
      <c r="AE535" s="106"/>
    </row>
    <row r="536" spans="2:31" s="28" customFormat="1" x14ac:dyDescent="0.25">
      <c r="B536" s="101" t="s">
        <v>638</v>
      </c>
      <c r="C536" s="102">
        <v>10208963</v>
      </c>
      <c r="D536" s="102">
        <v>106619654.22</v>
      </c>
      <c r="E536" s="102">
        <v>0</v>
      </c>
      <c r="F536" s="102"/>
      <c r="G536" s="102"/>
      <c r="H536" s="102">
        <v>0</v>
      </c>
      <c r="I536" s="102"/>
      <c r="J536" s="102">
        <v>0</v>
      </c>
      <c r="K536" s="102">
        <v>0</v>
      </c>
      <c r="L536" s="102">
        <v>0</v>
      </c>
      <c r="M536" s="102"/>
      <c r="N536" s="102">
        <v>0</v>
      </c>
      <c r="O536" s="102">
        <v>0</v>
      </c>
      <c r="P536" s="102">
        <v>1094541.17</v>
      </c>
      <c r="Q536" s="102">
        <f t="shared" si="11"/>
        <v>1094541.17</v>
      </c>
      <c r="R536" s="103"/>
      <c r="S536" s="103"/>
      <c r="T536" s="103"/>
      <c r="U536" s="103"/>
      <c r="V536" s="103"/>
      <c r="W536" s="103"/>
      <c r="X536" s="103"/>
      <c r="Y536" s="103"/>
      <c r="Z536" s="103"/>
      <c r="AA536" s="103"/>
      <c r="AB536" s="103"/>
      <c r="AC536" s="103"/>
      <c r="AD536" s="103"/>
      <c r="AE536" s="103"/>
    </row>
    <row r="537" spans="2:31" x14ac:dyDescent="0.25">
      <c r="B537" s="104" t="s">
        <v>639</v>
      </c>
      <c r="C537" s="79">
        <v>10208963</v>
      </c>
      <c r="D537" s="79">
        <v>106619654.22</v>
      </c>
      <c r="E537" s="79">
        <v>0</v>
      </c>
      <c r="F537" s="79"/>
      <c r="G537" s="79"/>
      <c r="H537" s="79">
        <v>0</v>
      </c>
      <c r="I537" s="79">
        <v>0</v>
      </c>
      <c r="J537" s="79"/>
      <c r="K537" s="79"/>
      <c r="L537" s="79">
        <v>0</v>
      </c>
      <c r="M537" s="79"/>
      <c r="N537" s="79"/>
      <c r="O537" s="79">
        <v>0</v>
      </c>
      <c r="P537" s="79">
        <v>0</v>
      </c>
      <c r="Q537" s="79">
        <f t="shared" si="11"/>
        <v>0</v>
      </c>
      <c r="R537" s="106"/>
      <c r="S537" s="106"/>
      <c r="T537" s="106"/>
      <c r="U537" s="106"/>
      <c r="V537" s="106"/>
      <c r="W537" s="106"/>
      <c r="X537" s="106"/>
      <c r="Y537" s="106"/>
      <c r="Z537" s="106"/>
      <c r="AA537" s="106"/>
      <c r="AB537" s="106"/>
      <c r="AC537" s="106"/>
      <c r="AD537" s="106"/>
      <c r="AE537" s="106"/>
    </row>
    <row r="538" spans="2:31" s="28" customFormat="1" x14ac:dyDescent="0.25">
      <c r="B538" s="101" t="s">
        <v>640</v>
      </c>
      <c r="C538" s="102">
        <v>110000000</v>
      </c>
      <c r="D538" s="102">
        <v>110000000</v>
      </c>
      <c r="E538" s="102">
        <v>0</v>
      </c>
      <c r="F538" s="102"/>
      <c r="G538" s="102"/>
      <c r="H538" s="102">
        <v>0</v>
      </c>
      <c r="I538" s="102">
        <v>0</v>
      </c>
      <c r="J538" s="102"/>
      <c r="K538" s="102"/>
      <c r="L538" s="102">
        <v>0</v>
      </c>
      <c r="M538" s="102"/>
      <c r="N538" s="102"/>
      <c r="O538" s="102">
        <v>0</v>
      </c>
      <c r="P538" s="102">
        <v>0</v>
      </c>
      <c r="Q538" s="102">
        <f>SUM(E538:P538)</f>
        <v>0</v>
      </c>
      <c r="R538" s="103"/>
      <c r="S538" s="103"/>
      <c r="T538" s="103"/>
      <c r="U538" s="103"/>
      <c r="V538" s="103"/>
      <c r="W538" s="103"/>
      <c r="X538" s="103"/>
      <c r="Y538" s="103"/>
      <c r="Z538" s="103"/>
      <c r="AA538" s="103"/>
      <c r="AB538" s="103"/>
      <c r="AC538" s="103"/>
      <c r="AD538" s="103"/>
      <c r="AE538" s="103"/>
    </row>
    <row r="539" spans="2:31" x14ac:dyDescent="0.25">
      <c r="B539" s="104" t="s">
        <v>641</v>
      </c>
      <c r="C539" s="79">
        <v>110000000</v>
      </c>
      <c r="D539" s="79">
        <v>110000000</v>
      </c>
      <c r="E539" s="79">
        <v>0</v>
      </c>
      <c r="F539" s="79"/>
      <c r="G539" s="79"/>
      <c r="H539" s="79"/>
      <c r="I539" s="79"/>
      <c r="J539" s="79"/>
      <c r="K539" s="79"/>
      <c r="L539" s="79"/>
      <c r="M539" s="79"/>
      <c r="N539" s="79"/>
      <c r="O539" s="79"/>
      <c r="P539" s="79"/>
      <c r="Q539" s="79">
        <f>SUM(E539:P539)</f>
        <v>0</v>
      </c>
      <c r="R539" s="106"/>
      <c r="S539" s="106"/>
      <c r="T539" s="106"/>
      <c r="U539" s="106"/>
      <c r="V539" s="106"/>
      <c r="W539" s="106"/>
      <c r="X539" s="106"/>
      <c r="Y539" s="106"/>
      <c r="Z539" s="106"/>
      <c r="AA539" s="106"/>
      <c r="AB539" s="106"/>
      <c r="AC539" s="106"/>
      <c r="AD539" s="106"/>
      <c r="AE539" s="106"/>
    </row>
    <row r="540" spans="2:31" s="28" customFormat="1" x14ac:dyDescent="0.25">
      <c r="B540" s="101" t="s">
        <v>642</v>
      </c>
      <c r="C540" s="102">
        <v>8800000</v>
      </c>
      <c r="D540" s="102">
        <v>26686287</v>
      </c>
      <c r="E540" s="102">
        <v>0</v>
      </c>
      <c r="F540" s="102"/>
      <c r="G540" s="102"/>
      <c r="H540" s="102"/>
      <c r="I540" s="102"/>
      <c r="J540" s="102"/>
      <c r="K540" s="102"/>
      <c r="L540" s="102"/>
      <c r="M540" s="102"/>
      <c r="N540" s="102"/>
      <c r="O540" s="102"/>
      <c r="P540" s="102"/>
      <c r="Q540" s="102">
        <f t="shared" ref="Q540:Q551" si="12">SUM(E540:P540)</f>
        <v>0</v>
      </c>
      <c r="R540" s="103"/>
      <c r="S540" s="103"/>
      <c r="T540" s="103"/>
      <c r="U540" s="103"/>
      <c r="V540" s="103"/>
      <c r="W540" s="103"/>
      <c r="X540" s="103"/>
      <c r="Y540" s="103"/>
      <c r="Z540" s="103"/>
      <c r="AA540" s="103"/>
      <c r="AB540" s="103"/>
      <c r="AC540" s="103"/>
      <c r="AD540" s="103"/>
      <c r="AE540" s="103"/>
    </row>
    <row r="541" spans="2:31" s="28" customFormat="1" x14ac:dyDescent="0.25">
      <c r="B541" s="104" t="s">
        <v>643</v>
      </c>
      <c r="C541" s="79">
        <v>8800000</v>
      </c>
      <c r="D541" s="79">
        <v>26686287</v>
      </c>
      <c r="E541" s="79">
        <v>0</v>
      </c>
      <c r="F541" s="79"/>
      <c r="G541" s="79"/>
      <c r="H541" s="79">
        <v>0</v>
      </c>
      <c r="I541" s="79">
        <v>0</v>
      </c>
      <c r="J541" s="79">
        <v>0</v>
      </c>
      <c r="K541" s="79">
        <v>0</v>
      </c>
      <c r="L541" s="79">
        <v>4500047.8499999996</v>
      </c>
      <c r="M541" s="79">
        <v>0</v>
      </c>
      <c r="N541" s="79">
        <v>800000</v>
      </c>
      <c r="O541" s="79">
        <v>0</v>
      </c>
      <c r="P541" s="79">
        <v>989050</v>
      </c>
      <c r="Q541" s="79">
        <f t="shared" si="12"/>
        <v>6289097.8499999996</v>
      </c>
      <c r="R541" s="106"/>
      <c r="S541" s="106"/>
      <c r="T541" s="106"/>
      <c r="U541" s="106"/>
      <c r="V541" s="106"/>
      <c r="W541" s="106"/>
      <c r="X541" s="106"/>
      <c r="Y541" s="106"/>
      <c r="Z541" s="106"/>
      <c r="AA541" s="106"/>
      <c r="AB541" s="106"/>
      <c r="AC541" s="106"/>
      <c r="AD541" s="106"/>
      <c r="AE541" s="106"/>
    </row>
    <row r="542" spans="2:31" s="28" customFormat="1" x14ac:dyDescent="0.25">
      <c r="B542" s="101" t="s">
        <v>644</v>
      </c>
      <c r="C542" s="102">
        <v>849758</v>
      </c>
      <c r="D542" s="102">
        <v>849758</v>
      </c>
      <c r="E542" s="102">
        <v>0</v>
      </c>
      <c r="F542" s="102"/>
      <c r="G542" s="102"/>
      <c r="H542" s="102">
        <v>0</v>
      </c>
      <c r="I542" s="102">
        <v>0</v>
      </c>
      <c r="J542" s="102">
        <v>0</v>
      </c>
      <c r="K542" s="102">
        <v>0</v>
      </c>
      <c r="L542" s="102">
        <v>4500047.8499999996</v>
      </c>
      <c r="M542" s="102">
        <v>0</v>
      </c>
      <c r="N542" s="102">
        <v>800000</v>
      </c>
      <c r="O542" s="102">
        <v>0</v>
      </c>
      <c r="P542" s="102">
        <v>989050</v>
      </c>
      <c r="Q542" s="102">
        <f t="shared" si="12"/>
        <v>6289097.8499999996</v>
      </c>
      <c r="R542" s="103"/>
      <c r="S542" s="103"/>
      <c r="T542" s="103"/>
      <c r="U542" s="103"/>
      <c r="V542" s="103"/>
      <c r="W542" s="103"/>
      <c r="X542" s="103"/>
      <c r="Y542" s="103"/>
      <c r="Z542" s="103"/>
      <c r="AA542" s="103"/>
      <c r="AB542" s="103"/>
      <c r="AC542" s="103"/>
      <c r="AD542" s="103"/>
      <c r="AE542" s="103"/>
    </row>
    <row r="543" spans="2:31" x14ac:dyDescent="0.25">
      <c r="B543" s="104" t="s">
        <v>645</v>
      </c>
      <c r="C543" s="79">
        <v>849758</v>
      </c>
      <c r="D543" s="79">
        <v>849758</v>
      </c>
      <c r="E543" s="79">
        <v>0</v>
      </c>
      <c r="F543" s="79"/>
      <c r="G543" s="79"/>
      <c r="H543" s="79"/>
      <c r="I543" s="79"/>
      <c r="J543" s="79"/>
      <c r="K543" s="79"/>
      <c r="L543" s="79"/>
      <c r="M543" s="79"/>
      <c r="N543" s="79"/>
      <c r="O543" s="79"/>
      <c r="P543" s="79"/>
      <c r="Q543" s="79">
        <f t="shared" si="12"/>
        <v>0</v>
      </c>
      <c r="R543" s="106"/>
      <c r="S543" s="106"/>
      <c r="T543" s="106"/>
      <c r="U543" s="106"/>
      <c r="V543" s="106"/>
      <c r="W543" s="106"/>
      <c r="X543" s="106"/>
      <c r="Y543" s="106"/>
      <c r="Z543" s="106"/>
      <c r="AA543" s="106"/>
      <c r="AB543" s="106"/>
      <c r="AC543" s="106"/>
      <c r="AD543" s="106"/>
      <c r="AE543" s="106"/>
    </row>
    <row r="544" spans="2:31" x14ac:dyDescent="0.25">
      <c r="B544" s="104" t="s">
        <v>100</v>
      </c>
      <c r="C544" s="79">
        <v>6500000</v>
      </c>
      <c r="D544" s="79">
        <v>4012290000</v>
      </c>
      <c r="E544" s="79">
        <v>0</v>
      </c>
      <c r="F544" s="79"/>
      <c r="G544" s="79"/>
      <c r="H544" s="79"/>
      <c r="I544" s="79"/>
      <c r="J544" s="79"/>
      <c r="K544" s="79"/>
      <c r="L544" s="79"/>
      <c r="M544" s="79"/>
      <c r="N544" s="79"/>
      <c r="O544" s="79"/>
      <c r="P544" s="79"/>
      <c r="Q544" s="79">
        <f t="shared" si="12"/>
        <v>0</v>
      </c>
      <c r="R544" s="106"/>
      <c r="S544" s="106"/>
      <c r="T544" s="106"/>
      <c r="U544" s="106"/>
      <c r="V544" s="106"/>
      <c r="W544" s="106"/>
      <c r="X544" s="106"/>
      <c r="Y544" s="106"/>
      <c r="Z544" s="106"/>
      <c r="AA544" s="106"/>
      <c r="AB544" s="106"/>
      <c r="AC544" s="106"/>
      <c r="AD544" s="106"/>
      <c r="AE544" s="106"/>
    </row>
    <row r="545" spans="2:31" s="28" customFormat="1" x14ac:dyDescent="0.25">
      <c r="B545" s="101" t="s">
        <v>646</v>
      </c>
      <c r="C545" s="102">
        <v>6500000</v>
      </c>
      <c r="D545" s="102">
        <v>4012290000</v>
      </c>
      <c r="E545" s="102">
        <v>0</v>
      </c>
      <c r="F545" s="102">
        <v>0</v>
      </c>
      <c r="G545" s="102"/>
      <c r="H545" s="102"/>
      <c r="I545" s="102"/>
      <c r="J545" s="102"/>
      <c r="K545" s="102"/>
      <c r="L545" s="102"/>
      <c r="M545" s="102"/>
      <c r="N545" s="102"/>
      <c r="O545" s="102"/>
      <c r="P545" s="102">
        <v>0</v>
      </c>
      <c r="Q545" s="102">
        <f t="shared" ref="Q545" si="13">Q546+Q549</f>
        <v>0</v>
      </c>
      <c r="R545" s="103"/>
      <c r="S545" s="103"/>
      <c r="T545" s="103"/>
      <c r="U545" s="103"/>
      <c r="V545" s="103"/>
      <c r="W545" s="103"/>
      <c r="X545" s="103"/>
      <c r="Y545" s="103"/>
      <c r="Z545" s="103"/>
      <c r="AA545" s="103"/>
      <c r="AB545" s="103"/>
      <c r="AC545" s="103"/>
      <c r="AD545" s="103"/>
      <c r="AE545" s="103"/>
    </row>
    <row r="546" spans="2:31" x14ac:dyDescent="0.25">
      <c r="B546" s="104" t="s">
        <v>647</v>
      </c>
      <c r="C546" s="79">
        <v>6500000</v>
      </c>
      <c r="D546" s="79">
        <v>4012290000</v>
      </c>
      <c r="E546" s="79">
        <v>0</v>
      </c>
      <c r="F546" s="79">
        <v>0</v>
      </c>
      <c r="G546" s="79"/>
      <c r="H546" s="79"/>
      <c r="I546" s="79"/>
      <c r="J546" s="79"/>
      <c r="K546" s="79"/>
      <c r="L546" s="79"/>
      <c r="M546" s="79"/>
      <c r="N546" s="79"/>
      <c r="O546" s="79"/>
      <c r="P546" s="79">
        <v>0</v>
      </c>
      <c r="Q546" s="79">
        <f t="shared" si="12"/>
        <v>0</v>
      </c>
      <c r="R546" s="106"/>
      <c r="S546" s="106"/>
      <c r="T546" s="106"/>
      <c r="U546" s="106"/>
      <c r="V546" s="106"/>
      <c r="W546" s="106"/>
      <c r="X546" s="106"/>
      <c r="Y546" s="106"/>
      <c r="Z546" s="106"/>
      <c r="AA546" s="106"/>
      <c r="AB546" s="106"/>
      <c r="AC546" s="106"/>
      <c r="AD546" s="106"/>
      <c r="AE546" s="106"/>
    </row>
    <row r="547" spans="2:31" s="28" customFormat="1" x14ac:dyDescent="0.25">
      <c r="B547" s="101" t="s">
        <v>71</v>
      </c>
      <c r="C547" s="102">
        <v>15242268</v>
      </c>
      <c r="D547" s="102">
        <v>15242268</v>
      </c>
      <c r="E547" s="102">
        <v>0</v>
      </c>
      <c r="F547" s="102">
        <v>0</v>
      </c>
      <c r="G547" s="102"/>
      <c r="H547" s="102"/>
      <c r="I547" s="102"/>
      <c r="J547" s="102"/>
      <c r="K547" s="102"/>
      <c r="L547" s="102"/>
      <c r="M547" s="102"/>
      <c r="N547" s="102"/>
      <c r="O547" s="102"/>
      <c r="P547" s="102">
        <v>0</v>
      </c>
      <c r="Q547" s="102">
        <f>SUM(E547:P547)</f>
        <v>0</v>
      </c>
      <c r="R547" s="103"/>
      <c r="S547" s="103"/>
      <c r="T547" s="103"/>
      <c r="U547" s="103"/>
      <c r="V547" s="103"/>
      <c r="W547" s="103"/>
      <c r="X547" s="103"/>
      <c r="Y547" s="103"/>
      <c r="Z547" s="103"/>
      <c r="AA547" s="103"/>
      <c r="AB547" s="103"/>
      <c r="AC547" s="103"/>
      <c r="AD547" s="103"/>
      <c r="AE547" s="103"/>
    </row>
    <row r="548" spans="2:31" x14ac:dyDescent="0.25">
      <c r="B548" s="104" t="s">
        <v>72</v>
      </c>
      <c r="C548" s="79">
        <v>242268</v>
      </c>
      <c r="D548" s="79">
        <v>242268</v>
      </c>
      <c r="E548" s="79">
        <v>0</v>
      </c>
      <c r="F548" s="79"/>
      <c r="G548" s="79"/>
      <c r="H548" s="79"/>
      <c r="I548" s="79"/>
      <c r="J548" s="79"/>
      <c r="K548" s="79"/>
      <c r="L548" s="79"/>
      <c r="M548" s="79"/>
      <c r="N548" s="79"/>
      <c r="O548" s="79"/>
      <c r="P548" s="79"/>
      <c r="Q548" s="79">
        <f t="shared" si="12"/>
        <v>0</v>
      </c>
      <c r="R548" s="106"/>
      <c r="S548" s="106"/>
      <c r="T548" s="106"/>
      <c r="U548" s="106"/>
      <c r="V548" s="106"/>
      <c r="W548" s="106"/>
      <c r="X548" s="106"/>
      <c r="Y548" s="106"/>
      <c r="Z548" s="106"/>
      <c r="AA548" s="106"/>
      <c r="AB548" s="106"/>
      <c r="AC548" s="106"/>
      <c r="AD548" s="106"/>
      <c r="AE548" s="106"/>
    </row>
    <row r="549" spans="2:31" s="28" customFormat="1" x14ac:dyDescent="0.25">
      <c r="B549" s="101" t="s">
        <v>648</v>
      </c>
      <c r="C549" s="102">
        <v>242268</v>
      </c>
      <c r="D549" s="102">
        <v>242268</v>
      </c>
      <c r="E549" s="102">
        <v>0</v>
      </c>
      <c r="F549" s="102"/>
      <c r="G549" s="102"/>
      <c r="H549" s="102"/>
      <c r="I549" s="102"/>
      <c r="J549" s="102"/>
      <c r="K549" s="102"/>
      <c r="L549" s="102"/>
      <c r="M549" s="102"/>
      <c r="N549" s="102"/>
      <c r="O549" s="102"/>
      <c r="P549" s="102"/>
      <c r="Q549" s="102">
        <f t="shared" si="12"/>
        <v>0</v>
      </c>
      <c r="R549" s="103"/>
      <c r="S549" s="103"/>
      <c r="T549" s="103"/>
      <c r="U549" s="103"/>
      <c r="V549" s="103"/>
      <c r="W549" s="103"/>
      <c r="X549" s="103"/>
      <c r="Y549" s="103"/>
      <c r="Z549" s="103"/>
      <c r="AA549" s="103"/>
      <c r="AB549" s="103"/>
      <c r="AC549" s="103"/>
      <c r="AD549" s="103"/>
      <c r="AE549" s="103"/>
    </row>
    <row r="550" spans="2:31" x14ac:dyDescent="0.25">
      <c r="B550" s="104" t="s">
        <v>649</v>
      </c>
      <c r="C550" s="79">
        <v>242268</v>
      </c>
      <c r="D550" s="79">
        <v>242268</v>
      </c>
      <c r="E550" s="79">
        <v>0</v>
      </c>
      <c r="F550" s="79"/>
      <c r="G550" s="79"/>
      <c r="H550" s="79"/>
      <c r="I550" s="79"/>
      <c r="J550" s="79"/>
      <c r="K550" s="79"/>
      <c r="L550" s="79"/>
      <c r="M550" s="79"/>
      <c r="N550" s="79"/>
      <c r="O550" s="79"/>
      <c r="P550" s="79"/>
      <c r="Q550" s="79">
        <f t="shared" si="12"/>
        <v>0</v>
      </c>
      <c r="R550" s="106"/>
      <c r="S550" s="106"/>
      <c r="T550" s="106"/>
      <c r="U550" s="106"/>
      <c r="V550" s="106"/>
      <c r="W550" s="106"/>
      <c r="X550" s="106"/>
      <c r="Y550" s="106"/>
      <c r="Z550" s="106"/>
      <c r="AA550" s="106"/>
      <c r="AB550" s="106"/>
      <c r="AC550" s="106"/>
      <c r="AD550" s="106"/>
      <c r="AE550" s="106"/>
    </row>
    <row r="551" spans="2:31" x14ac:dyDescent="0.25">
      <c r="B551" s="104" t="s">
        <v>73</v>
      </c>
      <c r="C551" s="79">
        <v>15000000</v>
      </c>
      <c r="D551" s="79">
        <v>15000000</v>
      </c>
      <c r="E551" s="79">
        <v>0</v>
      </c>
      <c r="F551" s="79"/>
      <c r="G551" s="79"/>
      <c r="H551" s="79"/>
      <c r="I551" s="79"/>
      <c r="J551" s="79"/>
      <c r="K551" s="79"/>
      <c r="L551" s="79"/>
      <c r="M551" s="79"/>
      <c r="N551" s="79"/>
      <c r="O551" s="79"/>
      <c r="P551" s="79"/>
      <c r="Q551" s="79">
        <f t="shared" si="12"/>
        <v>0</v>
      </c>
      <c r="R551" s="106"/>
      <c r="S551" s="106"/>
      <c r="T551" s="106"/>
      <c r="U551" s="106"/>
      <c r="V551" s="106"/>
      <c r="W551" s="106"/>
      <c r="X551" s="106"/>
      <c r="Y551" s="106"/>
      <c r="Z551" s="106"/>
      <c r="AA551" s="106"/>
      <c r="AB551" s="106"/>
      <c r="AC551" s="106"/>
      <c r="AD551" s="106"/>
      <c r="AE551" s="106"/>
    </row>
    <row r="552" spans="2:31" s="28" customFormat="1" x14ac:dyDescent="0.25">
      <c r="B552" s="101" t="s">
        <v>650</v>
      </c>
      <c r="C552" s="102">
        <v>15000000</v>
      </c>
      <c r="D552" s="102">
        <v>15000000</v>
      </c>
      <c r="E552" s="102">
        <v>0</v>
      </c>
      <c r="F552" s="102"/>
      <c r="G552" s="102"/>
      <c r="H552" s="102"/>
      <c r="I552" s="102"/>
      <c r="J552" s="102"/>
      <c r="K552" s="102"/>
      <c r="L552" s="102"/>
      <c r="M552" s="102"/>
      <c r="N552" s="102"/>
      <c r="O552" s="102"/>
      <c r="P552" s="102"/>
      <c r="Q552" s="102"/>
      <c r="R552" s="103"/>
      <c r="S552" s="103"/>
      <c r="T552" s="103"/>
      <c r="U552" s="103"/>
      <c r="V552" s="103"/>
      <c r="W552" s="103"/>
      <c r="X552" s="103"/>
      <c r="Y552" s="103"/>
      <c r="Z552" s="103"/>
      <c r="AA552" s="103"/>
      <c r="AB552" s="103"/>
      <c r="AC552" s="103"/>
      <c r="AD552" s="103"/>
      <c r="AE552" s="103"/>
    </row>
    <row r="553" spans="2:31" x14ac:dyDescent="0.25">
      <c r="B553" s="104" t="s">
        <v>651</v>
      </c>
      <c r="C553" s="79">
        <v>15000000</v>
      </c>
      <c r="D553" s="79">
        <v>15000000</v>
      </c>
      <c r="E553" s="79">
        <v>0</v>
      </c>
      <c r="F553" s="79"/>
      <c r="G553" s="79"/>
      <c r="H553" s="79"/>
      <c r="I553" s="79"/>
      <c r="J553" s="79"/>
      <c r="K553" s="79"/>
      <c r="L553" s="79"/>
      <c r="M553" s="79"/>
      <c r="N553" s="79"/>
      <c r="O553" s="79"/>
      <c r="P553" s="79"/>
      <c r="Q553" s="79"/>
      <c r="R553" s="106"/>
      <c r="S553" s="106"/>
      <c r="T553" s="106"/>
      <c r="U553" s="106"/>
      <c r="V553" s="106"/>
      <c r="W553" s="106"/>
      <c r="X553" s="106"/>
      <c r="Y553" s="106"/>
      <c r="Z553" s="106"/>
      <c r="AA553" s="106"/>
      <c r="AB553" s="106"/>
      <c r="AC553" s="106"/>
      <c r="AD553" s="106"/>
      <c r="AE553" s="106"/>
    </row>
    <row r="554" spans="2:31" s="28" customFormat="1" x14ac:dyDescent="0.25">
      <c r="B554" s="101" t="s">
        <v>74</v>
      </c>
      <c r="C554" s="102">
        <v>30682659</v>
      </c>
      <c r="D554" s="102">
        <v>30682659</v>
      </c>
      <c r="E554" s="102">
        <v>0</v>
      </c>
      <c r="F554" s="102"/>
      <c r="G554" s="102"/>
      <c r="H554" s="102"/>
      <c r="I554" s="102"/>
      <c r="J554" s="102"/>
      <c r="K554" s="102"/>
      <c r="L554" s="102"/>
      <c r="M554" s="102"/>
      <c r="N554" s="102"/>
      <c r="O554" s="102"/>
      <c r="P554" s="102"/>
      <c r="Q554" s="102"/>
      <c r="R554" s="103"/>
      <c r="S554" s="103"/>
      <c r="T554" s="103"/>
      <c r="U554" s="103"/>
      <c r="V554" s="103"/>
      <c r="W554" s="103"/>
      <c r="X554" s="103"/>
      <c r="Y554" s="103"/>
      <c r="Z554" s="103"/>
      <c r="AA554" s="103"/>
      <c r="AB554" s="103"/>
      <c r="AC554" s="103"/>
      <c r="AD554" s="103"/>
      <c r="AE554" s="103"/>
    </row>
    <row r="555" spans="2:31" x14ac:dyDescent="0.25">
      <c r="B555" s="104" t="s">
        <v>75</v>
      </c>
      <c r="C555" s="79">
        <v>7258576</v>
      </c>
      <c r="D555" s="79">
        <v>7258576</v>
      </c>
      <c r="E555" s="79">
        <v>0</v>
      </c>
      <c r="F555" s="79"/>
      <c r="G555" s="79"/>
      <c r="H555" s="79"/>
      <c r="I555" s="79"/>
      <c r="J555" s="79"/>
      <c r="K555" s="79"/>
      <c r="L555" s="79"/>
      <c r="M555" s="79"/>
      <c r="N555" s="79"/>
      <c r="O555" s="79"/>
      <c r="P555" s="79"/>
      <c r="Q555" s="79"/>
      <c r="R555" s="106"/>
      <c r="S555" s="106"/>
      <c r="T555" s="106"/>
      <c r="U555" s="106"/>
      <c r="V555" s="106"/>
      <c r="W555" s="106"/>
      <c r="X555" s="106"/>
      <c r="Y555" s="106"/>
      <c r="Z555" s="106"/>
      <c r="AA555" s="106"/>
      <c r="AB555" s="106"/>
      <c r="AC555" s="106"/>
      <c r="AD555" s="106"/>
      <c r="AE555" s="106"/>
    </row>
    <row r="556" spans="2:31" s="28" customFormat="1" x14ac:dyDescent="0.25">
      <c r="B556" s="101" t="s">
        <v>652</v>
      </c>
      <c r="C556" s="102">
        <v>7258576</v>
      </c>
      <c r="D556" s="102">
        <v>7258576</v>
      </c>
      <c r="E556" s="102">
        <v>0</v>
      </c>
      <c r="F556" s="102"/>
      <c r="G556" s="102"/>
      <c r="H556" s="102"/>
      <c r="I556" s="102"/>
      <c r="J556" s="102"/>
      <c r="K556" s="102"/>
      <c r="L556" s="102"/>
      <c r="M556" s="102"/>
      <c r="N556" s="102"/>
      <c r="O556" s="102"/>
      <c r="P556" s="102"/>
      <c r="Q556" s="102"/>
      <c r="R556" s="103"/>
      <c r="S556" s="103"/>
      <c r="T556" s="103"/>
      <c r="U556" s="103"/>
      <c r="V556" s="103"/>
      <c r="W556" s="103"/>
      <c r="X556" s="103"/>
      <c r="Y556" s="103"/>
      <c r="Z556" s="103"/>
      <c r="AA556" s="103"/>
      <c r="AB556" s="103"/>
      <c r="AC556" s="103"/>
      <c r="AD556" s="103"/>
      <c r="AE556" s="103"/>
    </row>
    <row r="557" spans="2:31" x14ac:dyDescent="0.25">
      <c r="B557" s="104" t="s">
        <v>653</v>
      </c>
      <c r="C557" s="79">
        <v>7258576</v>
      </c>
      <c r="D557" s="79">
        <v>7258576</v>
      </c>
      <c r="E557" s="79">
        <v>0</v>
      </c>
      <c r="F557" s="79"/>
      <c r="G557" s="79"/>
      <c r="H557" s="79"/>
      <c r="I557" s="79"/>
      <c r="J557" s="79"/>
      <c r="K557" s="79"/>
      <c r="L557" s="79"/>
      <c r="M557" s="79"/>
      <c r="N557" s="79"/>
      <c r="O557" s="79"/>
      <c r="P557" s="79"/>
      <c r="Q557" s="79"/>
      <c r="R557" s="106"/>
      <c r="S557" s="106"/>
      <c r="T557" s="106"/>
      <c r="U557" s="106"/>
      <c r="V557" s="106"/>
      <c r="W557" s="106"/>
      <c r="X557" s="106"/>
      <c r="Y557" s="106"/>
      <c r="Z557" s="106"/>
      <c r="AA557" s="106"/>
      <c r="AB557" s="106"/>
      <c r="AC557" s="106"/>
      <c r="AD557" s="106"/>
      <c r="AE557" s="106"/>
    </row>
    <row r="558" spans="2:31" x14ac:dyDescent="0.25">
      <c r="B558" s="104" t="s">
        <v>76</v>
      </c>
      <c r="C558" s="79">
        <v>23424083</v>
      </c>
      <c r="D558" s="79">
        <v>23424083</v>
      </c>
      <c r="E558" s="79">
        <v>0</v>
      </c>
      <c r="F558" s="79"/>
      <c r="G558" s="79"/>
      <c r="H558" s="79"/>
      <c r="I558" s="79"/>
      <c r="J558" s="79"/>
      <c r="K558" s="79"/>
      <c r="L558" s="79"/>
      <c r="M558" s="79"/>
      <c r="N558" s="79"/>
      <c r="O558" s="79"/>
      <c r="P558" s="79"/>
      <c r="Q558" s="79"/>
      <c r="R558" s="106"/>
      <c r="S558" s="106"/>
      <c r="T558" s="106"/>
      <c r="U558" s="106"/>
      <c r="V558" s="106"/>
      <c r="W558" s="106"/>
      <c r="X558" s="106"/>
      <c r="Y558" s="106"/>
      <c r="Z558" s="106"/>
      <c r="AA558" s="106"/>
      <c r="AB558" s="106"/>
      <c r="AC558" s="106"/>
      <c r="AD558" s="106"/>
      <c r="AE558" s="106"/>
    </row>
    <row r="559" spans="2:31" s="28" customFormat="1" x14ac:dyDescent="0.25">
      <c r="B559" s="101" t="s">
        <v>654</v>
      </c>
      <c r="C559" s="102">
        <v>23424083</v>
      </c>
      <c r="D559" s="102">
        <v>23424083</v>
      </c>
      <c r="E559" s="102">
        <v>0</v>
      </c>
      <c r="F559" s="102"/>
      <c r="G559" s="102"/>
      <c r="H559" s="102"/>
      <c r="I559" s="102"/>
      <c r="J559" s="102"/>
      <c r="K559" s="102"/>
      <c r="L559" s="102"/>
      <c r="M559" s="102"/>
      <c r="N559" s="102"/>
      <c r="O559" s="102"/>
      <c r="P559" s="102"/>
      <c r="Q559" s="102"/>
      <c r="R559" s="103"/>
      <c r="S559" s="103"/>
      <c r="T559" s="103"/>
      <c r="U559" s="103"/>
      <c r="V559" s="103"/>
      <c r="W559" s="103"/>
      <c r="X559" s="103"/>
      <c r="Y559" s="103"/>
      <c r="Z559" s="103"/>
      <c r="AA559" s="103"/>
      <c r="AB559" s="103"/>
      <c r="AC559" s="103"/>
      <c r="AD559" s="103"/>
      <c r="AE559" s="103"/>
    </row>
    <row r="560" spans="2:31" x14ac:dyDescent="0.25">
      <c r="B560" s="104" t="s">
        <v>655</v>
      </c>
      <c r="C560" s="79">
        <v>23424083</v>
      </c>
      <c r="D560" s="79">
        <v>23424083</v>
      </c>
      <c r="E560" s="79">
        <v>0</v>
      </c>
      <c r="F560" s="79"/>
      <c r="G560" s="79"/>
      <c r="H560" s="79"/>
      <c r="I560" s="79"/>
      <c r="J560" s="79"/>
      <c r="K560" s="79"/>
      <c r="L560" s="79"/>
      <c r="M560" s="79"/>
      <c r="N560" s="79"/>
      <c r="O560" s="79"/>
      <c r="P560" s="79"/>
      <c r="Q560" s="79"/>
      <c r="R560" s="106"/>
      <c r="S560" s="106"/>
      <c r="T560" s="106"/>
      <c r="U560" s="106"/>
      <c r="V560" s="106"/>
      <c r="W560" s="106"/>
      <c r="X560" s="106"/>
      <c r="Y560" s="106"/>
      <c r="Z560" s="106"/>
      <c r="AA560" s="106"/>
      <c r="AB560" s="106"/>
      <c r="AC560" s="106"/>
      <c r="AD560" s="106"/>
      <c r="AE560" s="106"/>
    </row>
    <row r="561" spans="2:31" ht="15.75" customHeight="1" x14ac:dyDescent="0.25">
      <c r="B561" s="77" t="s">
        <v>149</v>
      </c>
      <c r="C561" s="67">
        <f>C10+C81+C224+C346+C387+C400+C520+C547+C554</f>
        <v>122275026084</v>
      </c>
      <c r="D561" s="67">
        <f t="shared" ref="D561:Q561" si="14">D10+D81+D224+D346+D387+D400+D520+D547+D554</f>
        <v>146253895854.55002</v>
      </c>
      <c r="E561" s="58">
        <f t="shared" si="14"/>
        <v>4587614295.6800003</v>
      </c>
      <c r="F561" s="58">
        <f t="shared" si="14"/>
        <v>5712268807.2699995</v>
      </c>
      <c r="G561" s="58">
        <f t="shared" si="14"/>
        <v>6676316637.6300001</v>
      </c>
      <c r="H561" s="58">
        <f t="shared" si="14"/>
        <v>6367534107.7999992</v>
      </c>
      <c r="I561" s="58">
        <f t="shared" si="14"/>
        <v>6217792478.4499998</v>
      </c>
      <c r="J561" s="86">
        <f t="shared" si="14"/>
        <v>7232711504.4100008</v>
      </c>
      <c r="K561" s="87">
        <f t="shared" si="14"/>
        <v>7556228612.5999994</v>
      </c>
      <c r="L561" s="84">
        <f t="shared" si="14"/>
        <v>6746786759.3199997</v>
      </c>
      <c r="M561" s="58">
        <f t="shared" si="14"/>
        <v>7928531384.0600004</v>
      </c>
      <c r="N561" s="58">
        <f t="shared" si="14"/>
        <v>7595420375.79</v>
      </c>
      <c r="O561" s="58">
        <f t="shared" si="14"/>
        <v>8368291421.1299992</v>
      </c>
      <c r="P561" s="58">
        <f t="shared" si="14"/>
        <v>13977570348.84</v>
      </c>
      <c r="Q561" s="58">
        <f t="shared" si="14"/>
        <v>96577917777.569992</v>
      </c>
      <c r="R561" s="106"/>
      <c r="S561" s="106"/>
      <c r="T561" s="106"/>
      <c r="U561" s="106"/>
      <c r="V561" s="106"/>
      <c r="W561" s="106"/>
      <c r="X561" s="106"/>
      <c r="Y561" s="106"/>
      <c r="Z561" s="106"/>
      <c r="AA561" s="106"/>
      <c r="AB561" s="106"/>
      <c r="AC561" s="106"/>
      <c r="AD561" s="106"/>
      <c r="AE561" s="106"/>
    </row>
    <row r="562" spans="2:31" x14ac:dyDescent="0.25">
      <c r="E562" s="79"/>
      <c r="F562" s="79"/>
      <c r="G562" s="79"/>
      <c r="H562" s="79"/>
      <c r="I562" s="79"/>
      <c r="J562" s="89"/>
      <c r="K562" s="90"/>
      <c r="L562" s="79"/>
      <c r="M562" s="79"/>
      <c r="N562" s="79"/>
      <c r="O562" s="79"/>
      <c r="P562" s="79"/>
      <c r="Q562" s="79"/>
      <c r="R562" s="106"/>
      <c r="S562" s="106"/>
      <c r="T562" s="106"/>
      <c r="U562" s="106"/>
      <c r="V562" s="106"/>
      <c r="W562" s="106"/>
      <c r="X562" s="106"/>
      <c r="Y562" s="106"/>
      <c r="Z562" s="106"/>
      <c r="AA562" s="106"/>
      <c r="AB562" s="106"/>
      <c r="AC562" s="106"/>
      <c r="AD562" s="106"/>
      <c r="AE562" s="106"/>
    </row>
    <row r="563" spans="2:31" x14ac:dyDescent="0.25">
      <c r="B563" s="77"/>
      <c r="C563" s="25"/>
      <c r="D563" s="24"/>
      <c r="E563" s="10" t="s">
        <v>10</v>
      </c>
      <c r="F563" s="10" t="s">
        <v>11</v>
      </c>
      <c r="G563" s="10" t="s">
        <v>12</v>
      </c>
      <c r="H563" s="10" t="s">
        <v>13</v>
      </c>
      <c r="I563" s="10" t="s">
        <v>14</v>
      </c>
      <c r="J563" s="88" t="s">
        <v>15</v>
      </c>
      <c r="K563" s="88" t="s">
        <v>16</v>
      </c>
      <c r="L563" s="83" t="s">
        <v>17</v>
      </c>
      <c r="M563" s="10" t="s">
        <v>118</v>
      </c>
      <c r="N563" s="10" t="s">
        <v>19</v>
      </c>
      <c r="O563" s="10" t="s">
        <v>20</v>
      </c>
      <c r="P563" s="10" t="s">
        <v>21</v>
      </c>
      <c r="Q563" s="53" t="s">
        <v>22</v>
      </c>
      <c r="R563" s="106"/>
      <c r="S563" s="106"/>
      <c r="T563" s="106"/>
      <c r="U563" s="106"/>
      <c r="V563" s="106"/>
      <c r="W563" s="106"/>
      <c r="X563" s="106"/>
      <c r="Y563" s="106"/>
      <c r="Z563" s="106"/>
      <c r="AA563" s="106"/>
      <c r="AB563" s="106"/>
      <c r="AC563" s="106"/>
      <c r="AD563" s="106"/>
      <c r="AE563" s="106"/>
    </row>
    <row r="564" spans="2:31" s="28" customFormat="1" x14ac:dyDescent="0.25">
      <c r="B564" s="101" t="s">
        <v>80</v>
      </c>
      <c r="C564" s="102">
        <v>1000000000</v>
      </c>
      <c r="D564" s="102">
        <v>970000000</v>
      </c>
      <c r="E564" s="102">
        <v>0</v>
      </c>
      <c r="F564" s="102"/>
      <c r="G564" s="102">
        <v>0</v>
      </c>
      <c r="H564" s="102">
        <v>0</v>
      </c>
      <c r="I564" s="102">
        <v>3902954.45</v>
      </c>
      <c r="J564" s="102">
        <v>0</v>
      </c>
      <c r="K564" s="102">
        <v>742782</v>
      </c>
      <c r="L564" s="102">
        <v>328900</v>
      </c>
      <c r="M564" s="102">
        <v>0</v>
      </c>
      <c r="N564" s="102"/>
      <c r="O564" s="102"/>
      <c r="P564" s="102">
        <v>0</v>
      </c>
      <c r="Q564" s="102"/>
      <c r="R564" s="103"/>
      <c r="S564" s="103"/>
      <c r="T564" s="103"/>
      <c r="U564" s="103"/>
      <c r="V564" s="103"/>
      <c r="W564" s="103"/>
      <c r="X564" s="103"/>
      <c r="Y564" s="103"/>
      <c r="Z564" s="103"/>
      <c r="AA564" s="103"/>
      <c r="AB564" s="103"/>
      <c r="AC564" s="103"/>
      <c r="AD564" s="103"/>
      <c r="AE564" s="103"/>
    </row>
    <row r="565" spans="2:31" x14ac:dyDescent="0.25">
      <c r="B565" s="104" t="s">
        <v>82</v>
      </c>
      <c r="C565" s="79">
        <v>1000000000</v>
      </c>
      <c r="D565" s="79">
        <v>970000000</v>
      </c>
      <c r="E565" s="79">
        <v>0</v>
      </c>
      <c r="F565" s="79"/>
      <c r="G565" s="79"/>
      <c r="H565" s="79"/>
      <c r="I565" s="79"/>
      <c r="J565" s="79"/>
      <c r="K565" s="79"/>
      <c r="L565" s="79"/>
      <c r="M565" s="79"/>
      <c r="N565" s="79"/>
      <c r="O565" s="79"/>
      <c r="P565" s="79">
        <v>0</v>
      </c>
      <c r="Q565" s="102"/>
      <c r="R565" s="106"/>
      <c r="S565" s="106"/>
      <c r="T565" s="106"/>
      <c r="U565" s="106"/>
      <c r="V565" s="106"/>
      <c r="W565" s="106"/>
      <c r="X565" s="106"/>
      <c r="Y565" s="106"/>
      <c r="Z565" s="106"/>
      <c r="AA565" s="106"/>
      <c r="AB565" s="106"/>
      <c r="AC565" s="106"/>
      <c r="AD565" s="106"/>
      <c r="AE565" s="106"/>
    </row>
    <row r="566" spans="2:31" s="28" customFormat="1" x14ac:dyDescent="0.25">
      <c r="B566" s="101" t="s">
        <v>90</v>
      </c>
      <c r="C566" s="102">
        <v>1000000000</v>
      </c>
      <c r="D566" s="102">
        <v>970000000</v>
      </c>
      <c r="E566" s="102">
        <v>0</v>
      </c>
      <c r="F566" s="102"/>
      <c r="G566" s="102"/>
      <c r="H566" s="102"/>
      <c r="I566" s="102"/>
      <c r="J566" s="102"/>
      <c r="K566" s="102"/>
      <c r="L566" s="102"/>
      <c r="M566" s="102"/>
      <c r="N566" s="102"/>
      <c r="O566" s="102"/>
      <c r="P566" s="102">
        <v>0</v>
      </c>
      <c r="Q566" s="102"/>
      <c r="R566" s="103"/>
      <c r="S566" s="103"/>
      <c r="T566" s="103"/>
      <c r="U566" s="103"/>
      <c r="V566" s="103"/>
      <c r="W566" s="103"/>
      <c r="X566" s="103"/>
      <c r="Y566" s="103"/>
      <c r="Z566" s="103"/>
      <c r="AA566" s="103"/>
      <c r="AB566" s="103"/>
      <c r="AC566" s="103"/>
      <c r="AD566" s="103"/>
      <c r="AE566" s="103"/>
    </row>
    <row r="567" spans="2:31" s="28" customFormat="1" x14ac:dyDescent="0.25">
      <c r="B567" s="104" t="s">
        <v>91</v>
      </c>
      <c r="C567" s="79">
        <v>1000000000</v>
      </c>
      <c r="D567" s="79">
        <v>970000000</v>
      </c>
      <c r="E567" s="79">
        <v>0</v>
      </c>
      <c r="F567" s="79"/>
      <c r="G567" s="79"/>
      <c r="H567" s="79"/>
      <c r="I567" s="79"/>
      <c r="J567" s="79"/>
      <c r="K567" s="79"/>
      <c r="L567" s="79"/>
      <c r="M567" s="79"/>
      <c r="N567" s="79"/>
      <c r="O567" s="79"/>
      <c r="P567" s="79">
        <v>0</v>
      </c>
      <c r="Q567" s="102"/>
      <c r="R567" s="106"/>
      <c r="S567" s="106"/>
      <c r="T567" s="106"/>
      <c r="U567" s="106"/>
      <c r="V567" s="106"/>
      <c r="W567" s="106"/>
      <c r="X567" s="106"/>
      <c r="Y567" s="106"/>
      <c r="Z567" s="106"/>
      <c r="AA567" s="106"/>
      <c r="AB567" s="106"/>
      <c r="AC567" s="106"/>
      <c r="AD567" s="106"/>
      <c r="AE567" s="106"/>
    </row>
    <row r="568" spans="2:31" s="28" customFormat="1" x14ac:dyDescent="0.25">
      <c r="B568" s="101" t="s">
        <v>83</v>
      </c>
      <c r="C568" s="102">
        <v>1466994278</v>
      </c>
      <c r="D568" s="102">
        <v>1494040777</v>
      </c>
      <c r="E568" s="102">
        <v>0</v>
      </c>
      <c r="F568" s="102"/>
      <c r="G568" s="102"/>
      <c r="H568" s="102"/>
      <c r="I568" s="102"/>
      <c r="J568" s="102"/>
      <c r="K568" s="102"/>
      <c r="L568" s="102"/>
      <c r="M568" s="102"/>
      <c r="N568" s="102"/>
      <c r="O568" s="102"/>
      <c r="P568" s="102">
        <v>0</v>
      </c>
      <c r="Q568" s="102"/>
      <c r="R568" s="103"/>
      <c r="S568" s="103"/>
      <c r="T568" s="103"/>
      <c r="U568" s="103"/>
      <c r="V568" s="103"/>
      <c r="W568" s="103"/>
      <c r="X568" s="103"/>
      <c r="Y568" s="103"/>
      <c r="Z568" s="103"/>
      <c r="AA568" s="103"/>
      <c r="AB568" s="103"/>
      <c r="AC568" s="103"/>
      <c r="AD568" s="103"/>
      <c r="AE568" s="103"/>
    </row>
    <row r="569" spans="2:31" x14ac:dyDescent="0.25">
      <c r="B569" s="104" t="s">
        <v>84</v>
      </c>
      <c r="C569" s="79">
        <v>1401494278</v>
      </c>
      <c r="D569" s="79">
        <v>1428540777</v>
      </c>
      <c r="E569" s="79">
        <v>0</v>
      </c>
      <c r="F569" s="79"/>
      <c r="G569" s="79">
        <v>0</v>
      </c>
      <c r="H569" s="79">
        <v>0</v>
      </c>
      <c r="I569" s="79">
        <v>3902954.45</v>
      </c>
      <c r="J569" s="79">
        <v>0</v>
      </c>
      <c r="K569" s="79">
        <v>742782</v>
      </c>
      <c r="L569" s="79">
        <v>328900</v>
      </c>
      <c r="M569" s="79">
        <v>0</v>
      </c>
      <c r="N569" s="79"/>
      <c r="O569" s="79"/>
      <c r="P569" s="79"/>
      <c r="Q569" s="102"/>
      <c r="R569" s="106"/>
      <c r="S569" s="106"/>
      <c r="T569" s="106"/>
      <c r="U569" s="106"/>
      <c r="V569" s="106"/>
      <c r="W569" s="106"/>
      <c r="X569" s="106"/>
      <c r="Y569" s="106"/>
      <c r="Z569" s="106"/>
      <c r="AA569" s="106"/>
      <c r="AB569" s="106"/>
      <c r="AC569" s="106"/>
      <c r="AD569" s="106"/>
      <c r="AE569" s="106"/>
    </row>
    <row r="570" spans="2:31" s="28" customFormat="1" x14ac:dyDescent="0.25">
      <c r="B570" s="101" t="s">
        <v>92</v>
      </c>
      <c r="C570" s="102">
        <v>1340808604</v>
      </c>
      <c r="D570" s="102">
        <v>1367855103</v>
      </c>
      <c r="E570" s="102">
        <v>0</v>
      </c>
      <c r="F570" s="102"/>
      <c r="G570" s="102">
        <v>0</v>
      </c>
      <c r="H570" s="102">
        <v>0</v>
      </c>
      <c r="I570" s="102">
        <v>3902954.45</v>
      </c>
      <c r="J570" s="102">
        <v>0</v>
      </c>
      <c r="K570" s="102">
        <v>742782</v>
      </c>
      <c r="L570" s="102">
        <v>328900</v>
      </c>
      <c r="M570" s="102">
        <v>0</v>
      </c>
      <c r="N570" s="102"/>
      <c r="O570" s="102"/>
      <c r="P570" s="102"/>
      <c r="Q570" s="102"/>
      <c r="R570" s="103"/>
      <c r="S570" s="103"/>
      <c r="T570" s="103"/>
      <c r="U570" s="103"/>
      <c r="V570" s="103"/>
      <c r="W570" s="103"/>
      <c r="X570" s="103"/>
      <c r="Y570" s="103"/>
      <c r="Z570" s="103"/>
      <c r="AA570" s="103"/>
      <c r="AB570" s="103"/>
      <c r="AC570" s="103"/>
      <c r="AD570" s="103"/>
      <c r="AE570" s="103"/>
    </row>
    <row r="571" spans="2:31" x14ac:dyDescent="0.25">
      <c r="B571" s="104" t="s">
        <v>93</v>
      </c>
      <c r="C571" s="79">
        <v>1330808604</v>
      </c>
      <c r="D571" s="79">
        <v>1357855102</v>
      </c>
      <c r="E571" s="79">
        <v>0</v>
      </c>
      <c r="F571" s="79"/>
      <c r="G571" s="79">
        <v>0</v>
      </c>
      <c r="H571" s="79">
        <v>0</v>
      </c>
      <c r="I571" s="79">
        <v>3902954.45</v>
      </c>
      <c r="J571" s="79">
        <v>0</v>
      </c>
      <c r="K571" s="79">
        <v>742782</v>
      </c>
      <c r="L571" s="79">
        <v>328900</v>
      </c>
      <c r="M571" s="79">
        <v>0</v>
      </c>
      <c r="N571" s="79"/>
      <c r="O571" s="79"/>
      <c r="P571" s="79"/>
      <c r="Q571" s="102"/>
      <c r="R571" s="106"/>
      <c r="S571" s="106"/>
      <c r="T571" s="106"/>
      <c r="U571" s="106"/>
      <c r="V571" s="106"/>
      <c r="W571" s="106"/>
      <c r="X571" s="106"/>
      <c r="Y571" s="106"/>
      <c r="Z571" s="106"/>
      <c r="AA571" s="106"/>
      <c r="AB571" s="106"/>
      <c r="AC571" s="106"/>
      <c r="AD571" s="106"/>
      <c r="AE571" s="106"/>
    </row>
    <row r="572" spans="2:31" ht="15.75" customHeight="1" x14ac:dyDescent="0.25">
      <c r="B572" s="104" t="s">
        <v>94</v>
      </c>
      <c r="C572" s="79">
        <v>10000000</v>
      </c>
      <c r="D572" s="79">
        <v>10000000</v>
      </c>
      <c r="E572" s="79">
        <v>0</v>
      </c>
      <c r="F572" s="79"/>
      <c r="G572" s="79">
        <v>0</v>
      </c>
      <c r="H572" s="79">
        <v>0</v>
      </c>
      <c r="I572" s="79">
        <v>3902954.45</v>
      </c>
      <c r="J572" s="79">
        <v>0</v>
      </c>
      <c r="K572" s="79">
        <v>135582</v>
      </c>
      <c r="L572" s="79">
        <v>0</v>
      </c>
      <c r="M572" s="79"/>
      <c r="N572" s="79"/>
      <c r="O572" s="79"/>
      <c r="P572" s="79"/>
      <c r="Q572" s="102"/>
      <c r="R572" s="106"/>
      <c r="S572" s="106"/>
      <c r="T572" s="106"/>
      <c r="U572" s="106"/>
      <c r="V572" s="106"/>
      <c r="W572" s="106"/>
      <c r="X572" s="106"/>
      <c r="Y572" s="106"/>
      <c r="Z572" s="106"/>
      <c r="AA572" s="106"/>
      <c r="AB572" s="106"/>
      <c r="AC572" s="106"/>
      <c r="AD572" s="106"/>
      <c r="AE572" s="106"/>
    </row>
    <row r="573" spans="2:31" ht="15.75" customHeight="1" x14ac:dyDescent="0.25">
      <c r="B573" s="104" t="s">
        <v>136</v>
      </c>
      <c r="C573" s="79">
        <v>0</v>
      </c>
      <c r="D573" s="79">
        <v>1</v>
      </c>
      <c r="E573" s="79">
        <v>0</v>
      </c>
      <c r="F573" s="79"/>
      <c r="G573" s="79"/>
      <c r="H573" s="79"/>
      <c r="I573" s="79"/>
      <c r="J573" s="79"/>
      <c r="K573" s="79"/>
      <c r="L573" s="79"/>
      <c r="M573" s="79"/>
      <c r="N573" s="79"/>
      <c r="O573" s="79"/>
      <c r="P573" s="79"/>
      <c r="Q573" s="102"/>
      <c r="R573" s="106"/>
      <c r="S573" s="106"/>
      <c r="T573" s="106"/>
      <c r="U573" s="106"/>
      <c r="V573" s="106"/>
      <c r="W573" s="106"/>
      <c r="X573" s="106"/>
      <c r="Y573" s="106"/>
      <c r="Z573" s="106"/>
      <c r="AA573" s="106"/>
      <c r="AB573" s="106"/>
      <c r="AC573" s="106"/>
      <c r="AD573" s="106"/>
      <c r="AE573" s="106"/>
    </row>
    <row r="574" spans="2:31" s="28" customFormat="1" ht="15.75" customHeight="1" x14ac:dyDescent="0.25">
      <c r="B574" s="101" t="s">
        <v>103</v>
      </c>
      <c r="C574" s="102">
        <v>60685674</v>
      </c>
      <c r="D574" s="102">
        <v>60685674</v>
      </c>
      <c r="E574" s="102">
        <v>0</v>
      </c>
      <c r="F574" s="102"/>
      <c r="G574" s="102"/>
      <c r="H574" s="102"/>
      <c r="I574" s="102"/>
      <c r="J574" s="102"/>
      <c r="K574" s="102">
        <v>607200</v>
      </c>
      <c r="L574" s="102">
        <v>328900</v>
      </c>
      <c r="M574" s="102">
        <v>0</v>
      </c>
      <c r="N574" s="102"/>
      <c r="O574" s="102"/>
      <c r="P574" s="102"/>
      <c r="Q574" s="102"/>
      <c r="R574" s="103"/>
      <c r="S574" s="103"/>
      <c r="T574" s="103"/>
      <c r="U574" s="103"/>
      <c r="V574" s="103"/>
      <c r="W574" s="103"/>
      <c r="X574" s="103"/>
      <c r="Y574" s="103"/>
      <c r="Z574" s="103"/>
      <c r="AA574" s="103"/>
      <c r="AB574" s="103"/>
      <c r="AC574" s="103"/>
      <c r="AD574" s="103"/>
      <c r="AE574" s="103"/>
    </row>
    <row r="575" spans="2:31" ht="15.75" customHeight="1" x14ac:dyDescent="0.25">
      <c r="B575" s="104" t="s">
        <v>104</v>
      </c>
      <c r="C575" s="79">
        <v>60685674</v>
      </c>
      <c r="D575" s="79">
        <v>60685674</v>
      </c>
      <c r="E575" s="79">
        <v>0</v>
      </c>
      <c r="F575" s="79"/>
      <c r="G575" s="79"/>
      <c r="H575" s="79"/>
      <c r="I575" s="79"/>
      <c r="J575" s="79"/>
      <c r="K575" s="79"/>
      <c r="L575" s="79"/>
      <c r="M575" s="79"/>
      <c r="N575" s="79"/>
      <c r="O575" s="79"/>
      <c r="P575" s="79"/>
      <c r="Q575" s="102"/>
      <c r="R575" s="106"/>
      <c r="S575" s="106"/>
      <c r="T575" s="106"/>
      <c r="U575" s="106"/>
      <c r="V575" s="106"/>
      <c r="W575" s="106"/>
      <c r="X575" s="106"/>
      <c r="Y575" s="106"/>
      <c r="Z575" s="106"/>
      <c r="AA575" s="106"/>
      <c r="AB575" s="106"/>
      <c r="AC575" s="106"/>
      <c r="AD575" s="106"/>
      <c r="AE575" s="106"/>
    </row>
    <row r="576" spans="2:31" ht="15.75" customHeight="1" x14ac:dyDescent="0.25">
      <c r="B576" s="104" t="s">
        <v>105</v>
      </c>
      <c r="C576" s="79">
        <v>65500000</v>
      </c>
      <c r="D576" s="79">
        <v>65500000</v>
      </c>
      <c r="E576" s="79">
        <v>0</v>
      </c>
      <c r="F576" s="79"/>
      <c r="G576" s="79"/>
      <c r="H576" s="79"/>
      <c r="I576" s="79"/>
      <c r="J576" s="79"/>
      <c r="K576" s="79"/>
      <c r="L576" s="79"/>
      <c r="M576" s="79"/>
      <c r="N576" s="79"/>
      <c r="O576" s="79"/>
      <c r="P576" s="79"/>
      <c r="Q576" s="102"/>
      <c r="R576" s="106"/>
      <c r="S576" s="106"/>
      <c r="T576" s="106"/>
      <c r="U576" s="106"/>
      <c r="V576" s="106"/>
      <c r="W576" s="106"/>
      <c r="X576" s="106"/>
      <c r="Y576" s="106"/>
      <c r="Z576" s="106"/>
      <c r="AA576" s="106"/>
      <c r="AB576" s="106"/>
      <c r="AC576" s="106"/>
      <c r="AD576" s="106"/>
      <c r="AE576" s="106"/>
    </row>
    <row r="577" spans="2:31" s="28" customFormat="1" ht="15.75" customHeight="1" x14ac:dyDescent="0.25">
      <c r="B577" s="101" t="s">
        <v>106</v>
      </c>
      <c r="C577" s="102">
        <v>65500000</v>
      </c>
      <c r="D577" s="102">
        <v>65500000</v>
      </c>
      <c r="E577" s="102">
        <v>0</v>
      </c>
      <c r="F577" s="102"/>
      <c r="G577" s="102"/>
      <c r="H577" s="102"/>
      <c r="I577" s="102"/>
      <c r="J577" s="102"/>
      <c r="K577" s="102"/>
      <c r="L577" s="102"/>
      <c r="M577" s="102"/>
      <c r="N577" s="102"/>
      <c r="O577" s="102"/>
      <c r="P577" s="102"/>
      <c r="Q577" s="102"/>
      <c r="R577" s="103"/>
      <c r="S577" s="103"/>
      <c r="T577" s="103"/>
      <c r="U577" s="103"/>
      <c r="V577" s="103"/>
      <c r="W577" s="103"/>
      <c r="X577" s="103"/>
      <c r="Y577" s="103"/>
      <c r="Z577" s="103"/>
      <c r="AA577" s="103"/>
      <c r="AB577" s="103"/>
      <c r="AC577" s="103"/>
      <c r="AD577" s="103"/>
      <c r="AE577" s="103"/>
    </row>
    <row r="578" spans="2:31" ht="15.75" customHeight="1" x14ac:dyDescent="0.25">
      <c r="B578" s="104" t="s">
        <v>124</v>
      </c>
      <c r="C578" s="79">
        <v>10000000</v>
      </c>
      <c r="D578" s="79">
        <v>10000000</v>
      </c>
      <c r="E578" s="79">
        <v>0</v>
      </c>
      <c r="F578" s="79"/>
      <c r="G578" s="79"/>
      <c r="H578" s="79"/>
      <c r="I578" s="79"/>
      <c r="J578" s="79"/>
      <c r="K578" s="79"/>
      <c r="L578" s="79"/>
      <c r="M578" s="79"/>
      <c r="N578" s="79"/>
      <c r="O578" s="79"/>
      <c r="P578" s="79"/>
      <c r="Q578" s="102"/>
      <c r="R578" s="106"/>
      <c r="S578" s="106"/>
      <c r="T578" s="106"/>
      <c r="U578" s="106"/>
      <c r="V578" s="106"/>
      <c r="W578" s="106"/>
      <c r="X578" s="106"/>
      <c r="Y578" s="106"/>
      <c r="Z578" s="106"/>
      <c r="AA578" s="106"/>
      <c r="AB578" s="106"/>
      <c r="AC578" s="106"/>
      <c r="AD578" s="106"/>
      <c r="AE578" s="106"/>
    </row>
    <row r="579" spans="2:31" ht="15.75" customHeight="1" x14ac:dyDescent="0.25">
      <c r="B579" s="104" t="s">
        <v>107</v>
      </c>
      <c r="C579" s="79">
        <v>55500000</v>
      </c>
      <c r="D579" s="79">
        <v>55500000</v>
      </c>
      <c r="E579" s="79">
        <v>0</v>
      </c>
      <c r="F579" s="79"/>
      <c r="G579" s="79"/>
      <c r="H579" s="79"/>
      <c r="I579" s="79"/>
      <c r="J579" s="79"/>
      <c r="K579" s="79"/>
      <c r="L579" s="79"/>
      <c r="M579" s="79"/>
      <c r="N579" s="79"/>
      <c r="O579" s="79"/>
      <c r="P579" s="79"/>
      <c r="Q579" s="102"/>
      <c r="R579" s="106"/>
      <c r="S579" s="106"/>
      <c r="T579" s="106"/>
      <c r="U579" s="106"/>
      <c r="V579" s="106"/>
      <c r="W579" s="106"/>
      <c r="X579" s="106"/>
      <c r="Y579" s="106"/>
      <c r="Z579" s="106"/>
      <c r="AA579" s="106"/>
      <c r="AB579" s="106"/>
      <c r="AC579" s="106"/>
      <c r="AD579" s="106"/>
      <c r="AE579" s="106"/>
    </row>
    <row r="580" spans="2:31" s="28" customFormat="1" ht="15.75" customHeight="1" x14ac:dyDescent="0.25">
      <c r="B580" s="101" t="s">
        <v>108</v>
      </c>
      <c r="C580" s="102">
        <v>500000</v>
      </c>
      <c r="D580" s="102">
        <v>500000</v>
      </c>
      <c r="E580" s="102">
        <v>0</v>
      </c>
      <c r="F580" s="102"/>
      <c r="G580" s="102"/>
      <c r="H580" s="102"/>
      <c r="I580" s="102"/>
      <c r="J580" s="102"/>
      <c r="K580" s="102"/>
      <c r="L580" s="102"/>
      <c r="M580" s="102"/>
      <c r="N580" s="102"/>
      <c r="O580" s="102"/>
      <c r="P580" s="102"/>
      <c r="Q580" s="102"/>
      <c r="R580" s="103"/>
      <c r="S580" s="103"/>
      <c r="T580" s="103"/>
      <c r="U580" s="103"/>
      <c r="V580" s="103"/>
      <c r="W580" s="103"/>
      <c r="X580" s="103"/>
      <c r="Y580" s="103"/>
      <c r="Z580" s="103"/>
      <c r="AA580" s="103"/>
      <c r="AB580" s="103"/>
      <c r="AC580" s="103"/>
      <c r="AD580" s="103"/>
      <c r="AE580" s="103"/>
    </row>
    <row r="581" spans="2:31" ht="15.75" customHeight="1" x14ac:dyDescent="0.25">
      <c r="B581" s="104" t="s">
        <v>109</v>
      </c>
      <c r="C581" s="79">
        <v>500000</v>
      </c>
      <c r="D581" s="79">
        <v>500000</v>
      </c>
      <c r="E581" s="79">
        <v>0</v>
      </c>
      <c r="F581" s="79"/>
      <c r="G581" s="79"/>
      <c r="H581" s="79"/>
      <c r="I581" s="79"/>
      <c r="J581" s="79"/>
      <c r="K581" s="79"/>
      <c r="L581" s="79"/>
      <c r="M581" s="79"/>
      <c r="N581" s="79"/>
      <c r="O581" s="79"/>
      <c r="P581" s="79"/>
      <c r="Q581" s="102"/>
      <c r="R581" s="106"/>
      <c r="S581" s="106"/>
      <c r="T581" s="106"/>
      <c r="U581" s="106"/>
      <c r="V581" s="106"/>
      <c r="W581" s="106"/>
      <c r="X581" s="106"/>
      <c r="Y581" s="106"/>
      <c r="Z581" s="106"/>
      <c r="AA581" s="106"/>
      <c r="AB581" s="106"/>
      <c r="AC581" s="106"/>
      <c r="AD581" s="106"/>
      <c r="AE581" s="106"/>
    </row>
    <row r="582" spans="2:31" s="28" customFormat="1" x14ac:dyDescent="0.25">
      <c r="B582" s="101" t="s">
        <v>110</v>
      </c>
      <c r="C582" s="102">
        <v>500000</v>
      </c>
      <c r="D582" s="102">
        <v>500000</v>
      </c>
      <c r="E582" s="102">
        <v>0</v>
      </c>
      <c r="F582" s="102"/>
      <c r="G582" s="102"/>
      <c r="H582" s="102"/>
      <c r="I582" s="102"/>
      <c r="J582" s="102"/>
      <c r="K582" s="102"/>
      <c r="L582" s="102"/>
      <c r="M582" s="102"/>
      <c r="N582" s="102"/>
      <c r="O582" s="102"/>
      <c r="P582" s="102"/>
      <c r="Q582" s="102"/>
      <c r="R582" s="103"/>
      <c r="S582" s="103"/>
      <c r="T582" s="103"/>
      <c r="U582" s="103"/>
      <c r="V582" s="103"/>
      <c r="W582" s="103"/>
      <c r="X582" s="103"/>
      <c r="Y582" s="103"/>
      <c r="Z582" s="103"/>
      <c r="AA582" s="103"/>
      <c r="AB582" s="103"/>
      <c r="AC582" s="103"/>
      <c r="AD582" s="103"/>
      <c r="AE582" s="103"/>
    </row>
    <row r="583" spans="2:31" x14ac:dyDescent="0.25">
      <c r="B583" s="104" t="s">
        <v>111</v>
      </c>
      <c r="C583" s="79">
        <v>500000</v>
      </c>
      <c r="D583" s="79">
        <v>500000</v>
      </c>
      <c r="E583" s="79">
        <v>0</v>
      </c>
      <c r="F583" s="79"/>
      <c r="G583" s="79"/>
      <c r="H583" s="79"/>
      <c r="I583" s="79"/>
      <c r="J583" s="79"/>
      <c r="K583" s="79"/>
      <c r="L583" s="79"/>
      <c r="M583" s="79"/>
      <c r="N583" s="79"/>
      <c r="O583" s="79"/>
      <c r="P583" s="79"/>
      <c r="Q583" s="102"/>
      <c r="R583" s="106"/>
      <c r="S583" s="106"/>
      <c r="T583" s="106"/>
      <c r="U583" s="106"/>
      <c r="V583" s="106"/>
      <c r="W583" s="106"/>
      <c r="X583" s="106"/>
      <c r="Y583" s="106"/>
      <c r="Z583" s="106"/>
      <c r="AA583" s="106"/>
      <c r="AB583" s="106"/>
      <c r="AC583" s="106"/>
      <c r="AD583" s="106"/>
      <c r="AE583" s="106"/>
    </row>
    <row r="584" spans="2:31" ht="15.75" customHeight="1" x14ac:dyDescent="0.25">
      <c r="B584" s="77" t="s">
        <v>85</v>
      </c>
      <c r="C584" s="67">
        <f t="shared" ref="C584:Q584" si="15">C564+C568+C580</f>
        <v>2467494278</v>
      </c>
      <c r="D584" s="67">
        <f t="shared" si="15"/>
        <v>2464540777</v>
      </c>
      <c r="E584" s="58">
        <f t="shared" si="15"/>
        <v>0</v>
      </c>
      <c r="F584" s="58">
        <f t="shared" si="15"/>
        <v>0</v>
      </c>
      <c r="G584" s="58">
        <f t="shared" si="15"/>
        <v>0</v>
      </c>
      <c r="H584" s="58">
        <f t="shared" si="15"/>
        <v>0</v>
      </c>
      <c r="I584" s="58">
        <f t="shared" si="15"/>
        <v>3902954.45</v>
      </c>
      <c r="J584" s="58">
        <f t="shared" si="15"/>
        <v>0</v>
      </c>
      <c r="K584" s="58">
        <f t="shared" si="15"/>
        <v>742782</v>
      </c>
      <c r="L584" s="58">
        <f t="shared" si="15"/>
        <v>328900</v>
      </c>
      <c r="M584" s="58">
        <f t="shared" si="15"/>
        <v>0</v>
      </c>
      <c r="N584" s="58">
        <f t="shared" si="15"/>
        <v>0</v>
      </c>
      <c r="O584" s="58">
        <f t="shared" si="15"/>
        <v>0</v>
      </c>
      <c r="P584" s="58">
        <f t="shared" si="15"/>
        <v>0</v>
      </c>
      <c r="Q584" s="58">
        <f t="shared" si="15"/>
        <v>0</v>
      </c>
      <c r="R584" s="106"/>
      <c r="S584" s="106"/>
      <c r="T584" s="106"/>
      <c r="U584" s="106"/>
      <c r="V584" s="106"/>
      <c r="W584" s="106"/>
      <c r="X584" s="106"/>
      <c r="Y584" s="106"/>
      <c r="Z584" s="106"/>
      <c r="AA584" s="106"/>
      <c r="AB584" s="106"/>
      <c r="AC584" s="106"/>
      <c r="AD584" s="106"/>
      <c r="AE584" s="106"/>
    </row>
    <row r="585" spans="2:31" x14ac:dyDescent="0.25">
      <c r="E585" s="74"/>
      <c r="F585" s="74"/>
      <c r="G585" s="74"/>
      <c r="H585" s="74"/>
      <c r="I585" s="74"/>
      <c r="J585" s="74"/>
      <c r="K585" s="74"/>
      <c r="L585" s="74"/>
      <c r="M585" s="74"/>
      <c r="N585" s="74"/>
      <c r="O585" s="74"/>
      <c r="P585" s="74"/>
      <c r="Q585" s="74"/>
      <c r="R585" s="106"/>
      <c r="S585" s="106"/>
      <c r="T585" s="106"/>
      <c r="U585" s="106"/>
      <c r="V585" s="106"/>
      <c r="W585" s="106"/>
      <c r="X585" s="106"/>
      <c r="Y585" s="106"/>
      <c r="Z585" s="106"/>
      <c r="AA585" s="106"/>
      <c r="AB585" s="106"/>
      <c r="AC585" s="106"/>
      <c r="AD585" s="106"/>
      <c r="AE585" s="106"/>
    </row>
    <row r="586" spans="2:31" ht="15" customHeight="1" x14ac:dyDescent="0.25">
      <c r="B586" s="93" t="s">
        <v>150</v>
      </c>
      <c r="C586" s="80">
        <f t="shared" ref="C586:Q586" si="16">C561+C584</f>
        <v>124742520362</v>
      </c>
      <c r="D586" s="80">
        <f t="shared" si="16"/>
        <v>148718436631.55002</v>
      </c>
      <c r="E586" s="81">
        <f t="shared" si="16"/>
        <v>4587614295.6800003</v>
      </c>
      <c r="F586" s="81">
        <f t="shared" si="16"/>
        <v>5712268807.2699995</v>
      </c>
      <c r="G586" s="81">
        <f t="shared" si="16"/>
        <v>6676316637.6300001</v>
      </c>
      <c r="H586" s="81">
        <f t="shared" si="16"/>
        <v>6367534107.7999992</v>
      </c>
      <c r="I586" s="81">
        <f t="shared" si="16"/>
        <v>6221695432.8999996</v>
      </c>
      <c r="J586" s="81">
        <f t="shared" si="16"/>
        <v>7232711504.4100008</v>
      </c>
      <c r="K586" s="87">
        <f t="shared" si="16"/>
        <v>7556971394.5999994</v>
      </c>
      <c r="L586" s="85">
        <f t="shared" si="16"/>
        <v>6747115659.3199997</v>
      </c>
      <c r="M586" s="81">
        <f t="shared" si="16"/>
        <v>7928531384.0600004</v>
      </c>
      <c r="N586" s="81">
        <f t="shared" si="16"/>
        <v>7595420375.79</v>
      </c>
      <c r="O586" s="81">
        <f t="shared" si="16"/>
        <v>8368291421.1299992</v>
      </c>
      <c r="P586" s="81">
        <f t="shared" si="16"/>
        <v>13977570348.84</v>
      </c>
      <c r="Q586" s="81">
        <f t="shared" si="16"/>
        <v>96577917777.569992</v>
      </c>
      <c r="R586" s="106"/>
      <c r="S586" s="106"/>
      <c r="T586" s="106"/>
      <c r="U586" s="106"/>
      <c r="V586" s="106"/>
      <c r="W586" s="106"/>
      <c r="X586" s="106"/>
      <c r="Y586" s="106"/>
      <c r="Z586" s="106"/>
      <c r="AA586" s="106"/>
      <c r="AB586" s="106"/>
      <c r="AC586" s="106"/>
      <c r="AD586" s="106"/>
      <c r="AE586" s="106"/>
    </row>
    <row r="587" spans="2:31" x14ac:dyDescent="0.25">
      <c r="B587" s="75" t="s">
        <v>656</v>
      </c>
      <c r="C587" s="76"/>
      <c r="D587" s="76"/>
      <c r="E587" s="76"/>
      <c r="F587" s="76"/>
      <c r="G587" s="76"/>
      <c r="H587" s="76"/>
      <c r="I587" s="76"/>
      <c r="J587" s="76"/>
      <c r="K587" s="76"/>
      <c r="L587" s="76"/>
      <c r="M587" s="76"/>
      <c r="N587" s="76"/>
      <c r="O587" s="76"/>
      <c r="P587" s="76"/>
    </row>
    <row r="588" spans="2:31" x14ac:dyDescent="0.25">
      <c r="B588" s="70" t="s">
        <v>657</v>
      </c>
      <c r="C588" s="8"/>
      <c r="D588" s="8"/>
      <c r="E588" s="8"/>
      <c r="F588" s="8"/>
      <c r="G588" s="8"/>
      <c r="H588" s="8"/>
      <c r="I588" s="8"/>
      <c r="J588" s="8"/>
      <c r="K588" s="8"/>
      <c r="L588" s="8"/>
      <c r="M588" s="8"/>
      <c r="N588" s="8"/>
      <c r="O588" s="8"/>
      <c r="P588" s="8"/>
    </row>
    <row r="589" spans="2:31" x14ac:dyDescent="0.25">
      <c r="B589" s="70" t="s">
        <v>113</v>
      </c>
      <c r="C589" s="8"/>
      <c r="D589" s="64"/>
      <c r="E589" s="61"/>
      <c r="F589" s="61"/>
      <c r="G589" s="61"/>
      <c r="H589" s="61"/>
      <c r="I589" s="61"/>
      <c r="J589" s="61"/>
      <c r="K589" s="61"/>
      <c r="L589" s="61"/>
      <c r="M589" s="61"/>
      <c r="N589" s="61"/>
      <c r="O589" s="61"/>
      <c r="P589" s="61"/>
      <c r="Q589" s="61"/>
    </row>
    <row r="590" spans="2:31" x14ac:dyDescent="0.25">
      <c r="D590" s="65"/>
      <c r="E590" s="65"/>
      <c r="F590" s="65"/>
      <c r="G590" s="65"/>
      <c r="H590" s="65"/>
      <c r="I590" s="65"/>
      <c r="J590" s="65"/>
      <c r="K590" s="65"/>
      <c r="L590" s="65"/>
      <c r="M590" s="65"/>
      <c r="N590" s="65"/>
      <c r="P590" s="65"/>
    </row>
    <row r="592" spans="2:31" x14ac:dyDescent="0.25">
      <c r="E592" s="110"/>
      <c r="F592" s="110"/>
      <c r="G592" s="110"/>
      <c r="H592" s="110"/>
      <c r="I592" s="110"/>
      <c r="J592" s="110"/>
      <c r="K592" s="110"/>
      <c r="L592" s="110"/>
      <c r="M592" s="110"/>
      <c r="N592" s="110"/>
      <c r="O592" s="110"/>
      <c r="P592" s="110"/>
    </row>
    <row r="594" spans="5:12" x14ac:dyDescent="0.25">
      <c r="E594" s="3"/>
    </row>
    <row r="595" spans="5:12" x14ac:dyDescent="0.25">
      <c r="J595" s="111"/>
      <c r="K595" s="111"/>
      <c r="L595" s="111"/>
    </row>
  </sheetData>
  <mergeCells count="7">
    <mergeCell ref="B2:P2"/>
    <mergeCell ref="B3:P3"/>
    <mergeCell ref="B4:P4"/>
    <mergeCell ref="B5:P5"/>
    <mergeCell ref="B8:B9"/>
    <mergeCell ref="D8:D9"/>
    <mergeCell ref="E8:Q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A4B-86F0-44FB-A521-A60C32BA89D9}">
  <sheetPr codeName="Hoja9"/>
  <dimension ref="B2:AI585"/>
  <sheetViews>
    <sheetView showGridLines="0" topLeftCell="B1" zoomScale="80" zoomScaleNormal="80" workbookViewId="0">
      <selection activeCell="D28" sqref="D28"/>
    </sheetView>
  </sheetViews>
  <sheetFormatPr defaultColWidth="11.42578125" defaultRowHeight="15" x14ac:dyDescent="0.25"/>
  <cols>
    <col min="1" max="1" width="7.5703125" customWidth="1"/>
    <col min="2" max="2" width="82.5703125" customWidth="1"/>
    <col min="3" max="4" width="17.7109375" customWidth="1"/>
    <col min="5" max="5" width="12.5703125" customWidth="1"/>
    <col min="6" max="6" width="15.28515625" customWidth="1"/>
    <col min="7" max="8" width="14.140625" customWidth="1"/>
    <col min="9" max="9" width="12" customWidth="1"/>
    <col min="10" max="10" width="14" customWidth="1"/>
    <col min="11" max="11" width="13.5703125" customWidth="1"/>
    <col min="12" max="12" width="14.7109375" customWidth="1"/>
    <col min="13" max="14" width="16.28515625" bestFit="1" customWidth="1"/>
    <col min="15" max="15" width="19.7109375" customWidth="1"/>
    <col min="16" max="16" width="16.42578125" customWidth="1"/>
    <col min="17" max="17" width="18.5703125" customWidth="1"/>
    <col min="18" max="19" width="36.42578125" customWidth="1"/>
    <col min="20" max="20" width="37.42578125" bestFit="1" customWidth="1"/>
    <col min="21" max="22" width="37.42578125" customWidth="1"/>
  </cols>
  <sheetData>
    <row r="2" spans="2:35" s="31" customFormat="1" ht="28.5" x14ac:dyDescent="0.25">
      <c r="B2" s="297" t="s">
        <v>0</v>
      </c>
      <c r="C2" s="305"/>
      <c r="D2" s="305"/>
      <c r="E2" s="305"/>
      <c r="F2" s="305"/>
      <c r="G2" s="305"/>
      <c r="H2" s="305"/>
      <c r="I2" s="305"/>
      <c r="J2" s="305"/>
      <c r="K2" s="305"/>
      <c r="L2" s="305"/>
      <c r="M2" s="305"/>
      <c r="N2" s="305"/>
      <c r="O2" s="305"/>
      <c r="P2" s="305"/>
      <c r="Q2" s="305"/>
    </row>
    <row r="3" spans="2:35" s="31" customFormat="1" ht="21" x14ac:dyDescent="0.25">
      <c r="B3" s="298" t="s">
        <v>1</v>
      </c>
      <c r="C3" s="307"/>
      <c r="D3" s="307"/>
      <c r="E3" s="307"/>
      <c r="F3" s="307"/>
      <c r="G3" s="307"/>
      <c r="H3" s="307"/>
      <c r="I3" s="307"/>
      <c r="J3" s="307"/>
      <c r="K3" s="307"/>
      <c r="L3" s="307"/>
      <c r="M3" s="307"/>
      <c r="N3" s="307"/>
      <c r="O3" s="307"/>
      <c r="P3" s="307"/>
      <c r="Q3" s="307"/>
    </row>
    <row r="4" spans="2:35" s="31" customFormat="1" ht="15.75" x14ac:dyDescent="0.25">
      <c r="B4" s="299" t="s">
        <v>2</v>
      </c>
      <c r="C4" s="306"/>
      <c r="D4" s="306"/>
      <c r="E4" s="306"/>
      <c r="F4" s="306"/>
      <c r="G4" s="306"/>
      <c r="H4" s="306"/>
      <c r="I4" s="306"/>
      <c r="J4" s="306"/>
      <c r="K4" s="306"/>
      <c r="L4" s="306"/>
      <c r="M4" s="306"/>
      <c r="N4" s="306"/>
      <c r="O4" s="306"/>
      <c r="P4" s="306"/>
      <c r="Q4" s="306"/>
    </row>
    <row r="5" spans="2:35" s="31" customFormat="1" ht="15.75" x14ac:dyDescent="0.25">
      <c r="B5" s="299" t="s">
        <v>3</v>
      </c>
      <c r="C5" s="306"/>
      <c r="D5" s="306"/>
      <c r="E5" s="306"/>
      <c r="F5" s="306"/>
      <c r="G5" s="306"/>
      <c r="H5" s="306"/>
      <c r="I5" s="306"/>
      <c r="J5" s="306"/>
      <c r="K5" s="306"/>
      <c r="L5" s="306"/>
      <c r="M5" s="306"/>
      <c r="N5" s="306"/>
      <c r="O5" s="306"/>
      <c r="P5" s="306"/>
      <c r="Q5" s="306"/>
    </row>
    <row r="6" spans="2:35" s="31" customFormat="1" ht="15.75" x14ac:dyDescent="0.25">
      <c r="B6" s="91"/>
      <c r="C6" s="92"/>
      <c r="D6" s="92"/>
      <c r="E6" s="92"/>
      <c r="F6" s="92"/>
      <c r="G6" s="92"/>
      <c r="H6" s="92"/>
      <c r="I6" s="92"/>
      <c r="J6" s="92"/>
      <c r="K6" s="92"/>
      <c r="L6" s="92"/>
      <c r="M6" s="92"/>
      <c r="N6" s="92"/>
      <c r="O6" s="92"/>
      <c r="P6" s="92"/>
      <c r="Q6" s="92"/>
    </row>
    <row r="7" spans="2:35" s="31" customFormat="1" x14ac:dyDescent="0.25">
      <c r="B7" s="2" t="s">
        <v>658</v>
      </c>
      <c r="C7" s="114"/>
      <c r="D7" s="114"/>
      <c r="E7" s="114"/>
      <c r="F7" s="114"/>
      <c r="G7" s="114"/>
      <c r="H7" s="114"/>
      <c r="I7" s="114"/>
      <c r="J7" s="114"/>
      <c r="K7" s="114"/>
      <c r="L7"/>
      <c r="M7"/>
      <c r="N7"/>
      <c r="O7"/>
      <c r="P7"/>
      <c r="Q7" s="32" t="s">
        <v>5</v>
      </c>
    </row>
    <row r="8" spans="2:35" s="31" customFormat="1" ht="28.15" customHeight="1" x14ac:dyDescent="0.25">
      <c r="B8" s="300" t="s">
        <v>6</v>
      </c>
      <c r="C8" s="97" t="s">
        <v>155</v>
      </c>
      <c r="D8" s="327" t="s">
        <v>156</v>
      </c>
      <c r="E8" s="301" t="s">
        <v>9</v>
      </c>
      <c r="F8" s="328"/>
      <c r="G8" s="328"/>
      <c r="H8" s="328"/>
      <c r="I8" s="328"/>
      <c r="J8" s="328"/>
      <c r="K8" s="328"/>
      <c r="L8" s="328"/>
      <c r="M8" s="328"/>
      <c r="N8" s="328"/>
      <c r="O8" s="328"/>
      <c r="P8" s="328"/>
      <c r="Q8" s="328"/>
      <c r="W8" s="31" t="s">
        <v>10</v>
      </c>
      <c r="X8" s="31" t="s">
        <v>11</v>
      </c>
      <c r="Y8" s="31" t="s">
        <v>12</v>
      </c>
      <c r="Z8" s="31" t="s">
        <v>13</v>
      </c>
      <c r="AA8" s="31" t="s">
        <v>14</v>
      </c>
      <c r="AB8" s="31" t="s">
        <v>15</v>
      </c>
      <c r="AC8" s="31" t="s">
        <v>16</v>
      </c>
      <c r="AD8" s="31" t="s">
        <v>17</v>
      </c>
      <c r="AE8" s="31" t="s">
        <v>18</v>
      </c>
      <c r="AF8" s="31" t="s">
        <v>19</v>
      </c>
      <c r="AG8" s="31" t="s">
        <v>20</v>
      </c>
      <c r="AH8" s="31" t="s">
        <v>21</v>
      </c>
      <c r="AI8" s="31" t="s">
        <v>22</v>
      </c>
    </row>
    <row r="9" spans="2:35" s="31" customFormat="1" ht="27.6" customHeight="1" x14ac:dyDescent="0.25">
      <c r="B9" s="325"/>
      <c r="C9" s="82" t="s">
        <v>659</v>
      </c>
      <c r="D9" s="327"/>
      <c r="E9" s="96" t="s">
        <v>10</v>
      </c>
      <c r="F9" s="96" t="s">
        <v>11</v>
      </c>
      <c r="G9" s="96" t="s">
        <v>12</v>
      </c>
      <c r="H9" s="96" t="s">
        <v>13</v>
      </c>
      <c r="I9" s="96" t="s">
        <v>14</v>
      </c>
      <c r="J9" s="96" t="s">
        <v>15</v>
      </c>
      <c r="K9" s="96" t="s">
        <v>16</v>
      </c>
      <c r="L9" s="96" t="s">
        <v>17</v>
      </c>
      <c r="M9" s="96" t="s">
        <v>18</v>
      </c>
      <c r="N9" s="96" t="s">
        <v>19</v>
      </c>
      <c r="O9" s="96" t="s">
        <v>20</v>
      </c>
      <c r="P9" s="96" t="s">
        <v>21</v>
      </c>
      <c r="Q9" s="96" t="s">
        <v>22</v>
      </c>
    </row>
    <row r="10" spans="2:35" x14ac:dyDescent="0.25">
      <c r="B10" s="26" t="s">
        <v>23</v>
      </c>
      <c r="C10" s="55">
        <f t="shared" ref="C10:N10" si="0">C11+C38+C55+C62+C70</f>
        <v>94305523501</v>
      </c>
      <c r="D10" s="55">
        <v>97008245780.800018</v>
      </c>
      <c r="E10" s="118">
        <f>E11+E38+E55+E62+E70</f>
        <v>5435852940.6600018</v>
      </c>
      <c r="F10" s="118">
        <f t="shared" si="0"/>
        <v>5668509076.0700006</v>
      </c>
      <c r="G10" s="118">
        <f t="shared" si="0"/>
        <v>5889829531.6599998</v>
      </c>
      <c r="H10" s="118">
        <f t="shared" si="0"/>
        <v>5962850497.4500008</v>
      </c>
      <c r="I10" s="118">
        <f t="shared" si="0"/>
        <v>5794601335.0100012</v>
      </c>
      <c r="J10" s="118">
        <f t="shared" si="0"/>
        <v>5956391599.749999</v>
      </c>
      <c r="K10" s="118">
        <f t="shared" si="0"/>
        <v>5671116177.8600016</v>
      </c>
      <c r="L10" s="118">
        <f t="shared" si="0"/>
        <v>5830116196.539999</v>
      </c>
      <c r="M10" s="118">
        <f t="shared" si="0"/>
        <v>5970864080.1199989</v>
      </c>
      <c r="N10" s="118">
        <f t="shared" si="0"/>
        <v>6043520787.6499996</v>
      </c>
      <c r="O10" s="118">
        <f>O11+O38+O55+O62+O70</f>
        <v>10274834910.239998</v>
      </c>
      <c r="P10" s="118">
        <f>P11+P38+P55+P62+P70</f>
        <v>7494105132.8899984</v>
      </c>
      <c r="Q10" s="55">
        <f>SUM(E10:P10)</f>
        <v>75992592265.900009</v>
      </c>
    </row>
    <row r="11" spans="2:35" s="28" customFormat="1" x14ac:dyDescent="0.25">
      <c r="B11" s="52" t="s">
        <v>24</v>
      </c>
      <c r="C11" s="68">
        <v>75181547979</v>
      </c>
      <c r="D11" s="68">
        <v>77369871360.220016</v>
      </c>
      <c r="E11" s="119">
        <f t="shared" ref="E11:N11" si="1">E12+E17+E27+E29+E31+E36</f>
        <v>4440814509.7700014</v>
      </c>
      <c r="F11" s="119">
        <f t="shared" si="1"/>
        <v>4516375447.0600004</v>
      </c>
      <c r="G11" s="119">
        <f t="shared" si="1"/>
        <v>4770182580.5699997</v>
      </c>
      <c r="H11" s="119">
        <f t="shared" si="1"/>
        <v>4675209666.7300005</v>
      </c>
      <c r="I11" s="119">
        <f t="shared" si="1"/>
        <v>4626142187.2000008</v>
      </c>
      <c r="J11" s="119">
        <f t="shared" si="1"/>
        <v>4800460484.749999</v>
      </c>
      <c r="K11" s="119">
        <f t="shared" si="1"/>
        <v>4625033187.960001</v>
      </c>
      <c r="L11" s="119">
        <f t="shared" si="1"/>
        <v>4719103609.6799994</v>
      </c>
      <c r="M11" s="119">
        <f t="shared" si="1"/>
        <v>4743063964.9499998</v>
      </c>
      <c r="N11" s="119">
        <f t="shared" si="1"/>
        <v>4707527827.6799994</v>
      </c>
      <c r="O11" s="119">
        <f>O12+O17+O27+O29+O31+O36</f>
        <v>8958374896.1299992</v>
      </c>
      <c r="P11" s="119">
        <f>P12+P17+P27+P29+P31+P36</f>
        <v>5640751856.7299986</v>
      </c>
      <c r="Q11" s="63">
        <f>SUM(E11:P11)</f>
        <v>61223040219.209991</v>
      </c>
    </row>
    <row r="12" spans="2:35" s="28" customFormat="1" x14ac:dyDescent="0.25">
      <c r="B12" s="51" t="s">
        <v>158</v>
      </c>
      <c r="C12" s="68">
        <v>55448535255</v>
      </c>
      <c r="D12" s="68">
        <v>56016900962.239998</v>
      </c>
      <c r="E12" s="119">
        <f>E13+E14+E15+E16</f>
        <v>3587161641.46</v>
      </c>
      <c r="F12" s="119">
        <f t="shared" ref="F12:P12" si="2">F13+F14+F15+F16</f>
        <v>3589234072.0200005</v>
      </c>
      <c r="G12" s="119">
        <f t="shared" si="2"/>
        <v>3634750546.2399998</v>
      </c>
      <c r="H12" s="119">
        <f t="shared" si="2"/>
        <v>3652288131.1000004</v>
      </c>
      <c r="I12" s="119">
        <f t="shared" si="2"/>
        <v>3658855571.7900004</v>
      </c>
      <c r="J12" s="119">
        <f t="shared" si="2"/>
        <v>3656421941.1599998</v>
      </c>
      <c r="K12" s="119">
        <f t="shared" si="2"/>
        <v>3668653469.0999999</v>
      </c>
      <c r="L12" s="119">
        <f t="shared" si="2"/>
        <v>3684151066.1599998</v>
      </c>
      <c r="M12" s="119">
        <f t="shared" si="2"/>
        <v>3688759838.0999999</v>
      </c>
      <c r="N12" s="119">
        <f t="shared" si="2"/>
        <v>3731769096.6599994</v>
      </c>
      <c r="O12" s="119">
        <f t="shared" si="2"/>
        <v>3759240390.1599998</v>
      </c>
      <c r="P12" s="119">
        <f t="shared" si="2"/>
        <v>3716241405.999999</v>
      </c>
      <c r="Q12" s="63">
        <f t="shared" ref="Q12:Q74" si="3">SUM(E12:P12)</f>
        <v>44027527169.949997</v>
      </c>
    </row>
    <row r="13" spans="2:35" x14ac:dyDescent="0.25">
      <c r="B13" s="50" t="s">
        <v>159</v>
      </c>
      <c r="C13" s="54">
        <v>54141922648</v>
      </c>
      <c r="D13" s="54">
        <v>55809021660.5</v>
      </c>
      <c r="E13" s="120">
        <v>3587161641.46</v>
      </c>
      <c r="F13" s="120">
        <v>3589234072.0200005</v>
      </c>
      <c r="G13" s="120">
        <v>3627699851.5</v>
      </c>
      <c r="H13" s="120">
        <v>3634685936.5600004</v>
      </c>
      <c r="I13" s="120">
        <v>3658855571.7900004</v>
      </c>
      <c r="J13" s="120">
        <v>3656421941.1599998</v>
      </c>
      <c r="K13" s="120">
        <v>3668653469.0999999</v>
      </c>
      <c r="L13" s="120">
        <v>3684151066.1599998</v>
      </c>
      <c r="M13" s="120">
        <v>3688759838.0999999</v>
      </c>
      <c r="N13" s="120">
        <v>3721775038.6999993</v>
      </c>
      <c r="O13" s="121">
        <v>3759240390.1599998</v>
      </c>
      <c r="P13" s="56">
        <v>3716241405.999999</v>
      </c>
      <c r="Q13" s="56">
        <f t="shared" si="3"/>
        <v>43992880222.709991</v>
      </c>
    </row>
    <row r="14" spans="2:35" x14ac:dyDescent="0.25">
      <c r="B14" s="50" t="s">
        <v>162</v>
      </c>
      <c r="C14" s="54">
        <v>219328607</v>
      </c>
      <c r="D14" s="54">
        <v>206379301.74000001</v>
      </c>
      <c r="E14" s="120">
        <v>0</v>
      </c>
      <c r="F14" s="120">
        <v>0</v>
      </c>
      <c r="G14" s="120">
        <v>7050694.7400000002</v>
      </c>
      <c r="H14" s="120">
        <v>17602194.539999999</v>
      </c>
      <c r="I14" s="120">
        <v>0</v>
      </c>
      <c r="J14" s="120">
        <v>0</v>
      </c>
      <c r="K14" s="120">
        <v>0</v>
      </c>
      <c r="L14" s="120">
        <v>0</v>
      </c>
      <c r="M14" s="120">
        <v>0</v>
      </c>
      <c r="N14" s="120">
        <v>9994057.9600000009</v>
      </c>
      <c r="O14" s="121">
        <v>0</v>
      </c>
      <c r="P14" s="56">
        <v>0</v>
      </c>
      <c r="Q14" s="56">
        <f t="shared" si="3"/>
        <v>34646947.240000002</v>
      </c>
    </row>
    <row r="15" spans="2:35" x14ac:dyDescent="0.25">
      <c r="B15" s="50" t="s">
        <v>163</v>
      </c>
      <c r="C15" s="54">
        <v>1077000000</v>
      </c>
      <c r="D15" s="54">
        <v>1500000</v>
      </c>
      <c r="E15" s="120">
        <v>0</v>
      </c>
      <c r="F15" s="120">
        <v>0</v>
      </c>
      <c r="G15" s="120">
        <v>0</v>
      </c>
      <c r="H15" s="120">
        <v>0</v>
      </c>
      <c r="I15" s="120">
        <v>0</v>
      </c>
      <c r="J15" s="120">
        <v>0</v>
      </c>
      <c r="K15" s="120">
        <v>0</v>
      </c>
      <c r="L15" s="120">
        <v>0</v>
      </c>
      <c r="M15" s="120">
        <v>0</v>
      </c>
      <c r="N15" s="120">
        <v>0</v>
      </c>
      <c r="O15" s="120">
        <v>0</v>
      </c>
      <c r="P15" s="54"/>
      <c r="Q15" s="56">
        <f t="shared" si="3"/>
        <v>0</v>
      </c>
    </row>
    <row r="16" spans="2:35" x14ac:dyDescent="0.25">
      <c r="B16" s="50" t="s">
        <v>660</v>
      </c>
      <c r="C16" s="54">
        <v>10284000</v>
      </c>
      <c r="D16" s="54">
        <v>0</v>
      </c>
      <c r="E16" s="120">
        <v>0</v>
      </c>
      <c r="F16" s="120">
        <v>0</v>
      </c>
      <c r="G16" s="120">
        <v>0</v>
      </c>
      <c r="H16" s="120">
        <v>0</v>
      </c>
      <c r="I16" s="120">
        <v>0</v>
      </c>
      <c r="J16" s="120">
        <v>0</v>
      </c>
      <c r="K16" s="105">
        <v>0</v>
      </c>
      <c r="L16" s="120">
        <v>0</v>
      </c>
      <c r="M16" s="120">
        <v>0</v>
      </c>
      <c r="N16" s="120">
        <v>0</v>
      </c>
      <c r="O16" s="120">
        <v>0</v>
      </c>
      <c r="P16" s="54"/>
      <c r="Q16" s="56">
        <f t="shared" si="3"/>
        <v>0</v>
      </c>
    </row>
    <row r="17" spans="2:17" s="28" customFormat="1" x14ac:dyDescent="0.25">
      <c r="B17" s="51" t="s">
        <v>661</v>
      </c>
      <c r="C17" s="68">
        <v>10683170907</v>
      </c>
      <c r="D17" s="68">
        <v>11593569096.620003</v>
      </c>
      <c r="E17" s="119">
        <f>E18+E19+E20+E21+E22+E23+E24+E25+E26</f>
        <v>732157678.41999996</v>
      </c>
      <c r="F17" s="119">
        <f t="shared" ref="F17:P17" si="4">F18+F19+F20+F21+F22+F23+F24+F25+F26</f>
        <v>803687471.42999995</v>
      </c>
      <c r="G17" s="119">
        <f t="shared" si="4"/>
        <v>800248037.76999986</v>
      </c>
      <c r="H17" s="119">
        <f t="shared" si="4"/>
        <v>790964034.38</v>
      </c>
      <c r="I17" s="119">
        <f t="shared" si="4"/>
        <v>796751523.25999987</v>
      </c>
      <c r="J17" s="119">
        <f t="shared" si="4"/>
        <v>800432601.81999993</v>
      </c>
      <c r="K17" s="119">
        <f t="shared" si="4"/>
        <v>775915755.28000009</v>
      </c>
      <c r="L17" s="119">
        <f t="shared" si="4"/>
        <v>841096077.23999977</v>
      </c>
      <c r="M17" s="119">
        <f t="shared" si="4"/>
        <v>928114577.61000013</v>
      </c>
      <c r="N17" s="119">
        <f>N18+N19+N20+N21+N22+N23+N24+N25+N26</f>
        <v>869373323.71999979</v>
      </c>
      <c r="O17" s="119">
        <f t="shared" si="4"/>
        <v>902564492.53999996</v>
      </c>
      <c r="P17" s="119">
        <f t="shared" si="4"/>
        <v>907549911.19000006</v>
      </c>
      <c r="Q17" s="63">
        <f t="shared" si="3"/>
        <v>9948855484.6599979</v>
      </c>
    </row>
    <row r="18" spans="2:17" x14ac:dyDescent="0.25">
      <c r="B18" s="50" t="s">
        <v>166</v>
      </c>
      <c r="C18" s="54">
        <v>177484259</v>
      </c>
      <c r="D18" s="54">
        <v>0</v>
      </c>
      <c r="E18" s="120">
        <v>0</v>
      </c>
      <c r="F18" s="120">
        <v>0</v>
      </c>
      <c r="G18" s="120">
        <v>0</v>
      </c>
      <c r="H18" s="120">
        <v>0</v>
      </c>
      <c r="I18" s="120">
        <v>0</v>
      </c>
      <c r="J18" s="120">
        <v>0</v>
      </c>
      <c r="K18" s="120">
        <v>0</v>
      </c>
      <c r="L18" s="120">
        <v>0</v>
      </c>
      <c r="M18" s="120">
        <v>0</v>
      </c>
      <c r="N18" s="120">
        <v>0</v>
      </c>
      <c r="O18" s="121">
        <v>0</v>
      </c>
      <c r="P18" s="56"/>
      <c r="Q18" s="56">
        <f t="shared" si="3"/>
        <v>0</v>
      </c>
    </row>
    <row r="19" spans="2:17" x14ac:dyDescent="0.25">
      <c r="B19" s="50" t="s">
        <v>167</v>
      </c>
      <c r="C19" s="54">
        <v>28907938</v>
      </c>
      <c r="D19" s="54">
        <v>32912496.690000001</v>
      </c>
      <c r="E19" s="120">
        <v>397500</v>
      </c>
      <c r="F19" s="120">
        <v>1810174.8000000003</v>
      </c>
      <c r="G19" s="120">
        <v>2669621.52</v>
      </c>
      <c r="H19" s="120">
        <v>1660502.0100000002</v>
      </c>
      <c r="I19" s="120">
        <v>1803444.75</v>
      </c>
      <c r="J19" s="120">
        <v>2058930.34</v>
      </c>
      <c r="K19" s="120">
        <v>2502181.42</v>
      </c>
      <c r="L19" s="120">
        <v>2089357.59</v>
      </c>
      <c r="M19" s="120">
        <v>1360474.65</v>
      </c>
      <c r="N19" s="120">
        <v>2720855.15</v>
      </c>
      <c r="O19" s="121">
        <v>1975466.53</v>
      </c>
      <c r="P19" s="56">
        <v>3161042.19</v>
      </c>
      <c r="Q19" s="56">
        <f t="shared" si="3"/>
        <v>24209550.950000003</v>
      </c>
    </row>
    <row r="20" spans="2:17" x14ac:dyDescent="0.25">
      <c r="B20" s="50" t="s">
        <v>168</v>
      </c>
      <c r="C20" s="54">
        <v>8232000</v>
      </c>
      <c r="D20" s="54">
        <v>0</v>
      </c>
      <c r="E20" s="120">
        <v>0</v>
      </c>
      <c r="F20" s="120">
        <v>0</v>
      </c>
      <c r="G20" s="120">
        <v>0</v>
      </c>
      <c r="H20" s="120">
        <v>0</v>
      </c>
      <c r="I20" s="120">
        <v>0</v>
      </c>
      <c r="J20" s="120">
        <v>0</v>
      </c>
      <c r="K20" s="120">
        <v>0</v>
      </c>
      <c r="L20" s="120">
        <v>0</v>
      </c>
      <c r="M20" s="120">
        <v>0</v>
      </c>
      <c r="N20" s="120">
        <v>0</v>
      </c>
      <c r="O20" s="121">
        <v>0</v>
      </c>
      <c r="P20" s="56"/>
      <c r="Q20" s="56">
        <f t="shared" si="3"/>
        <v>0</v>
      </c>
    </row>
    <row r="21" spans="2:17" x14ac:dyDescent="0.25">
      <c r="B21" s="50" t="s">
        <v>169</v>
      </c>
      <c r="C21" s="54">
        <v>255527592</v>
      </c>
      <c r="D21" s="54">
        <v>255078619.51999998</v>
      </c>
      <c r="E21" s="120">
        <v>1611250</v>
      </c>
      <c r="F21" s="120">
        <v>1422250</v>
      </c>
      <c r="G21" s="120">
        <v>1337250</v>
      </c>
      <c r="H21" s="120">
        <v>975000</v>
      </c>
      <c r="I21" s="120">
        <v>1005000</v>
      </c>
      <c r="J21" s="120">
        <v>862000</v>
      </c>
      <c r="K21" s="120">
        <v>745000</v>
      </c>
      <c r="L21" s="120">
        <v>580000</v>
      </c>
      <c r="M21" s="120">
        <v>330000</v>
      </c>
      <c r="N21" s="120">
        <v>385333.33</v>
      </c>
      <c r="O21" s="121">
        <v>381500</v>
      </c>
      <c r="P21" s="56">
        <v>204000</v>
      </c>
      <c r="Q21" s="56">
        <f t="shared" si="3"/>
        <v>9838583.3300000001</v>
      </c>
    </row>
    <row r="22" spans="2:17" x14ac:dyDescent="0.25">
      <c r="B22" s="50" t="s">
        <v>170</v>
      </c>
      <c r="C22" s="54">
        <v>213364807</v>
      </c>
      <c r="D22" s="54">
        <v>321879740.03999996</v>
      </c>
      <c r="E22" s="120">
        <v>0</v>
      </c>
      <c r="F22" s="120">
        <v>24867764.700000003</v>
      </c>
      <c r="G22" s="120">
        <v>16520910.510000002</v>
      </c>
      <c r="H22" s="120">
        <v>15286339.420000002</v>
      </c>
      <c r="I22" s="120">
        <v>15692436.800000001</v>
      </c>
      <c r="J22" s="120">
        <v>17273769.800000001</v>
      </c>
      <c r="K22" s="120">
        <v>14497736.800000001</v>
      </c>
      <c r="L22" s="120">
        <v>17180372.530000001</v>
      </c>
      <c r="M22" s="120">
        <v>16685786.800000001</v>
      </c>
      <c r="N22" s="120">
        <v>18027530.399999999</v>
      </c>
      <c r="O22" s="121">
        <v>40296836.799999997</v>
      </c>
      <c r="P22" s="56">
        <v>35764711.440000005</v>
      </c>
      <c r="Q22" s="56">
        <f t="shared" si="3"/>
        <v>232094196</v>
      </c>
    </row>
    <row r="23" spans="2:17" x14ac:dyDescent="0.25">
      <c r="B23" s="50" t="s">
        <v>171</v>
      </c>
      <c r="C23" s="54">
        <v>9907209122</v>
      </c>
      <c r="D23" s="54">
        <v>9800960848.0300026</v>
      </c>
      <c r="E23" s="120">
        <v>640908402.46999991</v>
      </c>
      <c r="F23" s="120">
        <v>681236103.79999995</v>
      </c>
      <c r="G23" s="120">
        <v>679196605.19999993</v>
      </c>
      <c r="H23" s="120">
        <v>678151682.13999999</v>
      </c>
      <c r="I23" s="120">
        <v>683055624.66999996</v>
      </c>
      <c r="J23" s="120">
        <v>684607856.23999989</v>
      </c>
      <c r="K23" s="120">
        <v>660509182.99000001</v>
      </c>
      <c r="L23" s="120">
        <v>722324230.75999975</v>
      </c>
      <c r="M23" s="120">
        <v>812340608.63000011</v>
      </c>
      <c r="N23" s="120">
        <v>749491100.22999978</v>
      </c>
      <c r="O23" s="121">
        <v>760957897.91999996</v>
      </c>
      <c r="P23" s="56">
        <v>763402101.96000004</v>
      </c>
      <c r="Q23" s="56">
        <f t="shared" si="3"/>
        <v>8516181397.0099983</v>
      </c>
    </row>
    <row r="24" spans="2:17" x14ac:dyDescent="0.25">
      <c r="B24" s="50" t="s">
        <v>172</v>
      </c>
      <c r="C24" s="54">
        <v>74378978</v>
      </c>
      <c r="D24" s="54">
        <v>1162271576.76</v>
      </c>
      <c r="E24" s="120">
        <v>88028673.209999993</v>
      </c>
      <c r="F24" s="120">
        <v>91487806.639999986</v>
      </c>
      <c r="G24" s="120">
        <v>98166410.299999982</v>
      </c>
      <c r="H24" s="120">
        <v>92999709.320000008</v>
      </c>
      <c r="I24" s="120">
        <v>93076715.549999997</v>
      </c>
      <c r="J24" s="120">
        <v>93650743.949999988</v>
      </c>
      <c r="K24" s="120">
        <v>95578502.579999998</v>
      </c>
      <c r="L24" s="120">
        <v>96808964.87000002</v>
      </c>
      <c r="M24" s="120">
        <v>95256306.039999992</v>
      </c>
      <c r="N24" s="120">
        <v>96783071.869999975</v>
      </c>
      <c r="O24" s="121">
        <v>96863396.049999997</v>
      </c>
      <c r="P24" s="56">
        <v>102841961.11</v>
      </c>
      <c r="Q24" s="56">
        <f t="shared" si="3"/>
        <v>1141542261.49</v>
      </c>
    </row>
    <row r="25" spans="2:17" x14ac:dyDescent="0.25">
      <c r="B25" s="50" t="s">
        <v>173</v>
      </c>
      <c r="C25" s="54">
        <v>120000</v>
      </c>
      <c r="D25" s="54">
        <v>0</v>
      </c>
      <c r="E25" s="120">
        <v>0</v>
      </c>
      <c r="F25" s="120">
        <v>0</v>
      </c>
      <c r="G25" s="120">
        <v>0</v>
      </c>
      <c r="H25" s="120">
        <v>0</v>
      </c>
      <c r="I25" s="120">
        <v>0</v>
      </c>
      <c r="J25" s="120">
        <v>0</v>
      </c>
      <c r="K25" s="120">
        <v>0</v>
      </c>
      <c r="L25" s="120">
        <v>0</v>
      </c>
      <c r="M25" s="120">
        <v>0</v>
      </c>
      <c r="N25" s="120">
        <v>0</v>
      </c>
      <c r="O25" s="121">
        <v>0</v>
      </c>
      <c r="P25" s="56"/>
      <c r="Q25" s="56">
        <f t="shared" si="3"/>
        <v>0</v>
      </c>
    </row>
    <row r="26" spans="2:17" x14ac:dyDescent="0.25">
      <c r="B26" s="50" t="s">
        <v>174</v>
      </c>
      <c r="C26" s="54">
        <v>17946211</v>
      </c>
      <c r="D26" s="54">
        <v>20465815.579999998</v>
      </c>
      <c r="E26" s="120">
        <v>1211852.74</v>
      </c>
      <c r="F26" s="120">
        <v>2863371.49</v>
      </c>
      <c r="G26" s="120">
        <v>2357240.2400000002</v>
      </c>
      <c r="H26" s="120">
        <v>1890801.49</v>
      </c>
      <c r="I26" s="120">
        <v>2118301.4900000002</v>
      </c>
      <c r="J26" s="120">
        <v>1979301.49</v>
      </c>
      <c r="K26" s="120">
        <v>2083151.49</v>
      </c>
      <c r="L26" s="120">
        <v>2113151.4900000002</v>
      </c>
      <c r="M26" s="120">
        <v>2141401.4900000002</v>
      </c>
      <c r="N26" s="120">
        <v>1965432.74</v>
      </c>
      <c r="O26" s="121">
        <v>2089395.24</v>
      </c>
      <c r="P26" s="56">
        <v>2176094.4900000002</v>
      </c>
      <c r="Q26" s="56">
        <f t="shared" si="3"/>
        <v>24989495.880000003</v>
      </c>
    </row>
    <row r="27" spans="2:17" s="28" customFormat="1" x14ac:dyDescent="0.25">
      <c r="B27" s="51" t="s">
        <v>175</v>
      </c>
      <c r="C27" s="68">
        <v>1296460290</v>
      </c>
      <c r="D27" s="68">
        <v>1203609875.72</v>
      </c>
      <c r="E27" s="119">
        <f>E28</f>
        <v>88723440.309999987</v>
      </c>
      <c r="F27" s="119">
        <f t="shared" ref="F27:P27" si="5">F28</f>
        <v>95317415.649999991</v>
      </c>
      <c r="G27" s="119">
        <f t="shared" si="5"/>
        <v>89847104.600000009</v>
      </c>
      <c r="H27" s="119">
        <f t="shared" si="5"/>
        <v>89457004.159999982</v>
      </c>
      <c r="I27" s="119">
        <f t="shared" si="5"/>
        <v>87971722.730000019</v>
      </c>
      <c r="J27" s="119">
        <f t="shared" si="5"/>
        <v>89526657.820000008</v>
      </c>
      <c r="K27" s="119">
        <f t="shared" si="5"/>
        <v>83184829.020000011</v>
      </c>
      <c r="L27" s="119">
        <f t="shared" si="5"/>
        <v>83573474.019999996</v>
      </c>
      <c r="M27" s="119">
        <f t="shared" si="5"/>
        <v>82866891.939999998</v>
      </c>
      <c r="N27" s="119">
        <f t="shared" si="5"/>
        <v>82971829.140000001</v>
      </c>
      <c r="O27" s="119">
        <f t="shared" si="5"/>
        <v>81445171.939999998</v>
      </c>
      <c r="P27" s="119">
        <f t="shared" si="5"/>
        <v>81444507.070000008</v>
      </c>
      <c r="Q27" s="63">
        <f t="shared" si="3"/>
        <v>1036330048.4</v>
      </c>
    </row>
    <row r="28" spans="2:17" x14ac:dyDescent="0.25">
      <c r="B28" s="50" t="s">
        <v>176</v>
      </c>
      <c r="C28" s="54">
        <v>1296460290</v>
      </c>
      <c r="D28" s="54">
        <v>1203609875.72</v>
      </c>
      <c r="E28" s="120">
        <v>88723440.309999987</v>
      </c>
      <c r="F28" s="120">
        <v>95317415.649999991</v>
      </c>
      <c r="G28" s="120">
        <v>89847104.600000009</v>
      </c>
      <c r="H28" s="120">
        <v>89457004.159999982</v>
      </c>
      <c r="I28" s="120">
        <v>87971722.730000019</v>
      </c>
      <c r="J28" s="120">
        <v>89526657.820000008</v>
      </c>
      <c r="K28" s="120">
        <v>83184829.020000011</v>
      </c>
      <c r="L28" s="120">
        <v>83573474.019999996</v>
      </c>
      <c r="M28" s="120">
        <v>82866891.939999998</v>
      </c>
      <c r="N28" s="120">
        <v>82971829.140000001</v>
      </c>
      <c r="O28" s="121">
        <v>81445171.939999998</v>
      </c>
      <c r="P28" s="56">
        <v>81444507.070000008</v>
      </c>
      <c r="Q28" s="56">
        <f t="shared" si="3"/>
        <v>1036330048.4</v>
      </c>
    </row>
    <row r="29" spans="2:17" s="28" customFormat="1" x14ac:dyDescent="0.25">
      <c r="B29" s="51" t="s">
        <v>177</v>
      </c>
      <c r="C29" s="68">
        <v>5571928694</v>
      </c>
      <c r="D29" s="68">
        <v>5884392919.3600006</v>
      </c>
      <c r="E29" s="119">
        <f>E30</f>
        <v>10538836.890000001</v>
      </c>
      <c r="F29" s="119">
        <f t="shared" ref="F29:P29" si="6">F30</f>
        <v>76394.3</v>
      </c>
      <c r="G29" s="119">
        <f t="shared" si="6"/>
        <v>5435859.4200000009</v>
      </c>
      <c r="H29" s="119">
        <f t="shared" si="6"/>
        <v>5484831.1399999997</v>
      </c>
      <c r="I29" s="119">
        <f t="shared" si="6"/>
        <v>5451749.4300000006</v>
      </c>
      <c r="J29" s="119">
        <f t="shared" si="6"/>
        <v>5461078.46</v>
      </c>
      <c r="K29" s="119">
        <f t="shared" si="6"/>
        <v>5336233.6800000006</v>
      </c>
      <c r="L29" s="119">
        <f t="shared" si="6"/>
        <v>5381738.4400000004</v>
      </c>
      <c r="M29" s="119">
        <f t="shared" si="6"/>
        <v>5362385.5799999991</v>
      </c>
      <c r="N29" s="119">
        <f t="shared" si="6"/>
        <v>5758496.6900000004</v>
      </c>
      <c r="O29" s="119">
        <f t="shared" si="6"/>
        <v>3906989595.7799993</v>
      </c>
      <c r="P29" s="119">
        <f t="shared" si="6"/>
        <v>856426600.22000003</v>
      </c>
      <c r="Q29" s="63">
        <f t="shared" si="3"/>
        <v>4817703800.0299997</v>
      </c>
    </row>
    <row r="30" spans="2:17" x14ac:dyDescent="0.25">
      <c r="B30" s="50" t="s">
        <v>178</v>
      </c>
      <c r="C30" s="54">
        <v>5571928694</v>
      </c>
      <c r="D30" s="54">
        <v>5884392919.3600006</v>
      </c>
      <c r="E30" s="120">
        <v>10538836.890000001</v>
      </c>
      <c r="F30" s="120">
        <v>76394.3</v>
      </c>
      <c r="G30" s="120">
        <v>5435859.4200000009</v>
      </c>
      <c r="H30" s="120">
        <v>5484831.1399999997</v>
      </c>
      <c r="I30" s="120">
        <v>5451749.4300000006</v>
      </c>
      <c r="J30" s="120">
        <v>5461078.46</v>
      </c>
      <c r="K30" s="120">
        <v>5336233.6800000006</v>
      </c>
      <c r="L30" s="120">
        <v>5381738.4400000004</v>
      </c>
      <c r="M30" s="120">
        <v>5362385.5799999991</v>
      </c>
      <c r="N30" s="120">
        <v>5758496.6900000004</v>
      </c>
      <c r="O30" s="120">
        <v>3906989595.7799993</v>
      </c>
      <c r="P30" s="56">
        <v>856426600.22000003</v>
      </c>
      <c r="Q30" s="56">
        <f t="shared" si="3"/>
        <v>4817703800.0299997</v>
      </c>
    </row>
    <row r="31" spans="2:17" s="28" customFormat="1" x14ac:dyDescent="0.25">
      <c r="B31" s="51" t="s">
        <v>179</v>
      </c>
      <c r="C31" s="68">
        <v>1942666825</v>
      </c>
      <c r="D31" s="68">
        <v>2452571123.1100001</v>
      </c>
      <c r="E31" s="119">
        <f>SUM(E32:E35)</f>
        <v>20573872.68</v>
      </c>
      <c r="F31" s="119">
        <f t="shared" ref="F31:P31" si="7">SUM(F32:F35)</f>
        <v>28060093.659999996</v>
      </c>
      <c r="G31" s="119">
        <f t="shared" si="7"/>
        <v>238753093.16</v>
      </c>
      <c r="H31" s="119">
        <f t="shared" si="7"/>
        <v>136747217.13</v>
      </c>
      <c r="I31" s="119">
        <f t="shared" si="7"/>
        <v>77111619.989999995</v>
      </c>
      <c r="J31" s="119">
        <f t="shared" si="7"/>
        <v>246529788.83000001</v>
      </c>
      <c r="K31" s="119">
        <f t="shared" si="7"/>
        <v>91290551.680000007</v>
      </c>
      <c r="L31" s="119">
        <f t="shared" si="7"/>
        <v>104742019.65000001</v>
      </c>
      <c r="M31" s="119">
        <f t="shared" si="7"/>
        <v>36364750.379999995</v>
      </c>
      <c r="N31" s="119">
        <f>SUM(N32:N35)</f>
        <v>17198582.620000001</v>
      </c>
      <c r="O31" s="119">
        <f t="shared" si="7"/>
        <v>308087561.62</v>
      </c>
      <c r="P31" s="119">
        <f t="shared" si="7"/>
        <v>79089432.25</v>
      </c>
      <c r="Q31" s="63">
        <f t="shared" si="3"/>
        <v>1384548583.6500001</v>
      </c>
    </row>
    <row r="32" spans="2:17" x14ac:dyDescent="0.25">
      <c r="B32" s="50" t="s">
        <v>180</v>
      </c>
      <c r="C32" s="54">
        <v>352029959</v>
      </c>
      <c r="D32" s="54">
        <v>400222070.54999995</v>
      </c>
      <c r="E32" s="120">
        <v>550766.72</v>
      </c>
      <c r="F32" s="120">
        <v>10657883.439999999</v>
      </c>
      <c r="G32" s="120">
        <v>10428812.760000002</v>
      </c>
      <c r="H32" s="120">
        <v>2470245.5999999996</v>
      </c>
      <c r="I32" s="120">
        <v>28568310.579999998</v>
      </c>
      <c r="J32" s="120">
        <v>16531852.9</v>
      </c>
      <c r="K32" s="120">
        <v>8182088.7700000005</v>
      </c>
      <c r="L32" s="120">
        <v>22972036.859999999</v>
      </c>
      <c r="M32" s="120">
        <v>12109155.699999999</v>
      </c>
      <c r="N32" s="120">
        <v>3622396.22</v>
      </c>
      <c r="O32" s="121">
        <v>14307255.460000001</v>
      </c>
      <c r="P32" s="56">
        <v>22370829.960000001</v>
      </c>
      <c r="Q32" s="56">
        <f t="shared" si="3"/>
        <v>152771634.97</v>
      </c>
    </row>
    <row r="33" spans="2:17" x14ac:dyDescent="0.25">
      <c r="B33" s="50" t="s">
        <v>181</v>
      </c>
      <c r="C33" s="54">
        <v>26765000</v>
      </c>
      <c r="D33" s="54">
        <v>16086001</v>
      </c>
      <c r="E33" s="120">
        <v>0</v>
      </c>
      <c r="F33" s="120">
        <v>0</v>
      </c>
      <c r="G33" s="120">
        <v>0</v>
      </c>
      <c r="H33" s="120">
        <v>0</v>
      </c>
      <c r="I33" s="120">
        <v>30000</v>
      </c>
      <c r="J33" s="120">
        <v>0</v>
      </c>
      <c r="K33" s="120">
        <v>0</v>
      </c>
      <c r="L33" s="120">
        <v>0</v>
      </c>
      <c r="M33" s="120">
        <v>0</v>
      </c>
      <c r="N33" s="120">
        <v>0</v>
      </c>
      <c r="O33" s="121">
        <v>0</v>
      </c>
      <c r="P33" s="56">
        <v>0</v>
      </c>
      <c r="Q33" s="56">
        <f t="shared" si="3"/>
        <v>30000</v>
      </c>
    </row>
    <row r="34" spans="2:17" x14ac:dyDescent="0.25">
      <c r="B34" s="50" t="s">
        <v>182</v>
      </c>
      <c r="C34" s="54">
        <v>935259041</v>
      </c>
      <c r="D34" s="54">
        <v>1590653768.0800002</v>
      </c>
      <c r="E34" s="120">
        <v>18627914.630000003</v>
      </c>
      <c r="F34" s="120">
        <v>13466721</v>
      </c>
      <c r="G34" s="120">
        <v>187942678.37</v>
      </c>
      <c r="H34" s="120">
        <v>106171670.91</v>
      </c>
      <c r="I34" s="120">
        <v>38553315.639999993</v>
      </c>
      <c r="J34" s="120">
        <v>182663000.81</v>
      </c>
      <c r="K34" s="120">
        <v>67449297.730000004</v>
      </c>
      <c r="L34" s="120">
        <v>62111774.189999998</v>
      </c>
      <c r="M34" s="120">
        <v>19577220.039999999</v>
      </c>
      <c r="N34" s="120">
        <v>9341179.3200000003</v>
      </c>
      <c r="O34" s="121">
        <v>241879621.76999998</v>
      </c>
      <c r="P34" s="56">
        <v>38952788.100000001</v>
      </c>
      <c r="Q34" s="56">
        <f t="shared" si="3"/>
        <v>986737182.50999999</v>
      </c>
    </row>
    <row r="35" spans="2:17" x14ac:dyDescent="0.25">
      <c r="B35" s="50" t="s">
        <v>183</v>
      </c>
      <c r="C35" s="54">
        <v>628612825</v>
      </c>
      <c r="D35" s="54">
        <v>445609283.48000008</v>
      </c>
      <c r="E35" s="120">
        <v>1395191.33</v>
      </c>
      <c r="F35" s="120">
        <v>3935489.2199999997</v>
      </c>
      <c r="G35" s="120">
        <v>40381602.030000001</v>
      </c>
      <c r="H35" s="120">
        <v>28105300.619999997</v>
      </c>
      <c r="I35" s="120">
        <v>9959993.7699999996</v>
      </c>
      <c r="J35" s="120">
        <v>47334935.120000012</v>
      </c>
      <c r="K35" s="120">
        <v>15659165.180000002</v>
      </c>
      <c r="L35" s="120">
        <v>19658208.600000005</v>
      </c>
      <c r="M35" s="120">
        <v>4678374.6399999997</v>
      </c>
      <c r="N35" s="120">
        <v>4235007.08</v>
      </c>
      <c r="O35" s="121">
        <v>51900684.390000015</v>
      </c>
      <c r="P35" s="56">
        <v>17765814.190000001</v>
      </c>
      <c r="Q35" s="56">
        <f t="shared" si="3"/>
        <v>245009766.17000002</v>
      </c>
    </row>
    <row r="36" spans="2:17" s="28" customFormat="1" x14ac:dyDescent="0.25">
      <c r="B36" s="51" t="s">
        <v>184</v>
      </c>
      <c r="C36" s="68">
        <v>238786008</v>
      </c>
      <c r="D36" s="68">
        <v>218827383.17000002</v>
      </c>
      <c r="E36" s="119">
        <f>E37</f>
        <v>1659040.01</v>
      </c>
      <c r="F36" s="119">
        <f t="shared" ref="F36:P36" si="8">F37</f>
        <v>0</v>
      </c>
      <c r="G36" s="119">
        <f t="shared" si="8"/>
        <v>1147939.3800000001</v>
      </c>
      <c r="H36" s="119">
        <f t="shared" si="8"/>
        <v>268448.82</v>
      </c>
      <c r="I36" s="119">
        <f t="shared" si="8"/>
        <v>0</v>
      </c>
      <c r="J36" s="119">
        <f t="shared" si="8"/>
        <v>2088416.6600000001</v>
      </c>
      <c r="K36" s="119">
        <f t="shared" si="8"/>
        <v>652349.19999999995</v>
      </c>
      <c r="L36" s="119">
        <f t="shared" si="8"/>
        <v>159234.17000000001</v>
      </c>
      <c r="M36" s="119">
        <f t="shared" si="8"/>
        <v>1595521.3399999999</v>
      </c>
      <c r="N36" s="119">
        <f t="shared" si="8"/>
        <v>456498.85</v>
      </c>
      <c r="O36" s="119">
        <f t="shared" si="8"/>
        <v>47684.09</v>
      </c>
      <c r="P36" s="119">
        <f t="shared" si="8"/>
        <v>0</v>
      </c>
      <c r="Q36" s="63">
        <f t="shared" si="3"/>
        <v>8075132.5199999996</v>
      </c>
    </row>
    <row r="37" spans="2:17" x14ac:dyDescent="0.25">
      <c r="B37" s="50" t="s">
        <v>185</v>
      </c>
      <c r="C37" s="54">
        <v>238786008</v>
      </c>
      <c r="D37" s="54">
        <v>218827383.17000002</v>
      </c>
      <c r="E37" s="120">
        <v>1659040.01</v>
      </c>
      <c r="F37" s="120">
        <v>0</v>
      </c>
      <c r="G37" s="120">
        <v>1147939.3800000001</v>
      </c>
      <c r="H37" s="120">
        <v>268448.82</v>
      </c>
      <c r="I37" s="120">
        <v>0</v>
      </c>
      <c r="J37" s="120">
        <v>2088416.6600000001</v>
      </c>
      <c r="K37" s="120">
        <v>652349.19999999995</v>
      </c>
      <c r="L37" s="120">
        <v>159234.17000000001</v>
      </c>
      <c r="M37" s="120">
        <v>1595521.3399999999</v>
      </c>
      <c r="N37" s="120">
        <v>456498.85</v>
      </c>
      <c r="O37" s="121">
        <v>47684.09</v>
      </c>
      <c r="P37" s="56">
        <v>0</v>
      </c>
      <c r="Q37" s="56">
        <f t="shared" si="3"/>
        <v>8075132.5199999996</v>
      </c>
    </row>
    <row r="38" spans="2:17" s="28" customFormat="1" x14ac:dyDescent="0.25">
      <c r="B38" s="52" t="s">
        <v>25</v>
      </c>
      <c r="C38" s="68">
        <v>9122683871</v>
      </c>
      <c r="D38" s="68">
        <v>8943992699.4500008</v>
      </c>
      <c r="E38" s="119">
        <f>E39+E41</f>
        <v>324443787.30000001</v>
      </c>
      <c r="F38" s="119">
        <f t="shared" ref="F38:P38" si="9">F39+F41</f>
        <v>446475915.71000004</v>
      </c>
      <c r="G38" s="119">
        <f t="shared" si="9"/>
        <v>431809774.02999997</v>
      </c>
      <c r="H38" s="119">
        <f t="shared" si="9"/>
        <v>553801564.80999994</v>
      </c>
      <c r="I38" s="119">
        <f t="shared" si="9"/>
        <v>469793208.97000003</v>
      </c>
      <c r="J38" s="119">
        <f t="shared" si="9"/>
        <v>408978994.32999998</v>
      </c>
      <c r="K38" s="119">
        <f t="shared" si="9"/>
        <v>352630885.92999995</v>
      </c>
      <c r="L38" s="119">
        <f t="shared" si="9"/>
        <v>408353876.63999999</v>
      </c>
      <c r="M38" s="119">
        <f t="shared" si="9"/>
        <v>487192760.90999997</v>
      </c>
      <c r="N38" s="119">
        <f t="shared" si="9"/>
        <v>603382619.75</v>
      </c>
      <c r="O38" s="119">
        <f t="shared" si="9"/>
        <v>596064833.70000005</v>
      </c>
      <c r="P38" s="119">
        <f t="shared" si="9"/>
        <v>936829601.70000005</v>
      </c>
      <c r="Q38" s="63">
        <f t="shared" si="3"/>
        <v>6019757823.7799988</v>
      </c>
    </row>
    <row r="39" spans="2:17" s="28" customFormat="1" x14ac:dyDescent="0.25">
      <c r="B39" s="51" t="s">
        <v>186</v>
      </c>
      <c r="C39" s="68">
        <v>2268942468</v>
      </c>
      <c r="D39" s="68">
        <v>2345207537.29</v>
      </c>
      <c r="E39" s="119">
        <f>E40</f>
        <v>186258112.93000001</v>
      </c>
      <c r="F39" s="119">
        <f t="shared" ref="F39:P39" si="10">F40</f>
        <v>192638662.08000001</v>
      </c>
      <c r="G39" s="119">
        <f t="shared" si="10"/>
        <v>190417348.14000002</v>
      </c>
      <c r="H39" s="119">
        <f t="shared" si="10"/>
        <v>188510386.94999999</v>
      </c>
      <c r="I39" s="119">
        <f t="shared" si="10"/>
        <v>190163535.79999998</v>
      </c>
      <c r="J39" s="119">
        <f t="shared" si="10"/>
        <v>187638675.32999998</v>
      </c>
      <c r="K39" s="119">
        <f t="shared" si="10"/>
        <v>186459372.46999997</v>
      </c>
      <c r="L39" s="119">
        <f t="shared" si="10"/>
        <v>186097203.55999997</v>
      </c>
      <c r="M39" s="119">
        <f t="shared" si="10"/>
        <v>184960923.89999998</v>
      </c>
      <c r="N39" s="119">
        <f t="shared" si="10"/>
        <v>185194085.63</v>
      </c>
      <c r="O39" s="119">
        <f t="shared" si="10"/>
        <v>185977445.75000003</v>
      </c>
      <c r="P39" s="119">
        <f t="shared" si="10"/>
        <v>187157203.73999998</v>
      </c>
      <c r="Q39" s="63">
        <f t="shared" si="3"/>
        <v>2251472956.2799997</v>
      </c>
    </row>
    <row r="40" spans="2:17" x14ac:dyDescent="0.25">
      <c r="B40" s="50" t="s">
        <v>187</v>
      </c>
      <c r="C40" s="54">
        <v>2268942468</v>
      </c>
      <c r="D40" s="54">
        <v>2345207537.29</v>
      </c>
      <c r="E40" s="120">
        <v>186258112.93000001</v>
      </c>
      <c r="F40" s="120">
        <v>192638662.08000001</v>
      </c>
      <c r="G40" s="120">
        <v>190417348.14000002</v>
      </c>
      <c r="H40" s="120">
        <v>188510386.94999999</v>
      </c>
      <c r="I40" s="120">
        <v>190163535.79999998</v>
      </c>
      <c r="J40" s="120">
        <v>187638675.32999998</v>
      </c>
      <c r="K40" s="120">
        <v>186459372.46999997</v>
      </c>
      <c r="L40" s="120">
        <v>186097203.55999997</v>
      </c>
      <c r="M40" s="120">
        <v>184960923.89999998</v>
      </c>
      <c r="N40" s="120">
        <v>185194085.63</v>
      </c>
      <c r="O40" s="121">
        <v>185977445.75000003</v>
      </c>
      <c r="P40" s="56">
        <v>187157203.73999998</v>
      </c>
      <c r="Q40" s="56">
        <f t="shared" si="3"/>
        <v>2251472956.2799997</v>
      </c>
    </row>
    <row r="41" spans="2:17" s="28" customFormat="1" x14ac:dyDescent="0.25">
      <c r="B41" s="51" t="s">
        <v>188</v>
      </c>
      <c r="C41" s="68">
        <v>6853741403</v>
      </c>
      <c r="D41" s="68">
        <v>6598785162.1599998</v>
      </c>
      <c r="E41" s="119">
        <f>SUM(E42:E54)</f>
        <v>138185674.37</v>
      </c>
      <c r="F41" s="119">
        <f t="shared" ref="F41:P41" si="11">SUM(F42:F54)</f>
        <v>253837253.63000005</v>
      </c>
      <c r="G41" s="119">
        <f t="shared" si="11"/>
        <v>241392425.88999999</v>
      </c>
      <c r="H41" s="119">
        <f t="shared" si="11"/>
        <v>365291177.86000001</v>
      </c>
      <c r="I41" s="119">
        <f t="shared" si="11"/>
        <v>279629673.17000002</v>
      </c>
      <c r="J41" s="119">
        <f t="shared" si="11"/>
        <v>221340319</v>
      </c>
      <c r="K41" s="119">
        <f t="shared" si="11"/>
        <v>166171513.46000001</v>
      </c>
      <c r="L41" s="119">
        <f t="shared" si="11"/>
        <v>222256673.08000004</v>
      </c>
      <c r="M41" s="119">
        <f t="shared" si="11"/>
        <v>302231837.00999999</v>
      </c>
      <c r="N41" s="119">
        <f t="shared" si="11"/>
        <v>418188534.11999995</v>
      </c>
      <c r="O41" s="119">
        <f t="shared" si="11"/>
        <v>410087387.95000005</v>
      </c>
      <c r="P41" s="119">
        <f t="shared" si="11"/>
        <v>749672397.96000004</v>
      </c>
      <c r="Q41" s="63">
        <f t="shared" si="3"/>
        <v>3768284867.5</v>
      </c>
    </row>
    <row r="42" spans="2:17" x14ac:dyDescent="0.25">
      <c r="B42" s="50" t="s">
        <v>189</v>
      </c>
      <c r="C42" s="54">
        <v>155108874</v>
      </c>
      <c r="D42" s="54">
        <v>152726245.03</v>
      </c>
      <c r="E42" s="120">
        <v>8164138.8799999999</v>
      </c>
      <c r="F42" s="120">
        <v>8852112.9400000013</v>
      </c>
      <c r="G42" s="120">
        <v>10925331.880000001</v>
      </c>
      <c r="H42" s="120">
        <v>10620144.289999999</v>
      </c>
      <c r="I42" s="120">
        <v>11203819.439999999</v>
      </c>
      <c r="J42" s="120">
        <v>9555927.9700000007</v>
      </c>
      <c r="K42" s="120">
        <v>9833035.7699999996</v>
      </c>
      <c r="L42" s="120">
        <v>9794744.3900000006</v>
      </c>
      <c r="M42" s="120">
        <v>9335973</v>
      </c>
      <c r="N42" s="120">
        <v>9541258.2300000004</v>
      </c>
      <c r="O42" s="121">
        <v>9715351.8900000006</v>
      </c>
      <c r="P42" s="56">
        <v>11123701.449999999</v>
      </c>
      <c r="Q42" s="56">
        <f t="shared" si="3"/>
        <v>118665540.13000001</v>
      </c>
    </row>
    <row r="43" spans="2:17" x14ac:dyDescent="0.25">
      <c r="B43" s="50" t="s">
        <v>191</v>
      </c>
      <c r="C43" s="54">
        <v>270224839</v>
      </c>
      <c r="D43" s="54">
        <v>303607064.96000004</v>
      </c>
      <c r="E43" s="120">
        <v>151323.44</v>
      </c>
      <c r="F43" s="120">
        <v>1095373.72</v>
      </c>
      <c r="G43" s="120">
        <v>16281070.859999998</v>
      </c>
      <c r="H43" s="120">
        <v>1113643.1099999999</v>
      </c>
      <c r="I43" s="120">
        <v>4702812.59</v>
      </c>
      <c r="J43" s="120">
        <v>1139073.4200000002</v>
      </c>
      <c r="K43" s="120">
        <v>1543143.9899999998</v>
      </c>
      <c r="L43" s="120">
        <v>2305330.6</v>
      </c>
      <c r="M43" s="120">
        <v>2578891.5500000003</v>
      </c>
      <c r="N43" s="120">
        <v>1564398.33</v>
      </c>
      <c r="O43" s="121">
        <v>1093440.55</v>
      </c>
      <c r="P43" s="56">
        <v>6731137.4299999997</v>
      </c>
      <c r="Q43" s="56">
        <f t="shared" si="3"/>
        <v>40299639.589999996</v>
      </c>
    </row>
    <row r="44" spans="2:17" x14ac:dyDescent="0.25">
      <c r="B44" s="50" t="s">
        <v>192</v>
      </c>
      <c r="C44" s="54">
        <v>260773532</v>
      </c>
      <c r="D44" s="54">
        <v>270381994.43000001</v>
      </c>
      <c r="E44" s="120">
        <v>996150</v>
      </c>
      <c r="F44" s="120">
        <v>2988650</v>
      </c>
      <c r="G44" s="120">
        <v>3143400</v>
      </c>
      <c r="H44" s="120">
        <v>1954500</v>
      </c>
      <c r="I44" s="120">
        <v>3632500</v>
      </c>
      <c r="J44" s="120">
        <v>2514400</v>
      </c>
      <c r="K44" s="120">
        <v>3572066.67</v>
      </c>
      <c r="L44" s="120">
        <v>2513400</v>
      </c>
      <c r="M44" s="120">
        <v>3024889.4299999997</v>
      </c>
      <c r="N44" s="120">
        <v>2766566.66</v>
      </c>
      <c r="O44" s="121">
        <v>3354566.67</v>
      </c>
      <c r="P44" s="56">
        <v>4267308.03</v>
      </c>
      <c r="Q44" s="56">
        <f t="shared" si="3"/>
        <v>34728397.460000001</v>
      </c>
    </row>
    <row r="45" spans="2:17" x14ac:dyDescent="0.25">
      <c r="B45" s="50" t="s">
        <v>193</v>
      </c>
      <c r="C45" s="54">
        <v>739587576</v>
      </c>
      <c r="D45" s="54">
        <v>889747800.49000001</v>
      </c>
      <c r="E45" s="120">
        <v>54606360.959999993</v>
      </c>
      <c r="F45" s="120">
        <v>55553670.309999995</v>
      </c>
      <c r="G45" s="120">
        <v>56825967.309999995</v>
      </c>
      <c r="H45" s="120">
        <v>57299160.419999994</v>
      </c>
      <c r="I45" s="120">
        <v>59068056.68</v>
      </c>
      <c r="J45" s="120">
        <v>61332796.640000008</v>
      </c>
      <c r="K45" s="120">
        <v>61401397.640000008</v>
      </c>
      <c r="L45" s="120">
        <v>61640947.360000007</v>
      </c>
      <c r="M45" s="120">
        <v>62409134.130000003</v>
      </c>
      <c r="N45" s="120">
        <v>63569032.980000004</v>
      </c>
      <c r="O45" s="121">
        <v>64709363.420000002</v>
      </c>
      <c r="P45" s="56">
        <v>63995836.340000004</v>
      </c>
      <c r="Q45" s="56">
        <f t="shared" si="3"/>
        <v>722411724.18999994</v>
      </c>
    </row>
    <row r="46" spans="2:17" x14ac:dyDescent="0.25">
      <c r="B46" s="50" t="s">
        <v>194</v>
      </c>
      <c r="C46" s="54">
        <v>2497862447</v>
      </c>
      <c r="D46" s="54">
        <v>2640915980.8399992</v>
      </c>
      <c r="E46" s="120">
        <v>26616456.399999999</v>
      </c>
      <c r="F46" s="120">
        <v>26602574.459999997</v>
      </c>
      <c r="G46" s="120">
        <v>81799602.599999994</v>
      </c>
      <c r="H46" s="120">
        <v>209277353.09999996</v>
      </c>
      <c r="I46" s="120">
        <v>140649275.56999999</v>
      </c>
      <c r="J46" s="120">
        <v>46213673.869999997</v>
      </c>
      <c r="K46" s="120">
        <v>29732666.329999998</v>
      </c>
      <c r="L46" s="120">
        <v>66834238.939999998</v>
      </c>
      <c r="M46" s="120">
        <v>155510672.45000002</v>
      </c>
      <c r="N46" s="120">
        <v>48574054.43</v>
      </c>
      <c r="O46" s="121">
        <v>30451801.66</v>
      </c>
      <c r="P46" s="56">
        <v>68752915.040000007</v>
      </c>
      <c r="Q46" s="56">
        <f t="shared" si="3"/>
        <v>931015284.8499999</v>
      </c>
    </row>
    <row r="47" spans="2:17" x14ac:dyDescent="0.25">
      <c r="B47" s="50" t="s">
        <v>195</v>
      </c>
      <c r="C47" s="54">
        <v>280513974</v>
      </c>
      <c r="D47" s="54">
        <v>302580560.85000002</v>
      </c>
      <c r="E47" s="120">
        <v>21852342.039999999</v>
      </c>
      <c r="F47" s="120">
        <v>24932582.799999997</v>
      </c>
      <c r="G47" s="120">
        <v>23620560.400000002</v>
      </c>
      <c r="H47" s="120">
        <v>23786050.619999997</v>
      </c>
      <c r="I47" s="120">
        <v>23202186.119999997</v>
      </c>
      <c r="J47" s="120">
        <v>24792864.070000004</v>
      </c>
      <c r="K47" s="120">
        <v>24138510.5</v>
      </c>
      <c r="L47" s="120">
        <v>24257115.969999999</v>
      </c>
      <c r="M47" s="120">
        <v>24548693.560000002</v>
      </c>
      <c r="N47" s="120">
        <v>24710236.669999998</v>
      </c>
      <c r="O47" s="121">
        <v>24913353.739999998</v>
      </c>
      <c r="P47" s="56">
        <v>25064309.689999998</v>
      </c>
      <c r="Q47" s="56">
        <f t="shared" si="3"/>
        <v>289818806.17999995</v>
      </c>
    </row>
    <row r="48" spans="2:17" x14ac:dyDescent="0.25">
      <c r="B48" s="50" t="s">
        <v>196</v>
      </c>
      <c r="C48" s="54">
        <v>1995926353</v>
      </c>
      <c r="D48" s="54">
        <v>587335337.08999991</v>
      </c>
      <c r="E48" s="120">
        <v>22211444.670000002</v>
      </c>
      <c r="F48" s="120">
        <v>22929681.02</v>
      </c>
      <c r="G48" s="120">
        <v>27482303.920000002</v>
      </c>
      <c r="H48" s="120">
        <v>21661778.099999998</v>
      </c>
      <c r="I48" s="120">
        <v>22571858.789999999</v>
      </c>
      <c r="J48" s="120">
        <v>21932282.440000001</v>
      </c>
      <c r="K48" s="120">
        <v>23246221.02</v>
      </c>
      <c r="L48" s="120">
        <v>23027771.020000003</v>
      </c>
      <c r="M48" s="120">
        <v>23624849.819999997</v>
      </c>
      <c r="N48" s="120">
        <v>23449870.690000001</v>
      </c>
      <c r="O48" s="121">
        <v>74367996.109999999</v>
      </c>
      <c r="P48" s="56">
        <v>23314125.77</v>
      </c>
      <c r="Q48" s="56">
        <f t="shared" si="3"/>
        <v>329820183.37</v>
      </c>
    </row>
    <row r="49" spans="2:17" x14ac:dyDescent="0.25">
      <c r="B49" s="50" t="s">
        <v>197</v>
      </c>
      <c r="C49" s="54">
        <v>248332450</v>
      </c>
      <c r="D49" s="54">
        <v>225706493.56999999</v>
      </c>
      <c r="E49" s="120">
        <v>11000</v>
      </c>
      <c r="F49" s="120">
        <v>16905486.530000001</v>
      </c>
      <c r="G49" s="120">
        <v>8545855</v>
      </c>
      <c r="H49" s="120">
        <v>35917273.539999999</v>
      </c>
      <c r="I49" s="120">
        <v>10943248</v>
      </c>
      <c r="J49" s="120">
        <v>44257391.109999999</v>
      </c>
      <c r="K49" s="120">
        <v>9691998</v>
      </c>
      <c r="L49" s="120">
        <v>27996368.869999997</v>
      </c>
      <c r="M49" s="120">
        <v>16454266.35</v>
      </c>
      <c r="N49" s="120">
        <v>10658296.439999999</v>
      </c>
      <c r="O49" s="121">
        <v>13969223.869999999</v>
      </c>
      <c r="P49" s="56">
        <v>7059836.6699999999</v>
      </c>
      <c r="Q49" s="56">
        <f t="shared" si="3"/>
        <v>202410244.37999997</v>
      </c>
    </row>
    <row r="50" spans="2:17" x14ac:dyDescent="0.25">
      <c r="B50" s="50" t="s">
        <v>198</v>
      </c>
      <c r="C50" s="54">
        <v>229774052</v>
      </c>
      <c r="D50" s="54">
        <v>699161153.42000008</v>
      </c>
      <c r="E50" s="120">
        <v>0</v>
      </c>
      <c r="F50" s="120">
        <v>5405947.0499999998</v>
      </c>
      <c r="G50" s="120">
        <v>9052781.4400000013</v>
      </c>
      <c r="H50" s="120">
        <v>0</v>
      </c>
      <c r="I50" s="120">
        <v>0</v>
      </c>
      <c r="J50" s="120">
        <v>0</v>
      </c>
      <c r="K50" s="120">
        <v>0</v>
      </c>
      <c r="L50" s="120">
        <v>0</v>
      </c>
      <c r="M50" s="120">
        <v>0</v>
      </c>
      <c r="N50" s="120">
        <v>229086034.91999999</v>
      </c>
      <c r="O50" s="121">
        <v>183504448.67000002</v>
      </c>
      <c r="P50" s="56">
        <v>199203898.20000002</v>
      </c>
      <c r="Q50" s="56">
        <f t="shared" si="3"/>
        <v>626253110.28000009</v>
      </c>
    </row>
    <row r="51" spans="2:17" x14ac:dyDescent="0.25">
      <c r="B51" s="50" t="s">
        <v>199</v>
      </c>
      <c r="C51" s="54">
        <v>10728432</v>
      </c>
      <c r="D51" s="54">
        <v>21463589</v>
      </c>
      <c r="E51" s="120">
        <v>1609576.6</v>
      </c>
      <c r="F51" s="120">
        <v>1596855.8</v>
      </c>
      <c r="G51" s="120">
        <v>1596855.8</v>
      </c>
      <c r="H51" s="120">
        <v>1592578</v>
      </c>
      <c r="I51" s="120">
        <v>1592578</v>
      </c>
      <c r="J51" s="120">
        <v>1588412.8</v>
      </c>
      <c r="K51" s="120">
        <v>1048844.26</v>
      </c>
      <c r="L51" s="120">
        <v>1928676.65</v>
      </c>
      <c r="M51" s="120">
        <v>2802843.84</v>
      </c>
      <c r="N51" s="120">
        <v>1992568.06</v>
      </c>
      <c r="O51" s="121">
        <v>1975907.2599999998</v>
      </c>
      <c r="P51" s="56">
        <v>1967576.8599999999</v>
      </c>
      <c r="Q51" s="56">
        <f t="shared" si="3"/>
        <v>21293273.93</v>
      </c>
    </row>
    <row r="52" spans="2:17" x14ac:dyDescent="0.25">
      <c r="B52" s="50" t="s">
        <v>200</v>
      </c>
      <c r="C52" s="54">
        <v>4467607</v>
      </c>
      <c r="D52" s="54">
        <v>4935522.5</v>
      </c>
      <c r="E52" s="120">
        <v>394715.61</v>
      </c>
      <c r="F52" s="120">
        <v>421509.11</v>
      </c>
      <c r="G52" s="120">
        <v>416150.41000000003</v>
      </c>
      <c r="H52" s="120">
        <v>416150.41</v>
      </c>
      <c r="I52" s="120">
        <v>421509.11000000004</v>
      </c>
      <c r="J52" s="120">
        <v>426867.81</v>
      </c>
      <c r="K52" s="120">
        <v>393950.41</v>
      </c>
      <c r="L52" s="120">
        <v>383041.70999999996</v>
      </c>
      <c r="M52" s="120">
        <v>388613.18</v>
      </c>
      <c r="N52" s="120">
        <v>415406.68</v>
      </c>
      <c r="O52" s="121">
        <v>415406.67999999993</v>
      </c>
      <c r="P52" s="56">
        <v>420765.38</v>
      </c>
      <c r="Q52" s="56">
        <f t="shared" si="3"/>
        <v>4914086.5</v>
      </c>
    </row>
    <row r="53" spans="2:17" x14ac:dyDescent="0.25">
      <c r="B53" s="50" t="s">
        <v>201</v>
      </c>
      <c r="C53" s="54">
        <v>18499364</v>
      </c>
      <c r="D53" s="54">
        <v>19426848.899999999</v>
      </c>
      <c r="E53" s="120">
        <v>1572165.7699999998</v>
      </c>
      <c r="F53" s="120">
        <v>1668622.3699999996</v>
      </c>
      <c r="G53" s="120">
        <v>1652546.27</v>
      </c>
      <c r="H53" s="120">
        <v>1652546.27</v>
      </c>
      <c r="I53" s="120">
        <v>1641828.8699999999</v>
      </c>
      <c r="J53" s="120">
        <v>1641828.8699999996</v>
      </c>
      <c r="K53" s="120">
        <v>1569678.8699999999</v>
      </c>
      <c r="L53" s="120">
        <v>1575037.57</v>
      </c>
      <c r="M53" s="120">
        <v>1553009.7</v>
      </c>
      <c r="N53" s="120">
        <v>1605810.0299999998</v>
      </c>
      <c r="O53" s="121">
        <v>1616527.4299999997</v>
      </c>
      <c r="P53" s="56">
        <v>1637962.2299999995</v>
      </c>
      <c r="Q53" s="56">
        <f t="shared" si="3"/>
        <v>19387564.249999996</v>
      </c>
    </row>
    <row r="54" spans="2:17" x14ac:dyDescent="0.25">
      <c r="B54" s="50" t="s">
        <v>202</v>
      </c>
      <c r="C54" s="54">
        <v>141941903</v>
      </c>
      <c r="D54" s="54">
        <v>480796571.08000004</v>
      </c>
      <c r="E54" s="120">
        <v>0</v>
      </c>
      <c r="F54" s="120">
        <v>84884187.519999996</v>
      </c>
      <c r="G54" s="120">
        <v>50000</v>
      </c>
      <c r="H54" s="120"/>
      <c r="I54" s="120">
        <v>0</v>
      </c>
      <c r="J54" s="120">
        <v>5944800</v>
      </c>
      <c r="K54" s="120">
        <v>0</v>
      </c>
      <c r="L54" s="120"/>
      <c r="M54" s="120"/>
      <c r="N54" s="120">
        <v>255000</v>
      </c>
      <c r="O54" s="121">
        <v>0</v>
      </c>
      <c r="P54" s="56">
        <v>336133024.87000006</v>
      </c>
      <c r="Q54" s="56">
        <f t="shared" si="3"/>
        <v>427267012.39000005</v>
      </c>
    </row>
    <row r="55" spans="2:17" s="28" customFormat="1" x14ac:dyDescent="0.25">
      <c r="B55" s="52" t="s">
        <v>26</v>
      </c>
      <c r="C55" s="68">
        <v>135450936</v>
      </c>
      <c r="D55" s="68">
        <v>102255674.55</v>
      </c>
      <c r="E55" s="119">
        <f>E56+E59</f>
        <v>320300</v>
      </c>
      <c r="F55" s="119">
        <f t="shared" ref="F55:P55" si="12">F56+F59</f>
        <v>723262.28</v>
      </c>
      <c r="G55" s="119">
        <f t="shared" si="12"/>
        <v>714452.25</v>
      </c>
      <c r="H55" s="119">
        <f t="shared" si="12"/>
        <v>558790.42000000004</v>
      </c>
      <c r="I55" s="119">
        <f t="shared" si="12"/>
        <v>1203136.56</v>
      </c>
      <c r="J55" s="119">
        <f t="shared" si="12"/>
        <v>1112710.96</v>
      </c>
      <c r="K55" s="119">
        <f t="shared" si="12"/>
        <v>451391.57999999996</v>
      </c>
      <c r="L55" s="119">
        <f t="shared" si="12"/>
        <v>796146.44</v>
      </c>
      <c r="M55" s="119">
        <f t="shared" si="12"/>
        <v>751000.62000000011</v>
      </c>
      <c r="N55" s="119">
        <f>N56+N59</f>
        <v>575244.27</v>
      </c>
      <c r="O55" s="119">
        <f t="shared" si="12"/>
        <v>1313903.46</v>
      </c>
      <c r="P55" s="119">
        <f t="shared" si="12"/>
        <v>1002408.91</v>
      </c>
      <c r="Q55" s="63">
        <f t="shared" si="3"/>
        <v>9522747.75</v>
      </c>
    </row>
    <row r="56" spans="2:17" s="28" customFormat="1" x14ac:dyDescent="0.25">
      <c r="B56" s="51" t="s">
        <v>204</v>
      </c>
      <c r="C56" s="68">
        <v>82488998</v>
      </c>
      <c r="D56" s="68">
        <v>76238248</v>
      </c>
      <c r="E56" s="119">
        <f>E57+E58</f>
        <v>320300</v>
      </c>
      <c r="F56" s="119">
        <f t="shared" ref="F56:P56" si="13">F57+F58</f>
        <v>324200</v>
      </c>
      <c r="G56" s="119">
        <f t="shared" si="13"/>
        <v>366050</v>
      </c>
      <c r="H56" s="119">
        <f t="shared" si="13"/>
        <v>351600.64000000001</v>
      </c>
      <c r="I56" s="119">
        <f t="shared" si="13"/>
        <v>715300</v>
      </c>
      <c r="J56" s="119">
        <f t="shared" si="13"/>
        <v>738350</v>
      </c>
      <c r="K56" s="119">
        <f t="shared" si="13"/>
        <v>327700</v>
      </c>
      <c r="L56" s="119">
        <f t="shared" si="13"/>
        <v>409800</v>
      </c>
      <c r="M56" s="119">
        <f t="shared" si="13"/>
        <v>457144</v>
      </c>
      <c r="N56" s="119">
        <f>N57+N58</f>
        <v>333200</v>
      </c>
      <c r="O56" s="119">
        <f t="shared" si="13"/>
        <v>899700</v>
      </c>
      <c r="P56" s="119">
        <f t="shared" si="13"/>
        <v>482200</v>
      </c>
      <c r="Q56" s="63">
        <f t="shared" si="3"/>
        <v>5725544.6400000006</v>
      </c>
    </row>
    <row r="57" spans="2:17" x14ac:dyDescent="0.25">
      <c r="B57" s="50" t="s">
        <v>205</v>
      </c>
      <c r="C57" s="54">
        <v>78164924</v>
      </c>
      <c r="D57" s="54">
        <v>71939974</v>
      </c>
      <c r="E57" s="120">
        <v>320300</v>
      </c>
      <c r="F57" s="120">
        <v>324200</v>
      </c>
      <c r="G57" s="120">
        <v>366050</v>
      </c>
      <c r="H57" s="120">
        <v>351600.64000000001</v>
      </c>
      <c r="I57" s="120">
        <v>715300</v>
      </c>
      <c r="J57" s="120">
        <v>738350</v>
      </c>
      <c r="K57" s="120">
        <v>327700</v>
      </c>
      <c r="L57" s="120">
        <v>409800</v>
      </c>
      <c r="M57" s="120">
        <v>457144</v>
      </c>
      <c r="N57" s="120">
        <v>333200</v>
      </c>
      <c r="O57" s="121">
        <v>899700</v>
      </c>
      <c r="P57" s="56">
        <v>482200</v>
      </c>
      <c r="Q57" s="56">
        <f t="shared" si="3"/>
        <v>5725544.6400000006</v>
      </c>
    </row>
    <row r="58" spans="2:17" x14ac:dyDescent="0.25">
      <c r="B58" s="50" t="s">
        <v>206</v>
      </c>
      <c r="C58" s="54">
        <v>4324074</v>
      </c>
      <c r="D58" s="54">
        <v>4298274</v>
      </c>
      <c r="E58" s="120">
        <v>0</v>
      </c>
      <c r="F58" s="120">
        <v>0</v>
      </c>
      <c r="G58" s="120">
        <v>0</v>
      </c>
      <c r="H58" s="120">
        <v>0</v>
      </c>
      <c r="I58" s="120">
        <v>0</v>
      </c>
      <c r="J58" s="120">
        <v>0</v>
      </c>
      <c r="K58" s="120">
        <v>0</v>
      </c>
      <c r="L58" s="120">
        <v>0</v>
      </c>
      <c r="M58" s="120">
        <v>0</v>
      </c>
      <c r="N58" s="120">
        <v>0</v>
      </c>
      <c r="O58" s="121">
        <v>0</v>
      </c>
      <c r="P58" s="56">
        <v>0</v>
      </c>
      <c r="Q58" s="56">
        <f t="shared" si="3"/>
        <v>0</v>
      </c>
    </row>
    <row r="59" spans="2:17" s="28" customFormat="1" x14ac:dyDescent="0.25">
      <c r="B59" s="51" t="s">
        <v>207</v>
      </c>
      <c r="C59" s="68">
        <v>52961938</v>
      </c>
      <c r="D59" s="68">
        <v>26017426.549999997</v>
      </c>
      <c r="E59" s="119">
        <f>E60+E61</f>
        <v>0</v>
      </c>
      <c r="F59" s="119">
        <f>F60+F61</f>
        <v>399062.28</v>
      </c>
      <c r="G59" s="119">
        <f t="shared" ref="G59:P59" si="14">G60+G61</f>
        <v>348402.25</v>
      </c>
      <c r="H59" s="119">
        <f t="shared" si="14"/>
        <v>207189.78000000003</v>
      </c>
      <c r="I59" s="119">
        <f t="shared" si="14"/>
        <v>487836.56000000006</v>
      </c>
      <c r="J59" s="119">
        <f t="shared" si="14"/>
        <v>374360.95999999996</v>
      </c>
      <c r="K59" s="119">
        <f t="shared" si="14"/>
        <v>123691.57999999999</v>
      </c>
      <c r="L59" s="119">
        <f t="shared" si="14"/>
        <v>386346.44</v>
      </c>
      <c r="M59" s="119">
        <f t="shared" si="14"/>
        <v>293856.62000000005</v>
      </c>
      <c r="N59" s="119">
        <f>N60+N61</f>
        <v>242044.27000000002</v>
      </c>
      <c r="O59" s="119">
        <f t="shared" si="14"/>
        <v>414203.46</v>
      </c>
      <c r="P59" s="119">
        <f t="shared" si="14"/>
        <v>520208.91000000003</v>
      </c>
      <c r="Q59" s="63">
        <f t="shared" si="3"/>
        <v>3797203.1100000003</v>
      </c>
    </row>
    <row r="60" spans="2:17" x14ac:dyDescent="0.25">
      <c r="B60" s="50" t="s">
        <v>208</v>
      </c>
      <c r="C60" s="54">
        <v>50561938</v>
      </c>
      <c r="D60" s="54">
        <v>23617426.549999997</v>
      </c>
      <c r="E60" s="120">
        <v>0</v>
      </c>
      <c r="F60" s="120">
        <v>399062.28</v>
      </c>
      <c r="G60" s="120">
        <v>348402.25</v>
      </c>
      <c r="H60" s="120">
        <v>207189.78000000003</v>
      </c>
      <c r="I60" s="120">
        <v>487836.56000000006</v>
      </c>
      <c r="J60" s="120">
        <v>374360.95999999996</v>
      </c>
      <c r="K60" s="120">
        <v>123691.57999999999</v>
      </c>
      <c r="L60" s="120">
        <v>386346.44</v>
      </c>
      <c r="M60" s="120">
        <v>293856.62000000005</v>
      </c>
      <c r="N60" s="120">
        <v>242044.27000000002</v>
      </c>
      <c r="O60" s="121">
        <v>414203.46</v>
      </c>
      <c r="P60" s="56">
        <v>520208.91000000003</v>
      </c>
      <c r="Q60" s="56">
        <f t="shared" si="3"/>
        <v>3797203.1100000003</v>
      </c>
    </row>
    <row r="61" spans="2:17" x14ac:dyDescent="0.25">
      <c r="B61" s="50" t="s">
        <v>209</v>
      </c>
      <c r="C61" s="54">
        <v>2400000</v>
      </c>
      <c r="D61" s="54">
        <v>2400000</v>
      </c>
      <c r="E61" s="120">
        <v>0</v>
      </c>
      <c r="F61" s="120">
        <v>0</v>
      </c>
      <c r="G61" s="120">
        <v>0</v>
      </c>
      <c r="H61" s="120">
        <v>0</v>
      </c>
      <c r="I61" s="120">
        <v>0</v>
      </c>
      <c r="J61" s="120">
        <v>0</v>
      </c>
      <c r="K61" s="120">
        <v>0</v>
      </c>
      <c r="L61" s="120">
        <v>0</v>
      </c>
      <c r="M61" s="120">
        <v>0</v>
      </c>
      <c r="N61" s="120">
        <v>0</v>
      </c>
      <c r="O61" s="121">
        <v>0</v>
      </c>
      <c r="P61" s="56">
        <v>0</v>
      </c>
      <c r="Q61" s="56">
        <f t="shared" si="3"/>
        <v>0</v>
      </c>
    </row>
    <row r="62" spans="2:17" s="28" customFormat="1" x14ac:dyDescent="0.25">
      <c r="B62" s="52" t="s">
        <v>27</v>
      </c>
      <c r="C62" s="68">
        <v>1288962753</v>
      </c>
      <c r="D62" s="68">
        <v>1321884054.02</v>
      </c>
      <c r="E62" s="119">
        <f>E63+E65</f>
        <v>11294377.189999999</v>
      </c>
      <c r="F62" s="119">
        <f t="shared" ref="F62:P62" si="15">F63+F65</f>
        <v>29247797.919999998</v>
      </c>
      <c r="G62" s="119">
        <f t="shared" si="15"/>
        <v>7240277.8100000005</v>
      </c>
      <c r="H62" s="119">
        <f t="shared" si="15"/>
        <v>43439547.739999995</v>
      </c>
      <c r="I62" s="119">
        <f t="shared" si="15"/>
        <v>12755861.329999998</v>
      </c>
      <c r="J62" s="119">
        <f t="shared" si="15"/>
        <v>60489172.909999996</v>
      </c>
      <c r="K62" s="119">
        <f t="shared" si="15"/>
        <v>10211918.050000001</v>
      </c>
      <c r="L62" s="119">
        <f t="shared" si="15"/>
        <v>13033652.510000002</v>
      </c>
      <c r="M62" s="119">
        <f t="shared" si="15"/>
        <v>22558893.82</v>
      </c>
      <c r="N62" s="119">
        <f t="shared" si="15"/>
        <v>24074032.040000003</v>
      </c>
      <c r="O62" s="119">
        <f t="shared" si="15"/>
        <v>5471460.4000000004</v>
      </c>
      <c r="P62" s="119">
        <f t="shared" si="15"/>
        <v>207347598.83000001</v>
      </c>
      <c r="Q62" s="63">
        <f t="shared" si="3"/>
        <v>447164590.54999995</v>
      </c>
    </row>
    <row r="63" spans="2:17" s="28" customFormat="1" x14ac:dyDescent="0.25">
      <c r="B63" s="51" t="s">
        <v>210</v>
      </c>
      <c r="C63" s="68">
        <v>249087064</v>
      </c>
      <c r="D63" s="68">
        <v>271306739</v>
      </c>
      <c r="E63" s="119">
        <f>E64</f>
        <v>48666.67</v>
      </c>
      <c r="F63" s="119">
        <f t="shared" ref="F63:P63" si="16">F64</f>
        <v>4266241.9799999995</v>
      </c>
      <c r="G63" s="119">
        <f t="shared" si="16"/>
        <v>64458.33</v>
      </c>
      <c r="H63" s="119">
        <f t="shared" si="16"/>
        <v>2981551.84</v>
      </c>
      <c r="I63" s="119">
        <f t="shared" si="16"/>
        <v>3782874.5199999996</v>
      </c>
      <c r="J63" s="119">
        <f t="shared" si="16"/>
        <v>2468271.0099999998</v>
      </c>
      <c r="K63" s="119">
        <f t="shared" si="16"/>
        <v>2488397.89</v>
      </c>
      <c r="L63" s="119">
        <f t="shared" si="16"/>
        <v>1818253.14</v>
      </c>
      <c r="M63" s="119">
        <f t="shared" si="16"/>
        <v>2515569.77</v>
      </c>
      <c r="N63" s="119">
        <f t="shared" si="16"/>
        <v>4696942.0199999996</v>
      </c>
      <c r="O63" s="119">
        <f t="shared" si="16"/>
        <v>130905.12</v>
      </c>
      <c r="P63" s="119">
        <f t="shared" si="16"/>
        <v>174106183.39000002</v>
      </c>
      <c r="Q63" s="63">
        <f t="shared" si="3"/>
        <v>199368315.68000001</v>
      </c>
    </row>
    <row r="64" spans="2:17" x14ac:dyDescent="0.25">
      <c r="B64" s="50" t="s">
        <v>211</v>
      </c>
      <c r="C64" s="54">
        <v>249087064</v>
      </c>
      <c r="D64" s="54">
        <v>271306739</v>
      </c>
      <c r="E64" s="120">
        <v>48666.67</v>
      </c>
      <c r="F64" s="120">
        <v>4266241.9799999995</v>
      </c>
      <c r="G64" s="120">
        <v>64458.33</v>
      </c>
      <c r="H64" s="120">
        <v>2981551.84</v>
      </c>
      <c r="I64" s="120">
        <v>3782874.5199999996</v>
      </c>
      <c r="J64" s="120">
        <v>2468271.0099999998</v>
      </c>
      <c r="K64" s="120">
        <v>2488397.89</v>
      </c>
      <c r="L64" s="120">
        <v>1818253.14</v>
      </c>
      <c r="M64" s="120">
        <v>2515569.77</v>
      </c>
      <c r="N64" s="120">
        <v>4696942.0199999996</v>
      </c>
      <c r="O64" s="121">
        <v>130905.12</v>
      </c>
      <c r="P64" s="56">
        <v>174106183.39000002</v>
      </c>
      <c r="Q64" s="56">
        <f t="shared" si="3"/>
        <v>199368315.68000001</v>
      </c>
    </row>
    <row r="65" spans="2:17" s="28" customFormat="1" x14ac:dyDescent="0.25">
      <c r="B65" s="51" t="s">
        <v>212</v>
      </c>
      <c r="C65" s="68">
        <v>1039875689</v>
      </c>
      <c r="D65" s="68">
        <v>1050577315.02</v>
      </c>
      <c r="E65" s="119">
        <f>E66+E67+E68+E69</f>
        <v>11245710.52</v>
      </c>
      <c r="F65" s="119">
        <f t="shared" ref="F65:P65" si="17">F66+F67+F68+F69</f>
        <v>24981555.939999998</v>
      </c>
      <c r="G65" s="119">
        <f t="shared" si="17"/>
        <v>7175819.4800000004</v>
      </c>
      <c r="H65" s="119">
        <f t="shared" si="17"/>
        <v>40457995.899999999</v>
      </c>
      <c r="I65" s="119">
        <f t="shared" si="17"/>
        <v>8972986.8099999987</v>
      </c>
      <c r="J65" s="119">
        <f t="shared" si="17"/>
        <v>58020901.899999999</v>
      </c>
      <c r="K65" s="119">
        <f t="shared" si="17"/>
        <v>7723520.1600000001</v>
      </c>
      <c r="L65" s="119">
        <f t="shared" si="17"/>
        <v>11215399.370000001</v>
      </c>
      <c r="M65" s="119">
        <f t="shared" si="17"/>
        <v>20043324.050000001</v>
      </c>
      <c r="N65" s="119">
        <f t="shared" si="17"/>
        <v>19377090.020000003</v>
      </c>
      <c r="O65" s="119">
        <f t="shared" si="17"/>
        <v>5340555.28</v>
      </c>
      <c r="P65" s="119">
        <f t="shared" si="17"/>
        <v>33241415.440000001</v>
      </c>
      <c r="Q65" s="63">
        <f t="shared" si="3"/>
        <v>247796274.87000003</v>
      </c>
    </row>
    <row r="66" spans="2:17" x14ac:dyDescent="0.25">
      <c r="B66" s="50" t="s">
        <v>213</v>
      </c>
      <c r="C66" s="54">
        <v>217779021</v>
      </c>
      <c r="D66" s="54">
        <v>203586062.59</v>
      </c>
      <c r="E66" s="120">
        <v>4611042.8600000003</v>
      </c>
      <c r="F66" s="120">
        <v>0</v>
      </c>
      <c r="G66" s="120">
        <v>2677003.11</v>
      </c>
      <c r="H66" s="120">
        <v>1538123.9000000001</v>
      </c>
      <c r="I66" s="120">
        <v>3409049.3099999996</v>
      </c>
      <c r="J66" s="120">
        <v>3001369.2</v>
      </c>
      <c r="K66" s="120">
        <v>3936390.14</v>
      </c>
      <c r="L66" s="120">
        <v>4309757.0999999996</v>
      </c>
      <c r="M66" s="120">
        <v>3096641.04</v>
      </c>
      <c r="N66" s="120">
        <v>13437417.620000001</v>
      </c>
      <c r="O66" s="121">
        <v>1727600.25</v>
      </c>
      <c r="P66" s="56">
        <v>0</v>
      </c>
      <c r="Q66" s="56">
        <f t="shared" si="3"/>
        <v>41744394.530000001</v>
      </c>
    </row>
    <row r="67" spans="2:17" x14ac:dyDescent="0.25">
      <c r="B67" s="50" t="s">
        <v>214</v>
      </c>
      <c r="C67" s="54">
        <v>6106551</v>
      </c>
      <c r="D67" s="54">
        <v>5022968.24</v>
      </c>
      <c r="E67" s="120">
        <v>6000</v>
      </c>
      <c r="F67" s="120">
        <v>721888.75</v>
      </c>
      <c r="G67" s="120">
        <v>0</v>
      </c>
      <c r="H67" s="120">
        <v>20000</v>
      </c>
      <c r="I67" s="120">
        <v>30000</v>
      </c>
      <c r="J67" s="120">
        <v>20000</v>
      </c>
      <c r="K67" s="120">
        <v>100000</v>
      </c>
      <c r="L67" s="120">
        <v>45000</v>
      </c>
      <c r="M67" s="120">
        <v>252607.9</v>
      </c>
      <c r="N67" s="120">
        <v>38000</v>
      </c>
      <c r="O67" s="121">
        <v>42500</v>
      </c>
      <c r="P67" s="56">
        <v>60000</v>
      </c>
      <c r="Q67" s="56">
        <f t="shared" si="3"/>
        <v>1335996.6499999999</v>
      </c>
    </row>
    <row r="68" spans="2:17" x14ac:dyDescent="0.25">
      <c r="B68" s="50" t="s">
        <v>215</v>
      </c>
      <c r="C68" s="54">
        <v>445453901</v>
      </c>
      <c r="D68" s="54">
        <v>466962068.19</v>
      </c>
      <c r="E68" s="120">
        <v>380163.64</v>
      </c>
      <c r="F68" s="120">
        <v>23688667.189999998</v>
      </c>
      <c r="G68" s="120">
        <v>3878816.37</v>
      </c>
      <c r="H68" s="120">
        <v>1893004.68</v>
      </c>
      <c r="I68" s="120">
        <v>3460937.5</v>
      </c>
      <c r="J68" s="120">
        <v>54276532.699999996</v>
      </c>
      <c r="K68" s="120">
        <v>3091130.02</v>
      </c>
      <c r="L68" s="120">
        <v>4471142.2700000005</v>
      </c>
      <c r="M68" s="120">
        <v>16103075.110000001</v>
      </c>
      <c r="N68" s="120">
        <v>5300672.4000000004</v>
      </c>
      <c r="O68" s="121">
        <v>2913455.0300000003</v>
      </c>
      <c r="P68" s="56">
        <v>0</v>
      </c>
      <c r="Q68" s="56">
        <f t="shared" si="3"/>
        <v>119457596.91</v>
      </c>
    </row>
    <row r="69" spans="2:17" x14ac:dyDescent="0.25">
      <c r="B69" s="50" t="s">
        <v>216</v>
      </c>
      <c r="C69" s="54">
        <v>370536216</v>
      </c>
      <c r="D69" s="54">
        <v>375006216</v>
      </c>
      <c r="E69" s="120">
        <v>6248504.0200000005</v>
      </c>
      <c r="F69" s="120">
        <v>571000</v>
      </c>
      <c r="G69" s="120">
        <v>620000</v>
      </c>
      <c r="H69" s="120">
        <v>37006867.32</v>
      </c>
      <c r="I69" s="120">
        <v>2073000</v>
      </c>
      <c r="J69" s="120">
        <v>723000</v>
      </c>
      <c r="K69" s="120">
        <v>596000</v>
      </c>
      <c r="L69" s="120">
        <v>2389500</v>
      </c>
      <c r="M69" s="120">
        <v>591000</v>
      </c>
      <c r="N69" s="120">
        <v>601000</v>
      </c>
      <c r="O69" s="121">
        <v>657000</v>
      </c>
      <c r="P69" s="56">
        <v>33181415.440000001</v>
      </c>
      <c r="Q69" s="56">
        <f t="shared" si="3"/>
        <v>85258286.780000001</v>
      </c>
    </row>
    <row r="70" spans="2:17" s="28" customFormat="1" x14ac:dyDescent="0.25">
      <c r="B70" s="52" t="s">
        <v>28</v>
      </c>
      <c r="C70" s="68">
        <v>8576877962</v>
      </c>
      <c r="D70" s="68">
        <v>9270241992.5599995</v>
      </c>
      <c r="E70" s="119">
        <f>E71+E73+E75</f>
        <v>658979966.4000001</v>
      </c>
      <c r="F70" s="119">
        <f t="shared" ref="F70:P70" si="18">F71+F73+F75</f>
        <v>675686653.10000014</v>
      </c>
      <c r="G70" s="119">
        <f t="shared" si="18"/>
        <v>679882447</v>
      </c>
      <c r="H70" s="119">
        <f t="shared" si="18"/>
        <v>689840927.75</v>
      </c>
      <c r="I70" s="119">
        <f t="shared" si="18"/>
        <v>684706940.95000005</v>
      </c>
      <c r="J70" s="119">
        <f t="shared" si="18"/>
        <v>685350236.79999995</v>
      </c>
      <c r="K70" s="119">
        <f t="shared" si="18"/>
        <v>682788794.34000015</v>
      </c>
      <c r="L70" s="119">
        <f t="shared" si="18"/>
        <v>688828911.26999986</v>
      </c>
      <c r="M70" s="119">
        <f t="shared" si="18"/>
        <v>717297459.81999981</v>
      </c>
      <c r="N70" s="119">
        <f t="shared" si="18"/>
        <v>707961063.90999997</v>
      </c>
      <c r="O70" s="119">
        <f t="shared" si="18"/>
        <v>713609816.54999983</v>
      </c>
      <c r="P70" s="119">
        <f t="shared" si="18"/>
        <v>708173666.71999991</v>
      </c>
      <c r="Q70" s="63">
        <f t="shared" si="3"/>
        <v>8293106884.6099997</v>
      </c>
    </row>
    <row r="71" spans="2:17" s="28" customFormat="1" x14ac:dyDescent="0.25">
      <c r="B71" s="51" t="s">
        <v>217</v>
      </c>
      <c r="C71" s="68">
        <v>3947543990</v>
      </c>
      <c r="D71" s="68">
        <v>4265328856.7999997</v>
      </c>
      <c r="E71" s="119">
        <f>E72</f>
        <v>304200947.79000008</v>
      </c>
      <c r="F71" s="119">
        <f t="shared" ref="F71:P71" si="19">F72</f>
        <v>311910886.41000003</v>
      </c>
      <c r="G71" s="119">
        <f t="shared" si="19"/>
        <v>313831290.28000003</v>
      </c>
      <c r="H71" s="119">
        <f t="shared" si="19"/>
        <v>317944377.83999997</v>
      </c>
      <c r="I71" s="119">
        <f t="shared" si="19"/>
        <v>316090093.94999999</v>
      </c>
      <c r="J71" s="119">
        <f t="shared" si="19"/>
        <v>315924994.25</v>
      </c>
      <c r="K71" s="119">
        <f t="shared" si="19"/>
        <v>314728061.54000002</v>
      </c>
      <c r="L71" s="119">
        <f t="shared" si="19"/>
        <v>316883737.78999984</v>
      </c>
      <c r="M71" s="119">
        <f t="shared" si="19"/>
        <v>331017229.26999992</v>
      </c>
      <c r="N71" s="119">
        <f t="shared" si="19"/>
        <v>326326682.39999998</v>
      </c>
      <c r="O71" s="119">
        <f t="shared" si="19"/>
        <v>328973109.57999998</v>
      </c>
      <c r="P71" s="119">
        <f t="shared" si="19"/>
        <v>326481364.56</v>
      </c>
      <c r="Q71" s="63">
        <f t="shared" si="3"/>
        <v>3824312775.6599998</v>
      </c>
    </row>
    <row r="72" spans="2:17" x14ac:dyDescent="0.25">
      <c r="B72" s="50" t="s">
        <v>218</v>
      </c>
      <c r="C72" s="54">
        <v>3947543990</v>
      </c>
      <c r="D72" s="54">
        <v>4265328856.7999997</v>
      </c>
      <c r="E72" s="120">
        <v>304200947.79000008</v>
      </c>
      <c r="F72" s="120">
        <v>311910886.41000003</v>
      </c>
      <c r="G72" s="120">
        <v>313831290.28000003</v>
      </c>
      <c r="H72" s="120">
        <v>317944377.83999997</v>
      </c>
      <c r="I72" s="120">
        <v>316090093.94999999</v>
      </c>
      <c r="J72" s="120">
        <v>315924994.25</v>
      </c>
      <c r="K72" s="120">
        <v>314728061.54000002</v>
      </c>
      <c r="L72" s="120">
        <v>316883737.78999984</v>
      </c>
      <c r="M72" s="120">
        <v>331017229.26999992</v>
      </c>
      <c r="N72" s="120">
        <v>326326682.39999998</v>
      </c>
      <c r="O72" s="121">
        <v>328973109.57999998</v>
      </c>
      <c r="P72" s="56">
        <v>326481364.56</v>
      </c>
      <c r="Q72" s="56">
        <f t="shared" si="3"/>
        <v>3824312775.6599998</v>
      </c>
    </row>
    <row r="73" spans="2:17" s="28" customFormat="1" x14ac:dyDescent="0.25">
      <c r="B73" s="51" t="s">
        <v>219</v>
      </c>
      <c r="C73" s="68">
        <v>3985001526</v>
      </c>
      <c r="D73" s="68">
        <v>4307131282.1099997</v>
      </c>
      <c r="E73" s="119">
        <f>E74</f>
        <v>306382852.06999999</v>
      </c>
      <c r="F73" s="119">
        <f t="shared" ref="F73:P73" si="20">F74</f>
        <v>313960767.47000003</v>
      </c>
      <c r="G73" s="119">
        <f t="shared" si="20"/>
        <v>316113972.59999996</v>
      </c>
      <c r="H73" s="119">
        <f t="shared" si="20"/>
        <v>321453996.03000003</v>
      </c>
      <c r="I73" s="119">
        <f t="shared" si="20"/>
        <v>318329513.44</v>
      </c>
      <c r="J73" s="119">
        <f t="shared" si="20"/>
        <v>319241067.01999998</v>
      </c>
      <c r="K73" s="119">
        <f t="shared" si="20"/>
        <v>318052093.09000003</v>
      </c>
      <c r="L73" s="119">
        <f t="shared" si="20"/>
        <v>321328183.95000005</v>
      </c>
      <c r="M73" s="119">
        <f t="shared" si="20"/>
        <v>333688871.63</v>
      </c>
      <c r="N73" s="119">
        <f t="shared" si="20"/>
        <v>329699276.74000001</v>
      </c>
      <c r="O73" s="119">
        <f t="shared" si="20"/>
        <v>332325312.06999993</v>
      </c>
      <c r="P73" s="119">
        <f t="shared" si="20"/>
        <v>329676945.11999995</v>
      </c>
      <c r="Q73" s="63">
        <f t="shared" si="3"/>
        <v>3860252851.2299995</v>
      </c>
    </row>
    <row r="74" spans="2:17" x14ac:dyDescent="0.25">
      <c r="B74" s="50" t="s">
        <v>220</v>
      </c>
      <c r="C74" s="54">
        <v>3985001526</v>
      </c>
      <c r="D74" s="54">
        <v>4307131282.1099997</v>
      </c>
      <c r="E74" s="120">
        <v>306382852.06999999</v>
      </c>
      <c r="F74" s="120">
        <v>313960767.47000003</v>
      </c>
      <c r="G74" s="120">
        <v>316113972.59999996</v>
      </c>
      <c r="H74" s="120">
        <v>321453996.03000003</v>
      </c>
      <c r="I74" s="120">
        <v>318329513.44</v>
      </c>
      <c r="J74" s="120">
        <v>319241067.01999998</v>
      </c>
      <c r="K74" s="120">
        <v>318052093.09000003</v>
      </c>
      <c r="L74" s="120">
        <v>321328183.95000005</v>
      </c>
      <c r="M74" s="120">
        <v>333688871.63</v>
      </c>
      <c r="N74" s="120">
        <v>329699276.74000001</v>
      </c>
      <c r="O74" s="121">
        <v>332325312.06999993</v>
      </c>
      <c r="P74" s="56">
        <v>329676945.11999995</v>
      </c>
      <c r="Q74" s="56">
        <f t="shared" si="3"/>
        <v>3860252851.2299995</v>
      </c>
    </row>
    <row r="75" spans="2:17" s="28" customFormat="1" x14ac:dyDescent="0.25">
      <c r="B75" s="51" t="s">
        <v>221</v>
      </c>
      <c r="C75" s="68">
        <v>644332446</v>
      </c>
      <c r="D75" s="68">
        <v>697781853.64999986</v>
      </c>
      <c r="E75" s="119">
        <f>E76</f>
        <v>48396166.540000007</v>
      </c>
      <c r="F75" s="119">
        <f t="shared" ref="F75:P75" si="21">F76</f>
        <v>49814999.219999991</v>
      </c>
      <c r="G75" s="119">
        <f t="shared" si="21"/>
        <v>49937184.120000005</v>
      </c>
      <c r="H75" s="119">
        <f t="shared" si="21"/>
        <v>50442553.879999995</v>
      </c>
      <c r="I75" s="119">
        <f t="shared" si="21"/>
        <v>50287333.560000002</v>
      </c>
      <c r="J75" s="119">
        <f t="shared" si="21"/>
        <v>50184175.530000009</v>
      </c>
      <c r="K75" s="119">
        <f t="shared" si="21"/>
        <v>50008639.709999993</v>
      </c>
      <c r="L75" s="119">
        <f t="shared" si="21"/>
        <v>50616989.530000009</v>
      </c>
      <c r="M75" s="119">
        <f t="shared" si="21"/>
        <v>52591358.920000009</v>
      </c>
      <c r="N75" s="119">
        <f t="shared" si="21"/>
        <v>51935104.769999988</v>
      </c>
      <c r="O75" s="119">
        <f t="shared" si="21"/>
        <v>52311394.900000006</v>
      </c>
      <c r="P75" s="119">
        <f t="shared" si="21"/>
        <v>52015357.040000007</v>
      </c>
      <c r="Q75" s="63">
        <f t="shared" ref="Q75:Q141" si="22">SUM(E75:P75)</f>
        <v>608541257.72000003</v>
      </c>
    </row>
    <row r="76" spans="2:17" x14ac:dyDescent="0.25">
      <c r="B76" s="50" t="s">
        <v>222</v>
      </c>
      <c r="C76" s="54">
        <v>644332446</v>
      </c>
      <c r="D76" s="54">
        <v>697781853.64999986</v>
      </c>
      <c r="E76" s="120">
        <v>48396166.540000007</v>
      </c>
      <c r="F76" s="120">
        <v>49814999.219999991</v>
      </c>
      <c r="G76" s="120">
        <v>49937184.120000005</v>
      </c>
      <c r="H76" s="120">
        <v>50442553.879999995</v>
      </c>
      <c r="I76" s="120">
        <v>50287333.560000002</v>
      </c>
      <c r="J76" s="120">
        <v>50184175.530000009</v>
      </c>
      <c r="K76" s="120">
        <v>50008639.709999993</v>
      </c>
      <c r="L76" s="120">
        <v>50616989.530000009</v>
      </c>
      <c r="M76" s="120">
        <v>52591358.920000009</v>
      </c>
      <c r="N76" s="120">
        <v>51935104.769999988</v>
      </c>
      <c r="O76" s="121">
        <v>52311394.900000006</v>
      </c>
      <c r="P76" s="56">
        <v>52015357.040000007</v>
      </c>
      <c r="Q76" s="56">
        <f t="shared" si="22"/>
        <v>608541257.72000003</v>
      </c>
    </row>
    <row r="77" spans="2:17" x14ac:dyDescent="0.25">
      <c r="B77" s="26" t="s">
        <v>29</v>
      </c>
      <c r="C77" s="118">
        <f t="shared" ref="C77:P77" si="23">C78+C96+C103+C110+C120+C143+C160+C182+C217</f>
        <v>17695041800</v>
      </c>
      <c r="D77" s="118">
        <v>26664447174.740002</v>
      </c>
      <c r="E77" s="122">
        <f>E78+E96+E103+E110+E120+E143+E160+E182+E217</f>
        <v>142652805.28999999</v>
      </c>
      <c r="F77" s="122">
        <f t="shared" si="23"/>
        <v>483037308.11000001</v>
      </c>
      <c r="G77" s="122">
        <f t="shared" si="23"/>
        <v>1425101350.3900001</v>
      </c>
      <c r="H77" s="122">
        <f t="shared" si="23"/>
        <v>691558499.21000004</v>
      </c>
      <c r="I77" s="122">
        <f t="shared" si="23"/>
        <v>705455726.06000006</v>
      </c>
      <c r="J77" s="122">
        <f t="shared" si="23"/>
        <v>1106797802.0699999</v>
      </c>
      <c r="K77" s="122">
        <f t="shared" si="23"/>
        <v>810494413.80999982</v>
      </c>
      <c r="L77" s="122">
        <f t="shared" si="23"/>
        <v>1003047262.4899999</v>
      </c>
      <c r="M77" s="122">
        <f t="shared" si="23"/>
        <v>1346873534.1700001</v>
      </c>
      <c r="N77" s="122">
        <f>N78+N96+N103+N110+N120+N143+N160+N182+N217</f>
        <v>874787748.49000001</v>
      </c>
      <c r="O77" s="122">
        <f t="shared" si="23"/>
        <v>1325199521.3500001</v>
      </c>
      <c r="P77" s="122">
        <f t="shared" si="23"/>
        <v>1436901692.5200005</v>
      </c>
      <c r="Q77" s="122">
        <f>SUM(E77:P77)</f>
        <v>11351907663.959999</v>
      </c>
    </row>
    <row r="78" spans="2:17" s="28" customFormat="1" x14ac:dyDescent="0.25">
      <c r="B78" s="52" t="s">
        <v>30</v>
      </c>
      <c r="C78" s="123">
        <v>3928830894</v>
      </c>
      <c r="D78" s="123">
        <v>4548493800.1800003</v>
      </c>
      <c r="E78" s="124">
        <f>E79+E81+E83+E85+E87+E89+E92+E94</f>
        <v>79822583.709999993</v>
      </c>
      <c r="F78" s="124">
        <f t="shared" ref="F78:P78" si="24">F79+F81+F83+F85+F87+F89+F92+F94</f>
        <v>186086864.97000003</v>
      </c>
      <c r="G78" s="124">
        <f t="shared" si="24"/>
        <v>440537499.27999997</v>
      </c>
      <c r="H78" s="124">
        <f t="shared" si="24"/>
        <v>220841123.83999997</v>
      </c>
      <c r="I78" s="124">
        <f t="shared" si="24"/>
        <v>253274455.06000003</v>
      </c>
      <c r="J78" s="124">
        <f t="shared" si="24"/>
        <v>261453473.71000001</v>
      </c>
      <c r="K78" s="124">
        <f t="shared" si="24"/>
        <v>285413578.85999995</v>
      </c>
      <c r="L78" s="124">
        <f t="shared" si="24"/>
        <v>326072721.52999997</v>
      </c>
      <c r="M78" s="124">
        <f t="shared" si="24"/>
        <v>303700537.37</v>
      </c>
      <c r="N78" s="124">
        <f t="shared" si="24"/>
        <v>272399958.67000008</v>
      </c>
      <c r="O78" s="124">
        <f t="shared" si="24"/>
        <v>352753375.12</v>
      </c>
      <c r="P78" s="124">
        <f t="shared" si="24"/>
        <v>313831505.67000002</v>
      </c>
      <c r="Q78" s="123">
        <f t="shared" si="22"/>
        <v>3296187677.79</v>
      </c>
    </row>
    <row r="79" spans="2:17" s="28" customFormat="1" x14ac:dyDescent="0.25">
      <c r="B79" s="51" t="s">
        <v>223</v>
      </c>
      <c r="C79" s="123">
        <v>4238262</v>
      </c>
      <c r="D79" s="123">
        <v>2738866.45</v>
      </c>
      <c r="E79" s="124">
        <f>E80</f>
        <v>0</v>
      </c>
      <c r="F79" s="124">
        <f t="shared" ref="F79:P79" si="25">F80</f>
        <v>0</v>
      </c>
      <c r="G79" s="124">
        <f t="shared" si="25"/>
        <v>0</v>
      </c>
      <c r="H79" s="124">
        <f t="shared" si="25"/>
        <v>0</v>
      </c>
      <c r="I79" s="124">
        <f t="shared" si="25"/>
        <v>10750.52</v>
      </c>
      <c r="J79" s="124">
        <f t="shared" si="25"/>
        <v>257647.28</v>
      </c>
      <c r="K79" s="124">
        <f t="shared" si="25"/>
        <v>0</v>
      </c>
      <c r="L79" s="124">
        <f t="shared" si="25"/>
        <v>0</v>
      </c>
      <c r="M79" s="124">
        <f t="shared" si="25"/>
        <v>0</v>
      </c>
      <c r="N79" s="124">
        <f t="shared" si="25"/>
        <v>0</v>
      </c>
      <c r="O79" s="124">
        <f t="shared" si="25"/>
        <v>0</v>
      </c>
      <c r="P79" s="124">
        <f t="shared" si="25"/>
        <v>77290</v>
      </c>
      <c r="Q79" s="123">
        <f t="shared" si="22"/>
        <v>345687.8</v>
      </c>
    </row>
    <row r="80" spans="2:17" x14ac:dyDescent="0.25">
      <c r="B80" s="50" t="s">
        <v>224</v>
      </c>
      <c r="C80" s="125">
        <v>4238262</v>
      </c>
      <c r="D80" s="125">
        <v>2738866.45</v>
      </c>
      <c r="E80" s="126">
        <v>0</v>
      </c>
      <c r="F80" s="126">
        <v>0</v>
      </c>
      <c r="G80" s="126">
        <v>0</v>
      </c>
      <c r="H80" s="126"/>
      <c r="I80" s="126">
        <v>10750.52</v>
      </c>
      <c r="J80" s="126">
        <v>257647.28</v>
      </c>
      <c r="K80" s="126">
        <v>0</v>
      </c>
      <c r="L80" s="126"/>
      <c r="M80" s="126">
        <v>0</v>
      </c>
      <c r="N80" s="126"/>
      <c r="O80" s="127">
        <v>0</v>
      </c>
      <c r="P80" s="128">
        <v>77290</v>
      </c>
      <c r="Q80" s="128">
        <f t="shared" si="22"/>
        <v>345687.8</v>
      </c>
    </row>
    <row r="81" spans="2:17" s="28" customFormat="1" x14ac:dyDescent="0.25">
      <c r="B81" s="51" t="s">
        <v>225</v>
      </c>
      <c r="C81" s="123">
        <v>121296725</v>
      </c>
      <c r="D81" s="123">
        <v>95450579.090000004</v>
      </c>
      <c r="E81" s="124">
        <f>E82</f>
        <v>777934.75</v>
      </c>
      <c r="F81" s="124">
        <f t="shared" ref="F81:P81" si="26">F82</f>
        <v>1954396.6700000002</v>
      </c>
      <c r="G81" s="124">
        <f t="shared" si="26"/>
        <v>2937392.08</v>
      </c>
      <c r="H81" s="124">
        <f t="shared" si="26"/>
        <v>1998485.73</v>
      </c>
      <c r="I81" s="124">
        <f t="shared" si="26"/>
        <v>2247171.44</v>
      </c>
      <c r="J81" s="124">
        <f t="shared" si="26"/>
        <v>2878924.2999999993</v>
      </c>
      <c r="K81" s="124">
        <f t="shared" si="26"/>
        <v>2913734.7599999993</v>
      </c>
      <c r="L81" s="124">
        <f t="shared" si="26"/>
        <v>3597399.06</v>
      </c>
      <c r="M81" s="124">
        <f t="shared" si="26"/>
        <v>2270987.21</v>
      </c>
      <c r="N81" s="124">
        <f t="shared" si="26"/>
        <v>3212804.5300000003</v>
      </c>
      <c r="O81" s="124">
        <f t="shared" si="26"/>
        <v>2654101.5300000003</v>
      </c>
      <c r="P81" s="124">
        <f t="shared" si="26"/>
        <v>4946365.17</v>
      </c>
      <c r="Q81" s="123">
        <f t="shared" si="22"/>
        <v>32389697.230000004</v>
      </c>
    </row>
    <row r="82" spans="2:17" x14ac:dyDescent="0.25">
      <c r="B82" s="50" t="s">
        <v>226</v>
      </c>
      <c r="C82" s="128">
        <v>121296725</v>
      </c>
      <c r="D82" s="128">
        <v>95450579.090000004</v>
      </c>
      <c r="E82" s="126">
        <v>777934.75</v>
      </c>
      <c r="F82" s="126">
        <v>1954396.6700000002</v>
      </c>
      <c r="G82" s="126">
        <v>2937392.08</v>
      </c>
      <c r="H82" s="126">
        <v>1998485.73</v>
      </c>
      <c r="I82" s="126">
        <v>2247171.44</v>
      </c>
      <c r="J82" s="126">
        <v>2878924.2999999993</v>
      </c>
      <c r="K82" s="126">
        <v>2913734.7599999993</v>
      </c>
      <c r="L82" s="126">
        <v>3597399.06</v>
      </c>
      <c r="M82" s="126">
        <v>2270987.21</v>
      </c>
      <c r="N82" s="126">
        <v>3212804.5300000003</v>
      </c>
      <c r="O82" s="127">
        <v>2654101.5300000003</v>
      </c>
      <c r="P82" s="128">
        <v>4946365.17</v>
      </c>
      <c r="Q82" s="128">
        <f t="shared" si="22"/>
        <v>32389697.230000004</v>
      </c>
    </row>
    <row r="83" spans="2:17" s="28" customFormat="1" x14ac:dyDescent="0.25">
      <c r="B83" s="51" t="s">
        <v>227</v>
      </c>
      <c r="C83" s="123">
        <v>604101364</v>
      </c>
      <c r="D83" s="123">
        <v>506001926.73000002</v>
      </c>
      <c r="E83" s="124">
        <f>E84</f>
        <v>12119398.240000002</v>
      </c>
      <c r="F83" s="124">
        <f t="shared" ref="F83:P83" si="27">F84</f>
        <v>18087713.330000006</v>
      </c>
      <c r="G83" s="124">
        <f t="shared" si="27"/>
        <v>29882864.480000008</v>
      </c>
      <c r="H83" s="124">
        <f t="shared" si="27"/>
        <v>21719717.079999998</v>
      </c>
      <c r="I83" s="124">
        <f t="shared" si="27"/>
        <v>23607875.240000002</v>
      </c>
      <c r="J83" s="124">
        <f t="shared" si="27"/>
        <v>24644390.140000001</v>
      </c>
      <c r="K83" s="124">
        <f t="shared" si="27"/>
        <v>23769722.440000001</v>
      </c>
      <c r="L83" s="124">
        <f t="shared" si="27"/>
        <v>25186471.00999999</v>
      </c>
      <c r="M83" s="124">
        <f t="shared" si="27"/>
        <v>49390862.54999999</v>
      </c>
      <c r="N83" s="124">
        <f t="shared" si="27"/>
        <v>22355152.080000002</v>
      </c>
      <c r="O83" s="124">
        <f t="shared" si="27"/>
        <v>19944603.320000004</v>
      </c>
      <c r="P83" s="124">
        <f t="shared" si="27"/>
        <v>29925214.649999999</v>
      </c>
      <c r="Q83" s="123">
        <f t="shared" si="22"/>
        <v>300633984.56</v>
      </c>
    </row>
    <row r="84" spans="2:17" x14ac:dyDescent="0.25">
      <c r="B84" s="50" t="s">
        <v>228</v>
      </c>
      <c r="C84" s="128">
        <v>604101364</v>
      </c>
      <c r="D84" s="128">
        <v>506001926.73000002</v>
      </c>
      <c r="E84" s="126">
        <v>12119398.240000002</v>
      </c>
      <c r="F84" s="126">
        <v>18087713.330000006</v>
      </c>
      <c r="G84" s="126">
        <v>29882864.480000008</v>
      </c>
      <c r="H84" s="126">
        <v>21719717.079999998</v>
      </c>
      <c r="I84" s="126">
        <v>23607875.240000002</v>
      </c>
      <c r="J84" s="126">
        <v>24644390.140000001</v>
      </c>
      <c r="K84" s="126">
        <v>23769722.440000001</v>
      </c>
      <c r="L84" s="126">
        <v>25186471.00999999</v>
      </c>
      <c r="M84" s="126">
        <v>49390862.54999999</v>
      </c>
      <c r="N84" s="126">
        <v>22355152.080000002</v>
      </c>
      <c r="O84" s="127">
        <v>19944603.320000004</v>
      </c>
      <c r="P84" s="128">
        <v>29925214.649999999</v>
      </c>
      <c r="Q84" s="128">
        <f t="shared" si="22"/>
        <v>300633984.56</v>
      </c>
    </row>
    <row r="85" spans="2:17" s="28" customFormat="1" x14ac:dyDescent="0.25">
      <c r="B85" s="51" t="s">
        <v>229</v>
      </c>
      <c r="C85" s="123">
        <v>12931842</v>
      </c>
      <c r="D85" s="123">
        <v>12221778.5</v>
      </c>
      <c r="E85" s="124">
        <f>E86</f>
        <v>991.2</v>
      </c>
      <c r="F85" s="124">
        <f t="shared" ref="F85:P85" si="28">F86</f>
        <v>50814.759999999995</v>
      </c>
      <c r="G85" s="124">
        <f t="shared" si="28"/>
        <v>22944.46</v>
      </c>
      <c r="H85" s="124">
        <f t="shared" si="28"/>
        <v>21411.059999999998</v>
      </c>
      <c r="I85" s="124">
        <f t="shared" si="28"/>
        <v>10093.36</v>
      </c>
      <c r="J85" s="124">
        <f t="shared" si="28"/>
        <v>6658.5</v>
      </c>
      <c r="K85" s="124">
        <f t="shared" si="28"/>
        <v>17996.2</v>
      </c>
      <c r="L85" s="124">
        <f t="shared" si="28"/>
        <v>16738.5</v>
      </c>
      <c r="M85" s="124">
        <f t="shared" si="28"/>
        <v>58503.909999999996</v>
      </c>
      <c r="N85" s="124">
        <f t="shared" si="28"/>
        <v>29538.1</v>
      </c>
      <c r="O85" s="124">
        <f t="shared" si="28"/>
        <v>58589.2</v>
      </c>
      <c r="P85" s="124">
        <f t="shared" si="28"/>
        <v>17811.82</v>
      </c>
      <c r="Q85" s="123">
        <f>SUM(E85:P85)</f>
        <v>312091.07</v>
      </c>
    </row>
    <row r="86" spans="2:17" x14ac:dyDescent="0.25">
      <c r="B86" s="50" t="s">
        <v>230</v>
      </c>
      <c r="C86" s="125">
        <v>12931842</v>
      </c>
      <c r="D86" s="125">
        <v>12221778.5</v>
      </c>
      <c r="E86" s="126">
        <v>991.2</v>
      </c>
      <c r="F86" s="126">
        <v>50814.759999999995</v>
      </c>
      <c r="G86" s="126">
        <v>22944.46</v>
      </c>
      <c r="H86" s="126">
        <v>21411.059999999998</v>
      </c>
      <c r="I86" s="126">
        <v>10093.36</v>
      </c>
      <c r="J86" s="126">
        <v>6658.5</v>
      </c>
      <c r="K86" s="126">
        <v>17996.2</v>
      </c>
      <c r="L86" s="126">
        <v>16738.5</v>
      </c>
      <c r="M86" s="126">
        <v>58503.909999999996</v>
      </c>
      <c r="N86" s="126">
        <v>29538.1</v>
      </c>
      <c r="O86" s="127">
        <v>58589.2</v>
      </c>
      <c r="P86" s="128">
        <v>17811.82</v>
      </c>
      <c r="Q86" s="128">
        <f t="shared" si="22"/>
        <v>312091.07</v>
      </c>
    </row>
    <row r="87" spans="2:17" s="28" customFormat="1" x14ac:dyDescent="0.25">
      <c r="B87" s="51" t="s">
        <v>231</v>
      </c>
      <c r="C87" s="123">
        <v>474095026</v>
      </c>
      <c r="D87" s="123">
        <v>485209562.81</v>
      </c>
      <c r="E87" s="124">
        <f>E88</f>
        <v>6912031.2399999993</v>
      </c>
      <c r="F87" s="124">
        <f t="shared" ref="F87:P87" si="29">F88</f>
        <v>16766159.029999999</v>
      </c>
      <c r="G87" s="124">
        <f t="shared" si="29"/>
        <v>14836706.5</v>
      </c>
      <c r="H87" s="124">
        <f t="shared" si="29"/>
        <v>14926126.229999997</v>
      </c>
      <c r="I87" s="124">
        <f t="shared" si="29"/>
        <v>10256943.92</v>
      </c>
      <c r="J87" s="124">
        <f t="shared" si="29"/>
        <v>10886398.329999994</v>
      </c>
      <c r="K87" s="124">
        <f t="shared" si="29"/>
        <v>19835375.899999995</v>
      </c>
      <c r="L87" s="124">
        <f t="shared" si="29"/>
        <v>12309024.970000004</v>
      </c>
      <c r="M87" s="124">
        <f t="shared" si="29"/>
        <v>16004979.549999999</v>
      </c>
      <c r="N87" s="124">
        <f t="shared" si="29"/>
        <v>10523657.58</v>
      </c>
      <c r="O87" s="124">
        <f t="shared" si="29"/>
        <v>12517588.070000002</v>
      </c>
      <c r="P87" s="124">
        <f t="shared" si="29"/>
        <v>15522511.91</v>
      </c>
      <c r="Q87" s="123">
        <f t="shared" si="22"/>
        <v>161297503.22999996</v>
      </c>
    </row>
    <row r="88" spans="2:17" x14ac:dyDescent="0.25">
      <c r="B88" s="50" t="s">
        <v>232</v>
      </c>
      <c r="C88" s="128">
        <v>474095026</v>
      </c>
      <c r="D88" s="128">
        <v>485209562.81</v>
      </c>
      <c r="E88" s="126">
        <v>6912031.2399999993</v>
      </c>
      <c r="F88" s="126">
        <v>16766159.029999999</v>
      </c>
      <c r="G88" s="126">
        <v>14836706.5</v>
      </c>
      <c r="H88" s="126">
        <v>14926126.229999997</v>
      </c>
      <c r="I88" s="126">
        <v>10256943.92</v>
      </c>
      <c r="J88" s="126">
        <v>10886398.329999994</v>
      </c>
      <c r="K88" s="126">
        <v>19835375.899999995</v>
      </c>
      <c r="L88" s="126">
        <v>12309024.970000004</v>
      </c>
      <c r="M88" s="126">
        <v>16004979.549999999</v>
      </c>
      <c r="N88" s="126">
        <v>10523657.58</v>
      </c>
      <c r="O88" s="127">
        <v>12517588.070000002</v>
      </c>
      <c r="P88" s="128">
        <v>15522511.91</v>
      </c>
      <c r="Q88" s="128">
        <f t="shared" si="22"/>
        <v>161297503.22999996</v>
      </c>
    </row>
    <row r="89" spans="2:17" s="28" customFormat="1" x14ac:dyDescent="0.25">
      <c r="B89" s="51" t="s">
        <v>233</v>
      </c>
      <c r="C89" s="123">
        <v>2571357611</v>
      </c>
      <c r="D89" s="123">
        <v>3120719343.0499997</v>
      </c>
      <c r="E89" s="124">
        <f>E90+E91</f>
        <v>59122904.089999996</v>
      </c>
      <c r="F89" s="124">
        <f t="shared" ref="F89:P89" si="30">F90+F91</f>
        <v>147925934.49000001</v>
      </c>
      <c r="G89" s="124">
        <f t="shared" si="30"/>
        <v>351100025.37</v>
      </c>
      <c r="H89" s="124">
        <f t="shared" si="30"/>
        <v>175852433.60999998</v>
      </c>
      <c r="I89" s="124">
        <f t="shared" si="30"/>
        <v>213318284.68000001</v>
      </c>
      <c r="J89" s="124">
        <f t="shared" si="30"/>
        <v>218028984.68000001</v>
      </c>
      <c r="K89" s="124">
        <f t="shared" si="30"/>
        <v>234927136.94999999</v>
      </c>
      <c r="L89" s="124">
        <f t="shared" si="30"/>
        <v>206907616.89000002</v>
      </c>
      <c r="M89" s="124">
        <f t="shared" si="30"/>
        <v>231821911.34000003</v>
      </c>
      <c r="N89" s="124">
        <f t="shared" si="30"/>
        <v>232489571.79000002</v>
      </c>
      <c r="O89" s="124">
        <f t="shared" si="30"/>
        <v>314087862.88999999</v>
      </c>
      <c r="P89" s="124">
        <f t="shared" si="30"/>
        <v>220994613.27999997</v>
      </c>
      <c r="Q89" s="123">
        <f t="shared" si="22"/>
        <v>2606577280.0600004</v>
      </c>
    </row>
    <row r="90" spans="2:17" x14ac:dyDescent="0.25">
      <c r="B90" s="50" t="s">
        <v>234</v>
      </c>
      <c r="C90" s="128">
        <v>1298224242</v>
      </c>
      <c r="D90" s="128">
        <v>1410511760.27</v>
      </c>
      <c r="E90" s="126">
        <v>59122904.089999996</v>
      </c>
      <c r="F90" s="126">
        <v>118061547.55000001</v>
      </c>
      <c r="G90" s="126">
        <v>64287955.349999994</v>
      </c>
      <c r="H90" s="126">
        <v>61921340.169999994</v>
      </c>
      <c r="I90" s="126">
        <v>70623656.960000008</v>
      </c>
      <c r="J90" s="126">
        <v>74980344.849999994</v>
      </c>
      <c r="K90" s="126">
        <v>74085220.749999985</v>
      </c>
      <c r="L90" s="126">
        <v>65987343.710000016</v>
      </c>
      <c r="M90" s="126">
        <v>73889794.580000028</v>
      </c>
      <c r="N90" s="126">
        <v>70742213.339999989</v>
      </c>
      <c r="O90" s="127">
        <v>90695013.659999996</v>
      </c>
      <c r="P90" s="128">
        <v>71972367.619999975</v>
      </c>
      <c r="Q90" s="128">
        <f t="shared" si="22"/>
        <v>896369702.63000011</v>
      </c>
    </row>
    <row r="91" spans="2:17" x14ac:dyDescent="0.25">
      <c r="B91" s="50" t="s">
        <v>235</v>
      </c>
      <c r="C91" s="128">
        <v>1273133369</v>
      </c>
      <c r="D91" s="128">
        <v>1710207582.7799997</v>
      </c>
      <c r="E91" s="126">
        <v>0</v>
      </c>
      <c r="F91" s="126">
        <v>29864386.940000001</v>
      </c>
      <c r="G91" s="126">
        <v>286812070.01999998</v>
      </c>
      <c r="H91" s="126">
        <v>113931093.44</v>
      </c>
      <c r="I91" s="126">
        <v>142694627.72</v>
      </c>
      <c r="J91" s="126">
        <v>143048639.83000001</v>
      </c>
      <c r="K91" s="126">
        <v>160841916.19999999</v>
      </c>
      <c r="L91" s="126">
        <v>140920273.18000001</v>
      </c>
      <c r="M91" s="126">
        <v>157932116.75999999</v>
      </c>
      <c r="N91" s="126">
        <v>161747358.45000002</v>
      </c>
      <c r="O91" s="127">
        <v>223392849.23000002</v>
      </c>
      <c r="P91" s="128">
        <v>149022245.66</v>
      </c>
      <c r="Q91" s="128">
        <f t="shared" si="22"/>
        <v>1710207577.4300003</v>
      </c>
    </row>
    <row r="92" spans="2:17" s="28" customFormat="1" x14ac:dyDescent="0.25">
      <c r="B92" s="51" t="s">
        <v>236</v>
      </c>
      <c r="C92" s="129">
        <v>107438692</v>
      </c>
      <c r="D92" s="129">
        <v>173552008.07000002</v>
      </c>
      <c r="E92" s="130">
        <f>E93</f>
        <v>284499.18999999994</v>
      </c>
      <c r="F92" s="130">
        <f t="shared" ref="F92:P92" si="31">F93</f>
        <v>951374.69</v>
      </c>
      <c r="G92" s="130">
        <f t="shared" si="31"/>
        <v>41361041.390000001</v>
      </c>
      <c r="H92" s="130">
        <f t="shared" si="31"/>
        <v>2103375.13</v>
      </c>
      <c r="I92" s="130">
        <f t="shared" si="31"/>
        <v>1796901.9000000004</v>
      </c>
      <c r="J92" s="130">
        <f t="shared" si="31"/>
        <v>1244376.48</v>
      </c>
      <c r="K92" s="130">
        <f t="shared" si="31"/>
        <v>1235101.8400000001</v>
      </c>
      <c r="L92" s="130">
        <f t="shared" si="31"/>
        <v>73922311.099999994</v>
      </c>
      <c r="M92" s="130">
        <f t="shared" si="31"/>
        <v>1502999.24</v>
      </c>
      <c r="N92" s="130">
        <f t="shared" si="31"/>
        <v>1237831.7300000002</v>
      </c>
      <c r="O92" s="130">
        <f t="shared" si="31"/>
        <v>1097263.1099999999</v>
      </c>
      <c r="P92" s="130">
        <f t="shared" si="31"/>
        <v>34230562.68</v>
      </c>
      <c r="Q92" s="123">
        <f t="shared" si="22"/>
        <v>160967638.47999999</v>
      </c>
    </row>
    <row r="93" spans="2:17" x14ac:dyDescent="0.25">
      <c r="B93" s="50" t="s">
        <v>237</v>
      </c>
      <c r="C93" s="131">
        <v>107438692</v>
      </c>
      <c r="D93" s="131">
        <v>173552008.07000002</v>
      </c>
      <c r="E93" s="126">
        <v>284499.18999999994</v>
      </c>
      <c r="F93" s="126">
        <v>951374.69</v>
      </c>
      <c r="G93" s="126">
        <v>41361041.390000001</v>
      </c>
      <c r="H93" s="126">
        <v>2103375.13</v>
      </c>
      <c r="I93" s="126">
        <v>1796901.9000000004</v>
      </c>
      <c r="J93" s="126">
        <v>1244376.48</v>
      </c>
      <c r="K93" s="126">
        <v>1235101.8400000001</v>
      </c>
      <c r="L93" s="126">
        <v>73922311.099999994</v>
      </c>
      <c r="M93" s="126">
        <v>1502999.24</v>
      </c>
      <c r="N93" s="126">
        <v>1237831.7300000002</v>
      </c>
      <c r="O93" s="127">
        <v>1097263.1099999999</v>
      </c>
      <c r="P93" s="128">
        <v>34230562.68</v>
      </c>
      <c r="Q93" s="128">
        <f t="shared" si="22"/>
        <v>160967638.47999999</v>
      </c>
    </row>
    <row r="94" spans="2:17" s="28" customFormat="1" x14ac:dyDescent="0.25">
      <c r="B94" s="51" t="s">
        <v>238</v>
      </c>
      <c r="C94" s="129">
        <v>33371372</v>
      </c>
      <c r="D94" s="129">
        <v>152599735.48000002</v>
      </c>
      <c r="E94" s="130">
        <f>E95</f>
        <v>604825</v>
      </c>
      <c r="F94" s="130">
        <f t="shared" ref="F94:P94" si="32">F95</f>
        <v>350472</v>
      </c>
      <c r="G94" s="130">
        <f t="shared" si="32"/>
        <v>396525</v>
      </c>
      <c r="H94" s="130">
        <f t="shared" si="32"/>
        <v>4219575</v>
      </c>
      <c r="I94" s="130">
        <f t="shared" si="32"/>
        <v>2026434</v>
      </c>
      <c r="J94" s="130">
        <f t="shared" si="32"/>
        <v>3506094</v>
      </c>
      <c r="K94" s="130">
        <f t="shared" si="32"/>
        <v>2714510.77</v>
      </c>
      <c r="L94" s="130">
        <f t="shared" si="32"/>
        <v>4133160</v>
      </c>
      <c r="M94" s="130">
        <f t="shared" si="32"/>
        <v>2650293.5699999998</v>
      </c>
      <c r="N94" s="130">
        <f t="shared" si="32"/>
        <v>2551402.86</v>
      </c>
      <c r="O94" s="130">
        <f t="shared" si="32"/>
        <v>2393367</v>
      </c>
      <c r="P94" s="130">
        <f t="shared" si="32"/>
        <v>8117136.1599999992</v>
      </c>
      <c r="Q94" s="123">
        <f t="shared" si="22"/>
        <v>33663795.359999999</v>
      </c>
    </row>
    <row r="95" spans="2:17" x14ac:dyDescent="0.25">
      <c r="B95" s="50" t="s">
        <v>239</v>
      </c>
      <c r="C95" s="131">
        <v>33371372</v>
      </c>
      <c r="D95" s="131">
        <v>152599735.48000002</v>
      </c>
      <c r="E95" s="126">
        <v>604825</v>
      </c>
      <c r="F95" s="126">
        <v>350472</v>
      </c>
      <c r="G95" s="126">
        <v>396525</v>
      </c>
      <c r="H95" s="126">
        <v>4219575</v>
      </c>
      <c r="I95" s="126">
        <v>2026434</v>
      </c>
      <c r="J95" s="126">
        <v>3506094</v>
      </c>
      <c r="K95" s="126">
        <v>2714510.77</v>
      </c>
      <c r="L95" s="126">
        <v>4133160</v>
      </c>
      <c r="M95" s="126">
        <v>2650293.5699999998</v>
      </c>
      <c r="N95" s="126">
        <v>2551402.86</v>
      </c>
      <c r="O95" s="127">
        <v>2393367</v>
      </c>
      <c r="P95" s="128">
        <v>8117136.1599999992</v>
      </c>
      <c r="Q95" s="128">
        <f t="shared" si="22"/>
        <v>33663795.359999999</v>
      </c>
    </row>
    <row r="96" spans="2:17" s="28" customFormat="1" x14ac:dyDescent="0.25">
      <c r="B96" s="52" t="s">
        <v>31</v>
      </c>
      <c r="C96" s="129">
        <v>1020634191</v>
      </c>
      <c r="D96" s="129">
        <v>2582952060.7399993</v>
      </c>
      <c r="E96" s="130">
        <f>E97+E101</f>
        <v>2949385.66</v>
      </c>
      <c r="F96" s="130">
        <f t="shared" ref="F96:M96" si="33">F97+F101</f>
        <v>6068590.3599999994</v>
      </c>
      <c r="G96" s="130">
        <f t="shared" si="33"/>
        <v>9352924.2199999988</v>
      </c>
      <c r="H96" s="130">
        <f t="shared" si="33"/>
        <v>11811487.439999999</v>
      </c>
      <c r="I96" s="130">
        <f t="shared" si="33"/>
        <v>12390144.219999999</v>
      </c>
      <c r="J96" s="130">
        <f t="shared" si="33"/>
        <v>11879296.68</v>
      </c>
      <c r="K96" s="130">
        <f t="shared" si="33"/>
        <v>26866781.559999999</v>
      </c>
      <c r="L96" s="130">
        <f t="shared" si="33"/>
        <v>18318854.84</v>
      </c>
      <c r="M96" s="130">
        <f t="shared" si="33"/>
        <v>17627018.530000001</v>
      </c>
      <c r="N96" s="130">
        <f>N97+N101</f>
        <v>25450327.210000001</v>
      </c>
      <c r="O96" s="130">
        <f>O97+O101</f>
        <v>32062320.059999999</v>
      </c>
      <c r="P96" s="130">
        <f>P97+P101</f>
        <v>76906762.550000012</v>
      </c>
      <c r="Q96" s="129">
        <f t="shared" si="22"/>
        <v>251683893.33000001</v>
      </c>
    </row>
    <row r="97" spans="2:17" x14ac:dyDescent="0.25">
      <c r="B97" s="27" t="s">
        <v>240</v>
      </c>
      <c r="C97" s="131">
        <v>786463409</v>
      </c>
      <c r="D97" s="131">
        <v>2313807542.8799992</v>
      </c>
      <c r="E97" s="126">
        <f>E98+E99+E100</f>
        <v>2680731.44</v>
      </c>
      <c r="F97" s="126">
        <f t="shared" ref="F97:O97" si="34">F98+F99+F100</f>
        <v>4671515.2799999993</v>
      </c>
      <c r="G97" s="126">
        <f t="shared" si="34"/>
        <v>5216238.879999999</v>
      </c>
      <c r="H97" s="126">
        <f t="shared" si="34"/>
        <v>5393931.04</v>
      </c>
      <c r="I97" s="126">
        <f t="shared" si="34"/>
        <v>3676600.9400000004</v>
      </c>
      <c r="J97" s="126">
        <f t="shared" si="34"/>
        <v>5588180.2000000002</v>
      </c>
      <c r="K97" s="126">
        <f t="shared" si="34"/>
        <v>18159362.129999999</v>
      </c>
      <c r="L97" s="126">
        <f t="shared" si="34"/>
        <v>10147720.189999999</v>
      </c>
      <c r="M97" s="126">
        <f t="shared" si="34"/>
        <v>7142170.4500000002</v>
      </c>
      <c r="N97" s="126">
        <f t="shared" si="34"/>
        <v>16333901.469999999</v>
      </c>
      <c r="O97" s="126">
        <f t="shared" si="34"/>
        <v>15557986.35</v>
      </c>
      <c r="P97" s="131">
        <v>52560308.930000007</v>
      </c>
      <c r="Q97" s="131">
        <f t="shared" si="22"/>
        <v>147128647.30000001</v>
      </c>
    </row>
    <row r="98" spans="2:17" x14ac:dyDescent="0.25">
      <c r="B98" s="50" t="s">
        <v>241</v>
      </c>
      <c r="C98" s="56">
        <v>786463409</v>
      </c>
      <c r="D98" s="56">
        <v>2299014921.9599991</v>
      </c>
      <c r="E98" s="120">
        <v>2680731.44</v>
      </c>
      <c r="F98" s="120">
        <v>4671515.2799999993</v>
      </c>
      <c r="G98" s="120">
        <v>5149184.1999999993</v>
      </c>
      <c r="H98" s="120">
        <v>4804421.62</v>
      </c>
      <c r="I98" s="120">
        <v>3475764.9400000004</v>
      </c>
      <c r="J98" s="120">
        <v>5385208.4000000004</v>
      </c>
      <c r="K98" s="120">
        <v>16530510.4</v>
      </c>
      <c r="L98" s="120">
        <v>8902686.5099999998</v>
      </c>
      <c r="M98" s="120">
        <v>6342533.5700000003</v>
      </c>
      <c r="N98" s="120">
        <v>15760532.589999998</v>
      </c>
      <c r="O98" s="121">
        <v>14165671.549999999</v>
      </c>
      <c r="P98" s="56">
        <v>51083834.510000005</v>
      </c>
      <c r="Q98" s="56">
        <f t="shared" si="22"/>
        <v>138952595.00999999</v>
      </c>
    </row>
    <row r="99" spans="2:17" x14ac:dyDescent="0.25">
      <c r="B99" s="50" t="s">
        <v>662</v>
      </c>
      <c r="C99" s="56">
        <v>0</v>
      </c>
      <c r="D99" s="56">
        <v>3803572.4</v>
      </c>
      <c r="E99" s="120">
        <v>0</v>
      </c>
      <c r="F99" s="120">
        <v>0</v>
      </c>
      <c r="G99" s="120">
        <v>0</v>
      </c>
      <c r="H99" s="120">
        <v>0</v>
      </c>
      <c r="I99" s="120">
        <v>0</v>
      </c>
      <c r="J99" s="120">
        <v>0</v>
      </c>
      <c r="K99" s="120">
        <v>1303522.3999999999</v>
      </c>
      <c r="L99" s="120">
        <v>0</v>
      </c>
      <c r="M99" s="120">
        <v>0</v>
      </c>
      <c r="N99" s="120">
        <v>164610</v>
      </c>
      <c r="O99" s="121">
        <v>967305</v>
      </c>
      <c r="P99" s="56">
        <v>691311.56</v>
      </c>
      <c r="Q99" s="56">
        <f t="shared" si="22"/>
        <v>3126748.96</v>
      </c>
    </row>
    <row r="100" spans="2:17" x14ac:dyDescent="0.25">
      <c r="B100" s="50" t="s">
        <v>663</v>
      </c>
      <c r="C100" s="56">
        <v>0</v>
      </c>
      <c r="D100" s="56">
        <v>10989048.52</v>
      </c>
      <c r="E100" s="120">
        <v>0</v>
      </c>
      <c r="F100" s="120">
        <v>0</v>
      </c>
      <c r="G100" s="120">
        <v>67054.679999999993</v>
      </c>
      <c r="H100" s="120">
        <v>589509.42000000004</v>
      </c>
      <c r="I100" s="120">
        <v>200836</v>
      </c>
      <c r="J100" s="120">
        <v>202971.8</v>
      </c>
      <c r="K100" s="120">
        <v>325329.33</v>
      </c>
      <c r="L100" s="120">
        <v>1245033.6800000002</v>
      </c>
      <c r="M100" s="120">
        <v>799636.87999999989</v>
      </c>
      <c r="N100" s="120">
        <v>408758.88</v>
      </c>
      <c r="O100" s="121">
        <v>425009.80000000005</v>
      </c>
      <c r="P100" s="56">
        <v>785162.86</v>
      </c>
      <c r="Q100" s="56">
        <f t="shared" si="22"/>
        <v>5049303.33</v>
      </c>
    </row>
    <row r="101" spans="2:17" s="28" customFormat="1" x14ac:dyDescent="0.25">
      <c r="B101" s="51" t="s">
        <v>242</v>
      </c>
      <c r="C101" s="63">
        <v>234170782</v>
      </c>
      <c r="D101" s="63">
        <v>269144517.86000001</v>
      </c>
      <c r="E101" s="119">
        <f>E102</f>
        <v>268654.22000000003</v>
      </c>
      <c r="F101" s="119">
        <f t="shared" ref="F101:P101" si="35">F102</f>
        <v>1397075.0799999998</v>
      </c>
      <c r="G101" s="119">
        <f t="shared" si="35"/>
        <v>4136685.34</v>
      </c>
      <c r="H101" s="119">
        <f t="shared" si="35"/>
        <v>6417556.3999999994</v>
      </c>
      <c r="I101" s="119">
        <f t="shared" si="35"/>
        <v>8713543.2799999993</v>
      </c>
      <c r="J101" s="119">
        <f t="shared" si="35"/>
        <v>6291116.4799999986</v>
      </c>
      <c r="K101" s="119">
        <f t="shared" si="35"/>
        <v>8707419.4299999997</v>
      </c>
      <c r="L101" s="119">
        <f t="shared" si="35"/>
        <v>8171134.6499999994</v>
      </c>
      <c r="M101" s="119">
        <f t="shared" si="35"/>
        <v>10484848.08</v>
      </c>
      <c r="N101" s="119">
        <f t="shared" si="35"/>
        <v>9116425.7400000002</v>
      </c>
      <c r="O101" s="119">
        <f t="shared" si="35"/>
        <v>16504333.709999999</v>
      </c>
      <c r="P101" s="119">
        <f t="shared" si="35"/>
        <v>24346453.619999997</v>
      </c>
      <c r="Q101" s="63">
        <f t="shared" si="22"/>
        <v>104555246.03</v>
      </c>
    </row>
    <row r="102" spans="2:17" x14ac:dyDescent="0.25">
      <c r="B102" s="50" t="s">
        <v>243</v>
      </c>
      <c r="C102" s="56">
        <v>234170782</v>
      </c>
      <c r="D102" s="56">
        <v>269144517.86000001</v>
      </c>
      <c r="E102" s="120">
        <v>268654.22000000003</v>
      </c>
      <c r="F102" s="120">
        <v>1397075.0799999998</v>
      </c>
      <c r="G102" s="120">
        <v>4136685.34</v>
      </c>
      <c r="H102" s="120">
        <v>6417556.3999999994</v>
      </c>
      <c r="I102" s="120">
        <v>8713543.2799999993</v>
      </c>
      <c r="J102" s="120">
        <v>6291116.4799999986</v>
      </c>
      <c r="K102" s="120">
        <v>8707419.4299999997</v>
      </c>
      <c r="L102" s="120">
        <v>8171134.6499999994</v>
      </c>
      <c r="M102" s="120">
        <v>10484848.08</v>
      </c>
      <c r="N102" s="120">
        <v>9116425.7400000002</v>
      </c>
      <c r="O102" s="121">
        <v>16504333.709999999</v>
      </c>
      <c r="P102" s="56">
        <v>24346453.619999997</v>
      </c>
      <c r="Q102" s="56">
        <f t="shared" si="22"/>
        <v>104555246.03</v>
      </c>
    </row>
    <row r="103" spans="2:17" s="28" customFormat="1" x14ac:dyDescent="0.25">
      <c r="B103" s="52" t="s">
        <v>32</v>
      </c>
      <c r="C103" s="63">
        <v>728712077</v>
      </c>
      <c r="D103" s="63">
        <v>2699271625.9500003</v>
      </c>
      <c r="E103" s="119">
        <f>E104+E106+E108</f>
        <v>4046702.87</v>
      </c>
      <c r="F103" s="119">
        <f t="shared" ref="F103:P103" si="36">F104+F106+F108</f>
        <v>11735134.26</v>
      </c>
      <c r="G103" s="119">
        <f t="shared" si="36"/>
        <v>21200047.900000002</v>
      </c>
      <c r="H103" s="119">
        <f t="shared" si="36"/>
        <v>17954587.130000003</v>
      </c>
      <c r="I103" s="119">
        <f t="shared" si="36"/>
        <v>26800253.009999998</v>
      </c>
      <c r="J103" s="119">
        <f t="shared" si="36"/>
        <v>26747224.799999997</v>
      </c>
      <c r="K103" s="119">
        <f t="shared" si="36"/>
        <v>31701995.689999998</v>
      </c>
      <c r="L103" s="119">
        <f t="shared" si="36"/>
        <v>23336484.009999998</v>
      </c>
      <c r="M103" s="119">
        <f t="shared" si="36"/>
        <v>24609119.910000004</v>
      </c>
      <c r="N103" s="119">
        <f t="shared" si="36"/>
        <v>27299833.220000003</v>
      </c>
      <c r="O103" s="119">
        <f t="shared" si="36"/>
        <v>23262291.349999998</v>
      </c>
      <c r="P103" s="119">
        <f t="shared" si="36"/>
        <v>49958933.100000001</v>
      </c>
      <c r="Q103" s="63">
        <f t="shared" si="22"/>
        <v>288652607.25</v>
      </c>
    </row>
    <row r="104" spans="2:17" s="28" customFormat="1" x14ac:dyDescent="0.25">
      <c r="B104" s="51" t="s">
        <v>244</v>
      </c>
      <c r="C104" s="63">
        <v>609539615</v>
      </c>
      <c r="D104" s="63">
        <v>2534213501.1500001</v>
      </c>
      <c r="E104" s="119">
        <f>E105</f>
        <v>1823863.76</v>
      </c>
      <c r="F104" s="119">
        <f t="shared" ref="F104:P104" si="37">F105</f>
        <v>9493284.0700000003</v>
      </c>
      <c r="G104" s="119">
        <f t="shared" si="37"/>
        <v>18059699.530000001</v>
      </c>
      <c r="H104" s="119">
        <f t="shared" si="37"/>
        <v>15180401.800000001</v>
      </c>
      <c r="I104" s="119">
        <f t="shared" si="37"/>
        <v>21401046.77</v>
      </c>
      <c r="J104" s="119">
        <f t="shared" si="37"/>
        <v>18787126.719999999</v>
      </c>
      <c r="K104" s="119">
        <f t="shared" si="37"/>
        <v>26657657.879999999</v>
      </c>
      <c r="L104" s="119">
        <f t="shared" si="37"/>
        <v>15477844.27</v>
      </c>
      <c r="M104" s="119">
        <f t="shared" si="37"/>
        <v>17519571.450000003</v>
      </c>
      <c r="N104" s="119">
        <f t="shared" si="37"/>
        <v>21580037.120000001</v>
      </c>
      <c r="O104" s="119">
        <f t="shared" si="37"/>
        <v>14244450.579999998</v>
      </c>
      <c r="P104" s="119">
        <f t="shared" si="37"/>
        <v>44204254.870000005</v>
      </c>
      <c r="Q104" s="63">
        <f t="shared" si="22"/>
        <v>224429238.81999999</v>
      </c>
    </row>
    <row r="105" spans="2:17" x14ac:dyDescent="0.25">
      <c r="B105" s="50" t="s">
        <v>245</v>
      </c>
      <c r="C105" s="56">
        <v>609539615</v>
      </c>
      <c r="D105" s="56">
        <v>2534213501.1500001</v>
      </c>
      <c r="E105" s="120">
        <v>1823863.76</v>
      </c>
      <c r="F105" s="120">
        <v>9493284.0700000003</v>
      </c>
      <c r="G105" s="120">
        <v>18059699.530000001</v>
      </c>
      <c r="H105" s="120">
        <v>15180401.800000001</v>
      </c>
      <c r="I105" s="120">
        <v>21401046.77</v>
      </c>
      <c r="J105" s="120">
        <v>18787126.719999999</v>
      </c>
      <c r="K105" s="120">
        <v>26657657.879999999</v>
      </c>
      <c r="L105" s="120">
        <v>15477844.27</v>
      </c>
      <c r="M105" s="120">
        <v>17519571.450000003</v>
      </c>
      <c r="N105" s="120">
        <v>21580037.120000001</v>
      </c>
      <c r="O105" s="121">
        <v>14244450.579999998</v>
      </c>
      <c r="P105" s="56">
        <v>44204254.870000005</v>
      </c>
      <c r="Q105" s="56">
        <f t="shared" si="22"/>
        <v>224429238.81999999</v>
      </c>
    </row>
    <row r="106" spans="2:17" s="28" customFormat="1" x14ac:dyDescent="0.25">
      <c r="B106" s="51" t="s">
        <v>246</v>
      </c>
      <c r="C106" s="63">
        <v>118872462</v>
      </c>
      <c r="D106" s="63">
        <v>164598224.80000001</v>
      </c>
      <c r="E106" s="119">
        <f>E107</f>
        <v>2222839.1100000003</v>
      </c>
      <c r="F106" s="119">
        <f t="shared" ref="F106:P106" si="38">F107</f>
        <v>2241850.19</v>
      </c>
      <c r="G106" s="119">
        <f t="shared" si="38"/>
        <v>3140348.37</v>
      </c>
      <c r="H106" s="119">
        <f t="shared" si="38"/>
        <v>2774185.33</v>
      </c>
      <c r="I106" s="119">
        <f t="shared" si="38"/>
        <v>5399206.2400000002</v>
      </c>
      <c r="J106" s="119">
        <f t="shared" si="38"/>
        <v>7960098.0800000001</v>
      </c>
      <c r="K106" s="119">
        <f t="shared" si="38"/>
        <v>5044337.8099999996</v>
      </c>
      <c r="L106" s="119">
        <f t="shared" si="38"/>
        <v>7858639.7400000002</v>
      </c>
      <c r="M106" s="119">
        <f t="shared" si="38"/>
        <v>7089548.46</v>
      </c>
      <c r="N106" s="119">
        <f t="shared" si="38"/>
        <v>5719796.1000000006</v>
      </c>
      <c r="O106" s="119">
        <f t="shared" si="38"/>
        <v>9017840.7699999996</v>
      </c>
      <c r="P106" s="119">
        <f t="shared" si="38"/>
        <v>5294778.2299999995</v>
      </c>
      <c r="Q106" s="63">
        <f t="shared" si="22"/>
        <v>63763468.43</v>
      </c>
    </row>
    <row r="107" spans="2:17" x14ac:dyDescent="0.25">
      <c r="B107" s="50" t="s">
        <v>247</v>
      </c>
      <c r="C107" s="56">
        <v>118872462</v>
      </c>
      <c r="D107" s="56">
        <v>164598224.80000001</v>
      </c>
      <c r="E107" s="120">
        <v>2222839.1100000003</v>
      </c>
      <c r="F107" s="120">
        <v>2241850.19</v>
      </c>
      <c r="G107" s="120">
        <v>3140348.37</v>
      </c>
      <c r="H107" s="120">
        <v>2774185.33</v>
      </c>
      <c r="I107" s="120">
        <v>5399206.2400000002</v>
      </c>
      <c r="J107" s="120">
        <v>7960098.0800000001</v>
      </c>
      <c r="K107" s="120">
        <v>5044337.8099999996</v>
      </c>
      <c r="L107" s="120">
        <v>7858639.7400000002</v>
      </c>
      <c r="M107" s="120">
        <v>7089548.46</v>
      </c>
      <c r="N107" s="120">
        <v>5719796.1000000006</v>
      </c>
      <c r="O107" s="121">
        <v>9017840.7699999996</v>
      </c>
      <c r="P107" s="56">
        <v>5294778.2299999995</v>
      </c>
      <c r="Q107" s="56">
        <f t="shared" si="22"/>
        <v>63763468.43</v>
      </c>
    </row>
    <row r="108" spans="2:17" s="28" customFormat="1" x14ac:dyDescent="0.25">
      <c r="B108" s="51" t="s">
        <v>664</v>
      </c>
      <c r="C108" s="63">
        <v>300000</v>
      </c>
      <c r="D108" s="63">
        <v>459900</v>
      </c>
      <c r="E108" s="119">
        <f>E109</f>
        <v>0</v>
      </c>
      <c r="F108" s="119">
        <f t="shared" ref="F108:P108" si="39">F109</f>
        <v>0</v>
      </c>
      <c r="G108" s="119">
        <f t="shared" si="39"/>
        <v>0</v>
      </c>
      <c r="H108" s="119">
        <f t="shared" si="39"/>
        <v>0</v>
      </c>
      <c r="I108" s="119">
        <f t="shared" si="39"/>
        <v>0</v>
      </c>
      <c r="J108" s="119">
        <f t="shared" si="39"/>
        <v>0</v>
      </c>
      <c r="K108" s="119">
        <f t="shared" si="39"/>
        <v>0</v>
      </c>
      <c r="L108" s="119">
        <f t="shared" si="39"/>
        <v>0</v>
      </c>
      <c r="M108" s="119">
        <f t="shared" si="39"/>
        <v>0</v>
      </c>
      <c r="N108" s="119">
        <f t="shared" si="39"/>
        <v>0</v>
      </c>
      <c r="O108" s="119">
        <f t="shared" si="39"/>
        <v>0</v>
      </c>
      <c r="P108" s="119">
        <f t="shared" si="39"/>
        <v>459900</v>
      </c>
      <c r="Q108" s="63">
        <f t="shared" si="22"/>
        <v>459900</v>
      </c>
    </row>
    <row r="109" spans="2:17" x14ac:dyDescent="0.25">
      <c r="B109" s="50" t="s">
        <v>665</v>
      </c>
      <c r="C109" s="56">
        <v>300000</v>
      </c>
      <c r="D109" s="56">
        <v>459900</v>
      </c>
      <c r="E109" s="120">
        <v>0</v>
      </c>
      <c r="F109" s="120">
        <v>0</v>
      </c>
      <c r="G109" s="120">
        <v>0</v>
      </c>
      <c r="H109" s="120">
        <v>0</v>
      </c>
      <c r="I109" s="120">
        <v>0</v>
      </c>
      <c r="J109" s="120">
        <v>0</v>
      </c>
      <c r="K109" s="120">
        <v>0</v>
      </c>
      <c r="L109" s="120">
        <v>0</v>
      </c>
      <c r="M109" s="120">
        <v>0</v>
      </c>
      <c r="N109" s="120">
        <v>0</v>
      </c>
      <c r="O109" s="121">
        <v>0</v>
      </c>
      <c r="P109" s="56">
        <v>459900</v>
      </c>
      <c r="Q109" s="56">
        <f t="shared" si="22"/>
        <v>459900</v>
      </c>
    </row>
    <row r="110" spans="2:17" s="28" customFormat="1" x14ac:dyDescent="0.25">
      <c r="B110" s="52" t="s">
        <v>33</v>
      </c>
      <c r="C110" s="63">
        <v>158233228</v>
      </c>
      <c r="D110" s="63">
        <v>194488586.67000002</v>
      </c>
      <c r="E110" s="119">
        <f>E111+E113+E115+E118</f>
        <v>617541.25</v>
      </c>
      <c r="F110" s="119">
        <f t="shared" ref="F110:P110" si="40">F111+F113+F115+F118</f>
        <v>1605260.81</v>
      </c>
      <c r="G110" s="119">
        <f t="shared" si="40"/>
        <v>3240150</v>
      </c>
      <c r="H110" s="119">
        <f t="shared" si="40"/>
        <v>2955544.97</v>
      </c>
      <c r="I110" s="119">
        <f t="shared" si="40"/>
        <v>8950641.8100000005</v>
      </c>
      <c r="J110" s="119">
        <f t="shared" si="40"/>
        <v>4342583.6599999992</v>
      </c>
      <c r="K110" s="119">
        <f t="shared" si="40"/>
        <v>5507644.5800000001</v>
      </c>
      <c r="L110" s="119">
        <f t="shared" si="40"/>
        <v>6527895.6699999999</v>
      </c>
      <c r="M110" s="119">
        <f t="shared" si="40"/>
        <v>6093106.5699999994</v>
      </c>
      <c r="N110" s="119">
        <f t="shared" si="40"/>
        <v>4974855.1499999985</v>
      </c>
      <c r="O110" s="119">
        <f t="shared" si="40"/>
        <v>7363395.3900000006</v>
      </c>
      <c r="P110" s="119">
        <f t="shared" si="40"/>
        <v>23904699.810000002</v>
      </c>
      <c r="Q110" s="63">
        <f t="shared" si="22"/>
        <v>76083319.670000017</v>
      </c>
    </row>
    <row r="111" spans="2:17" s="28" customFormat="1" x14ac:dyDescent="0.25">
      <c r="B111" s="51" t="s">
        <v>249</v>
      </c>
      <c r="C111" s="63">
        <v>120427857</v>
      </c>
      <c r="D111" s="63">
        <v>135823373.24000001</v>
      </c>
      <c r="E111" s="119">
        <f>E112</f>
        <v>143333</v>
      </c>
      <c r="F111" s="119">
        <f t="shared" ref="F111:P111" si="41">F112</f>
        <v>1297977.51</v>
      </c>
      <c r="G111" s="119">
        <f t="shared" si="41"/>
        <v>2361840.87</v>
      </c>
      <c r="H111" s="119">
        <f t="shared" si="41"/>
        <v>1042365.0700000001</v>
      </c>
      <c r="I111" s="119">
        <f t="shared" si="41"/>
        <v>6573164.9199999999</v>
      </c>
      <c r="J111" s="119">
        <f t="shared" si="41"/>
        <v>2790702.1799999997</v>
      </c>
      <c r="K111" s="119">
        <f t="shared" si="41"/>
        <v>3618091.1199999996</v>
      </c>
      <c r="L111" s="119">
        <f t="shared" si="41"/>
        <v>5004357.04</v>
      </c>
      <c r="M111" s="119">
        <f t="shared" si="41"/>
        <v>4145641.2499999995</v>
      </c>
      <c r="N111" s="119">
        <f t="shared" si="41"/>
        <v>3720512.7899999991</v>
      </c>
      <c r="O111" s="119">
        <f t="shared" si="41"/>
        <v>4647531.67</v>
      </c>
      <c r="P111" s="119">
        <f t="shared" si="41"/>
        <v>10233956.640000001</v>
      </c>
      <c r="Q111" s="63">
        <f t="shared" si="22"/>
        <v>45579474.060000002</v>
      </c>
    </row>
    <row r="112" spans="2:17" x14ac:dyDescent="0.25">
      <c r="B112" s="50" t="s">
        <v>250</v>
      </c>
      <c r="C112" s="56">
        <v>120427857</v>
      </c>
      <c r="D112" s="56">
        <v>135823373.24000001</v>
      </c>
      <c r="E112" s="120">
        <v>143333</v>
      </c>
      <c r="F112" s="120">
        <v>1297977.51</v>
      </c>
      <c r="G112" s="120">
        <v>2361840.87</v>
      </c>
      <c r="H112" s="120">
        <v>1042365.0700000001</v>
      </c>
      <c r="I112" s="120">
        <v>6573164.9199999999</v>
      </c>
      <c r="J112" s="120">
        <v>2790702.1799999997</v>
      </c>
      <c r="K112" s="120">
        <v>3618091.1199999996</v>
      </c>
      <c r="L112" s="120">
        <v>5004357.04</v>
      </c>
      <c r="M112" s="120">
        <v>4145641.2499999995</v>
      </c>
      <c r="N112" s="120">
        <v>3720512.7899999991</v>
      </c>
      <c r="O112" s="121">
        <v>4647531.67</v>
      </c>
      <c r="P112" s="56">
        <v>10233956.640000001</v>
      </c>
      <c r="Q112" s="56">
        <f t="shared" si="22"/>
        <v>45579474.060000002</v>
      </c>
    </row>
    <row r="113" spans="2:17" s="28" customFormat="1" x14ac:dyDescent="0.25">
      <c r="B113" s="51" t="s">
        <v>251</v>
      </c>
      <c r="C113" s="63">
        <v>18219957</v>
      </c>
      <c r="D113" s="63">
        <v>37430442.949999996</v>
      </c>
      <c r="E113" s="119">
        <f>E114</f>
        <v>238740.25</v>
      </c>
      <c r="F113" s="119">
        <f t="shared" ref="F113:P113" si="42">F114</f>
        <v>239829.3</v>
      </c>
      <c r="G113" s="119">
        <f t="shared" si="42"/>
        <v>299293.13</v>
      </c>
      <c r="H113" s="119">
        <f t="shared" si="42"/>
        <v>1220354.9000000001</v>
      </c>
      <c r="I113" s="119">
        <f t="shared" si="42"/>
        <v>1565377.3299999998</v>
      </c>
      <c r="J113" s="119">
        <f t="shared" si="42"/>
        <v>879931.32</v>
      </c>
      <c r="K113" s="119">
        <f t="shared" si="42"/>
        <v>1051949.4500000002</v>
      </c>
      <c r="L113" s="119">
        <f t="shared" si="42"/>
        <v>913908.63</v>
      </c>
      <c r="M113" s="119">
        <f t="shared" si="42"/>
        <v>914515.32000000007</v>
      </c>
      <c r="N113" s="119">
        <f t="shared" si="42"/>
        <v>785867.70999999985</v>
      </c>
      <c r="O113" s="119">
        <f t="shared" si="42"/>
        <v>2236586.23</v>
      </c>
      <c r="P113" s="119">
        <f t="shared" si="42"/>
        <v>10998094.75</v>
      </c>
      <c r="Q113" s="63">
        <f t="shared" si="22"/>
        <v>21344448.32</v>
      </c>
    </row>
    <row r="114" spans="2:17" x14ac:dyDescent="0.25">
      <c r="B114" s="50" t="s">
        <v>252</v>
      </c>
      <c r="C114" s="56">
        <v>18219957</v>
      </c>
      <c r="D114" s="56">
        <v>37430442.949999996</v>
      </c>
      <c r="E114" s="120">
        <v>238740.25</v>
      </c>
      <c r="F114" s="120">
        <v>239829.3</v>
      </c>
      <c r="G114" s="120">
        <v>299293.13</v>
      </c>
      <c r="H114" s="120">
        <v>1220354.9000000001</v>
      </c>
      <c r="I114" s="120">
        <v>1565377.3299999998</v>
      </c>
      <c r="J114" s="120">
        <v>879931.32</v>
      </c>
      <c r="K114" s="120">
        <v>1051949.4500000002</v>
      </c>
      <c r="L114" s="120">
        <v>913908.63</v>
      </c>
      <c r="M114" s="120">
        <v>914515.32000000007</v>
      </c>
      <c r="N114" s="120">
        <v>785867.70999999985</v>
      </c>
      <c r="O114" s="121">
        <v>2236586.23</v>
      </c>
      <c r="P114" s="56">
        <v>10998094.75</v>
      </c>
      <c r="Q114" s="56">
        <f t="shared" si="22"/>
        <v>21344448.32</v>
      </c>
    </row>
    <row r="115" spans="2:17" s="28" customFormat="1" x14ac:dyDescent="0.25">
      <c r="B115" s="51" t="s">
        <v>253</v>
      </c>
      <c r="C115" s="63">
        <v>2799562</v>
      </c>
      <c r="D115" s="63">
        <v>3089409</v>
      </c>
      <c r="E115" s="119">
        <f>E116+E117</f>
        <v>0</v>
      </c>
      <c r="F115" s="119">
        <f t="shared" ref="F115:P115" si="43">F116+F117</f>
        <v>0</v>
      </c>
      <c r="G115" s="119">
        <f t="shared" si="43"/>
        <v>0</v>
      </c>
      <c r="H115" s="119">
        <f t="shared" si="43"/>
        <v>0</v>
      </c>
      <c r="I115" s="119">
        <f t="shared" si="43"/>
        <v>0</v>
      </c>
      <c r="J115" s="119">
        <f t="shared" si="43"/>
        <v>0</v>
      </c>
      <c r="K115" s="119">
        <f t="shared" si="43"/>
        <v>0</v>
      </c>
      <c r="L115" s="119">
        <f t="shared" si="43"/>
        <v>0</v>
      </c>
      <c r="M115" s="119">
        <f t="shared" si="43"/>
        <v>0</v>
      </c>
      <c r="N115" s="119">
        <f t="shared" si="43"/>
        <v>37366.68</v>
      </c>
      <c r="O115" s="119">
        <f t="shared" si="43"/>
        <v>0</v>
      </c>
      <c r="P115" s="119">
        <f t="shared" si="43"/>
        <v>173380</v>
      </c>
      <c r="Q115" s="63">
        <f t="shared" si="22"/>
        <v>210746.68</v>
      </c>
    </row>
    <row r="116" spans="2:17" x14ac:dyDescent="0.25">
      <c r="B116" s="50" t="s">
        <v>254</v>
      </c>
      <c r="C116" s="56">
        <v>1299562</v>
      </c>
      <c r="D116" s="56">
        <v>1362309</v>
      </c>
      <c r="E116" s="120">
        <v>0</v>
      </c>
      <c r="F116" s="120">
        <v>0</v>
      </c>
      <c r="G116" s="120">
        <v>0</v>
      </c>
      <c r="H116" s="120">
        <v>0</v>
      </c>
      <c r="I116" s="120">
        <v>0</v>
      </c>
      <c r="J116" s="120">
        <v>0</v>
      </c>
      <c r="K116" s="120">
        <v>0</v>
      </c>
      <c r="L116" s="120">
        <v>0</v>
      </c>
      <c r="M116" s="120">
        <v>0</v>
      </c>
      <c r="N116" s="120">
        <v>37366.68</v>
      </c>
      <c r="O116" s="121">
        <v>0</v>
      </c>
      <c r="P116" s="56"/>
      <c r="Q116" s="56">
        <f t="shared" si="22"/>
        <v>37366.68</v>
      </c>
    </row>
    <row r="117" spans="2:17" x14ac:dyDescent="0.25">
      <c r="B117" s="50" t="s">
        <v>255</v>
      </c>
      <c r="C117" s="56">
        <v>1500000</v>
      </c>
      <c r="D117" s="56">
        <v>1727100</v>
      </c>
      <c r="E117" s="120">
        <v>0</v>
      </c>
      <c r="F117" s="120">
        <v>0</v>
      </c>
      <c r="G117" s="120">
        <v>0</v>
      </c>
      <c r="H117" s="120">
        <v>0</v>
      </c>
      <c r="I117" s="120">
        <v>0</v>
      </c>
      <c r="J117" s="120">
        <v>0</v>
      </c>
      <c r="K117" s="120">
        <v>0</v>
      </c>
      <c r="L117" s="120">
        <v>0</v>
      </c>
      <c r="M117" s="120">
        <v>0</v>
      </c>
      <c r="N117" s="120">
        <v>0</v>
      </c>
      <c r="O117" s="121">
        <v>0</v>
      </c>
      <c r="P117" s="56">
        <v>173380</v>
      </c>
      <c r="Q117" s="56">
        <f t="shared" si="22"/>
        <v>173380</v>
      </c>
    </row>
    <row r="118" spans="2:17" s="28" customFormat="1" x14ac:dyDescent="0.25">
      <c r="B118" s="51" t="s">
        <v>256</v>
      </c>
      <c r="C118" s="63">
        <v>16785852</v>
      </c>
      <c r="D118" s="63">
        <v>18145361.48</v>
      </c>
      <c r="E118" s="119">
        <f>E119</f>
        <v>235468</v>
      </c>
      <c r="F118" s="119">
        <f t="shared" ref="F118:P118" si="44">F119</f>
        <v>67454</v>
      </c>
      <c r="G118" s="119">
        <f t="shared" si="44"/>
        <v>579016</v>
      </c>
      <c r="H118" s="119">
        <f t="shared" si="44"/>
        <v>692825</v>
      </c>
      <c r="I118" s="119">
        <f t="shared" si="44"/>
        <v>812099.56</v>
      </c>
      <c r="J118" s="119">
        <f t="shared" si="44"/>
        <v>671950.16</v>
      </c>
      <c r="K118" s="119">
        <f t="shared" si="44"/>
        <v>837604.01</v>
      </c>
      <c r="L118" s="119">
        <f t="shared" si="44"/>
        <v>609630</v>
      </c>
      <c r="M118" s="119">
        <f t="shared" si="44"/>
        <v>1032950</v>
      </c>
      <c r="N118" s="119">
        <f t="shared" si="44"/>
        <v>431107.97</v>
      </c>
      <c r="O118" s="119">
        <f t="shared" si="44"/>
        <v>479277.49</v>
      </c>
      <c r="P118" s="119">
        <f t="shared" si="44"/>
        <v>2499268.42</v>
      </c>
      <c r="Q118" s="63">
        <f t="shared" si="22"/>
        <v>8948650.6099999994</v>
      </c>
    </row>
    <row r="119" spans="2:17" x14ac:dyDescent="0.25">
      <c r="B119" s="50" t="s">
        <v>257</v>
      </c>
      <c r="C119" s="56">
        <v>16785852</v>
      </c>
      <c r="D119" s="56">
        <v>18145361.48</v>
      </c>
      <c r="E119" s="120">
        <v>235468</v>
      </c>
      <c r="F119" s="120">
        <v>67454</v>
      </c>
      <c r="G119" s="120">
        <v>579016</v>
      </c>
      <c r="H119" s="120">
        <v>692825</v>
      </c>
      <c r="I119" s="120">
        <v>812099.56</v>
      </c>
      <c r="J119" s="120">
        <v>671950.16</v>
      </c>
      <c r="K119" s="120">
        <v>837604.01</v>
      </c>
      <c r="L119" s="120">
        <v>609630</v>
      </c>
      <c r="M119" s="120">
        <v>1032950</v>
      </c>
      <c r="N119" s="120">
        <v>431107.97</v>
      </c>
      <c r="O119" s="121">
        <v>479277.49</v>
      </c>
      <c r="P119" s="56">
        <v>2499268.42</v>
      </c>
      <c r="Q119" s="56">
        <f t="shared" si="22"/>
        <v>8948650.6099999994</v>
      </c>
    </row>
    <row r="120" spans="2:17" s="28" customFormat="1" x14ac:dyDescent="0.25">
      <c r="B120" s="52" t="s">
        <v>34</v>
      </c>
      <c r="C120" s="63">
        <v>2102953195</v>
      </c>
      <c r="D120" s="63">
        <v>2462760641.6000004</v>
      </c>
      <c r="E120" s="119">
        <f>E121+E127+E124+E133+E135+E137+E139+E141</f>
        <v>9560055.0899999999</v>
      </c>
      <c r="F120" s="119">
        <f t="shared" ref="F120:N120" si="45">F121+F127+F124+F133+F135+F137+F139+F141</f>
        <v>69561429.569999993</v>
      </c>
      <c r="G120" s="119">
        <f t="shared" si="45"/>
        <v>174493916.90000001</v>
      </c>
      <c r="H120" s="119">
        <f t="shared" si="45"/>
        <v>93303023.330000013</v>
      </c>
      <c r="I120" s="119">
        <f t="shared" si="45"/>
        <v>274556586.96000004</v>
      </c>
      <c r="J120" s="119">
        <f t="shared" si="45"/>
        <v>87260390.069999993</v>
      </c>
      <c r="K120" s="119">
        <f t="shared" si="45"/>
        <v>48994284.109999999</v>
      </c>
      <c r="L120" s="119">
        <f t="shared" si="45"/>
        <v>46229383.350000001</v>
      </c>
      <c r="M120" s="119">
        <f t="shared" si="45"/>
        <v>84614219.900000006</v>
      </c>
      <c r="N120" s="119">
        <f t="shared" si="45"/>
        <v>244802649.48999998</v>
      </c>
      <c r="O120" s="119">
        <f>O121+O127+O124+O133+O135+O137+O139+O141</f>
        <v>165886309.63</v>
      </c>
      <c r="P120" s="119">
        <f>P121+P127+P124+P133+P135+P137+P139+P141</f>
        <v>143222509.24000001</v>
      </c>
      <c r="Q120" s="63">
        <f t="shared" si="22"/>
        <v>1442484757.6400001</v>
      </c>
    </row>
    <row r="121" spans="2:17" s="28" customFormat="1" x14ac:dyDescent="0.25">
      <c r="B121" s="51" t="s">
        <v>258</v>
      </c>
      <c r="C121" s="63">
        <v>619096237</v>
      </c>
      <c r="D121" s="63">
        <v>679420212.68000007</v>
      </c>
      <c r="E121" s="119">
        <f>E122+E123</f>
        <v>2347221.0999999996</v>
      </c>
      <c r="F121" s="119">
        <f t="shared" ref="F121:P121" si="46">F122+F123</f>
        <v>51480869.469999991</v>
      </c>
      <c r="G121" s="119">
        <f t="shared" si="46"/>
        <v>19685009.75</v>
      </c>
      <c r="H121" s="119">
        <f t="shared" si="46"/>
        <v>18425286.919999998</v>
      </c>
      <c r="I121" s="119">
        <f t="shared" si="46"/>
        <v>16518383.289999997</v>
      </c>
      <c r="J121" s="119">
        <f t="shared" si="46"/>
        <v>17996304.640000004</v>
      </c>
      <c r="K121" s="119">
        <f t="shared" si="46"/>
        <v>25096324.110000003</v>
      </c>
      <c r="L121" s="119">
        <f t="shared" si="46"/>
        <v>17024266.359999999</v>
      </c>
      <c r="M121" s="119">
        <f t="shared" si="46"/>
        <v>19754612.520000003</v>
      </c>
      <c r="N121" s="119">
        <f t="shared" si="46"/>
        <v>18074718.980000004</v>
      </c>
      <c r="O121" s="119">
        <f t="shared" si="46"/>
        <v>27305290.719999999</v>
      </c>
      <c r="P121" s="119">
        <f t="shared" si="46"/>
        <v>28904083.140000001</v>
      </c>
      <c r="Q121" s="63">
        <f t="shared" si="22"/>
        <v>262612371</v>
      </c>
    </row>
    <row r="122" spans="2:17" x14ac:dyDescent="0.25">
      <c r="B122" s="50" t="s">
        <v>259</v>
      </c>
      <c r="C122" s="56">
        <v>619096237</v>
      </c>
      <c r="D122" s="56">
        <v>668558353.36000001</v>
      </c>
      <c r="E122" s="120">
        <v>2347221.0999999996</v>
      </c>
      <c r="F122" s="120">
        <v>51480869.469999991</v>
      </c>
      <c r="G122" s="120">
        <v>19685009.75</v>
      </c>
      <c r="H122" s="120">
        <v>18425286.919999998</v>
      </c>
      <c r="I122" s="120">
        <v>16518383.289999997</v>
      </c>
      <c r="J122" s="120">
        <v>17996304.640000004</v>
      </c>
      <c r="K122" s="120">
        <v>25096324.110000003</v>
      </c>
      <c r="L122" s="120">
        <v>16937060.359999999</v>
      </c>
      <c r="M122" s="120">
        <v>19425781.600000001</v>
      </c>
      <c r="N122" s="120">
        <v>17970610.980000004</v>
      </c>
      <c r="O122" s="121">
        <v>27016587.029999997</v>
      </c>
      <c r="P122" s="56">
        <v>27039873.690000001</v>
      </c>
      <c r="Q122" s="56">
        <f t="shared" si="22"/>
        <v>259939312.93999997</v>
      </c>
    </row>
    <row r="123" spans="2:17" x14ac:dyDescent="0.25">
      <c r="B123" s="50" t="s">
        <v>666</v>
      </c>
      <c r="C123" s="56">
        <v>0</v>
      </c>
      <c r="D123" s="56">
        <v>10861859.32</v>
      </c>
      <c r="E123" s="120">
        <v>0</v>
      </c>
      <c r="F123" s="120">
        <v>0</v>
      </c>
      <c r="G123" s="120">
        <v>0</v>
      </c>
      <c r="H123" s="120">
        <v>0</v>
      </c>
      <c r="I123" s="120">
        <v>0</v>
      </c>
      <c r="J123" s="120">
        <v>0</v>
      </c>
      <c r="K123" s="120">
        <v>0</v>
      </c>
      <c r="L123" s="120">
        <v>87206</v>
      </c>
      <c r="M123" s="120">
        <v>328830.92</v>
      </c>
      <c r="N123" s="120">
        <v>104108</v>
      </c>
      <c r="O123" s="121">
        <v>288703.69</v>
      </c>
      <c r="P123" s="56">
        <v>1864209.45</v>
      </c>
      <c r="Q123" s="56">
        <f t="shared" si="22"/>
        <v>2673058.06</v>
      </c>
    </row>
    <row r="124" spans="2:17" s="28" customFormat="1" x14ac:dyDescent="0.25">
      <c r="B124" s="51" t="s">
        <v>260</v>
      </c>
      <c r="C124" s="63">
        <v>36302625</v>
      </c>
      <c r="D124" s="63">
        <v>42363630.979999997</v>
      </c>
      <c r="E124" s="119">
        <f>E125+E126</f>
        <v>0</v>
      </c>
      <c r="F124" s="119">
        <f t="shared" ref="F124:P124" si="47">F125+F126</f>
        <v>0</v>
      </c>
      <c r="G124" s="119">
        <f t="shared" si="47"/>
        <v>0</v>
      </c>
      <c r="H124" s="119">
        <f t="shared" si="47"/>
        <v>0</v>
      </c>
      <c r="I124" s="119">
        <f t="shared" si="47"/>
        <v>4779852.5600000005</v>
      </c>
      <c r="J124" s="119">
        <f t="shared" si="47"/>
        <v>1612116</v>
      </c>
      <c r="K124" s="119">
        <f t="shared" si="47"/>
        <v>3344250.75</v>
      </c>
      <c r="L124" s="119">
        <f t="shared" si="47"/>
        <v>984400.09</v>
      </c>
      <c r="M124" s="119">
        <f t="shared" si="47"/>
        <v>359900</v>
      </c>
      <c r="N124" s="119">
        <f t="shared" si="47"/>
        <v>2410225</v>
      </c>
      <c r="O124" s="119">
        <f t="shared" si="47"/>
        <v>1692900</v>
      </c>
      <c r="P124" s="119">
        <f t="shared" si="47"/>
        <v>6812148.3399999999</v>
      </c>
      <c r="Q124" s="63">
        <f>SUM(E124:P124)</f>
        <v>21995792.740000002</v>
      </c>
    </row>
    <row r="125" spans="2:17" x14ac:dyDescent="0.25">
      <c r="B125" s="50" t="s">
        <v>261</v>
      </c>
      <c r="C125" s="56">
        <v>3551829</v>
      </c>
      <c r="D125" s="56">
        <v>2959829</v>
      </c>
      <c r="E125" s="120">
        <v>0</v>
      </c>
      <c r="F125" s="120">
        <v>0</v>
      </c>
      <c r="G125" s="120"/>
      <c r="H125" s="120">
        <v>0</v>
      </c>
      <c r="I125" s="120">
        <v>0</v>
      </c>
      <c r="J125" s="120"/>
      <c r="K125" s="120"/>
      <c r="L125" s="120"/>
      <c r="M125" s="120"/>
      <c r="N125" s="120"/>
      <c r="O125" s="121">
        <v>0</v>
      </c>
      <c r="P125" s="56">
        <v>0</v>
      </c>
      <c r="Q125" s="56">
        <f t="shared" si="22"/>
        <v>0</v>
      </c>
    </row>
    <row r="126" spans="2:17" x14ac:dyDescent="0.25">
      <c r="B126" s="50" t="s">
        <v>262</v>
      </c>
      <c r="C126" s="56">
        <v>32750796</v>
      </c>
      <c r="D126" s="56">
        <v>39403801.979999997</v>
      </c>
      <c r="E126" s="120">
        <v>0</v>
      </c>
      <c r="F126" s="120">
        <v>0</v>
      </c>
      <c r="G126" s="120">
        <v>0</v>
      </c>
      <c r="H126" s="120">
        <v>0</v>
      </c>
      <c r="I126" s="120">
        <v>4779852.5600000005</v>
      </c>
      <c r="J126" s="120">
        <v>1612116</v>
      </c>
      <c r="K126" s="120">
        <v>3344250.75</v>
      </c>
      <c r="L126" s="120">
        <v>984400.09</v>
      </c>
      <c r="M126" s="120">
        <v>359900</v>
      </c>
      <c r="N126" s="120">
        <v>2410225</v>
      </c>
      <c r="O126" s="121">
        <v>1692900</v>
      </c>
      <c r="P126" s="56">
        <v>6812148.3399999999</v>
      </c>
      <c r="Q126" s="56">
        <f>SUM(E126:P126)</f>
        <v>21995792.740000002</v>
      </c>
    </row>
    <row r="127" spans="2:17" s="28" customFormat="1" x14ac:dyDescent="0.25">
      <c r="B127" s="51" t="s">
        <v>263</v>
      </c>
      <c r="C127" s="63">
        <v>51474660</v>
      </c>
      <c r="D127" s="63">
        <v>89372803.24000001</v>
      </c>
      <c r="E127" s="119">
        <f>SUM(E128:E132)</f>
        <v>370614.69</v>
      </c>
      <c r="F127" s="119">
        <f t="shared" ref="F127:N127" si="48">SUM(F128:F132)</f>
        <v>1052889.5399999998</v>
      </c>
      <c r="G127" s="119">
        <f t="shared" si="48"/>
        <v>2867259.93</v>
      </c>
      <c r="H127" s="119">
        <f t="shared" si="48"/>
        <v>1871528.1600000001</v>
      </c>
      <c r="I127" s="119">
        <f t="shared" si="48"/>
        <v>2842045.15</v>
      </c>
      <c r="J127" s="119">
        <f t="shared" si="48"/>
        <v>4136617.4799999995</v>
      </c>
      <c r="K127" s="119">
        <f t="shared" si="48"/>
        <v>1932125.13</v>
      </c>
      <c r="L127" s="119">
        <f t="shared" si="48"/>
        <v>3290329.2199999997</v>
      </c>
      <c r="M127" s="119">
        <f t="shared" si="48"/>
        <v>3052380.37</v>
      </c>
      <c r="N127" s="119">
        <f t="shared" si="48"/>
        <v>2052912.52</v>
      </c>
      <c r="O127" s="119">
        <f>SUM(O128:O132)</f>
        <v>4077136.5700000003</v>
      </c>
      <c r="P127" s="119">
        <f>SUM(P128:P132)</f>
        <v>5141046.09</v>
      </c>
      <c r="Q127" s="63">
        <f t="shared" si="22"/>
        <v>32686884.849999998</v>
      </c>
    </row>
    <row r="128" spans="2:17" x14ac:dyDescent="0.25">
      <c r="B128" s="50" t="s">
        <v>264</v>
      </c>
      <c r="C128" s="56">
        <v>2457317</v>
      </c>
      <c r="D128" s="56">
        <v>1780317</v>
      </c>
      <c r="E128" s="120">
        <v>0</v>
      </c>
      <c r="F128" s="120">
        <v>0</v>
      </c>
      <c r="G128" s="120"/>
      <c r="H128" s="120">
        <v>149503.5</v>
      </c>
      <c r="I128" s="120">
        <v>200</v>
      </c>
      <c r="J128" s="120">
        <v>0</v>
      </c>
      <c r="K128" s="120">
        <v>0</v>
      </c>
      <c r="L128" s="120"/>
      <c r="M128" s="120"/>
      <c r="N128" s="120">
        <v>0</v>
      </c>
      <c r="O128" s="121">
        <v>0</v>
      </c>
      <c r="P128" s="56">
        <v>0</v>
      </c>
      <c r="Q128" s="56">
        <f t="shared" si="22"/>
        <v>149703.5</v>
      </c>
    </row>
    <row r="129" spans="2:17" x14ac:dyDescent="0.25">
      <c r="B129" s="50" t="s">
        <v>265</v>
      </c>
      <c r="C129" s="56">
        <v>13208473</v>
      </c>
      <c r="D129" s="56">
        <v>30691968.329999998</v>
      </c>
      <c r="E129" s="120">
        <v>265978.19</v>
      </c>
      <c r="F129" s="120">
        <v>755282.24999999988</v>
      </c>
      <c r="G129" s="120">
        <v>1888958.9000000001</v>
      </c>
      <c r="H129" s="120">
        <v>275621.62</v>
      </c>
      <c r="I129" s="120">
        <v>1593175.96</v>
      </c>
      <c r="J129" s="120">
        <v>1080656.8</v>
      </c>
      <c r="K129" s="120">
        <v>913888.77</v>
      </c>
      <c r="L129" s="120">
        <v>1184563.2999999998</v>
      </c>
      <c r="M129" s="120">
        <v>911110.25</v>
      </c>
      <c r="N129" s="120">
        <v>696556.00999999989</v>
      </c>
      <c r="O129" s="121">
        <v>1339378.47</v>
      </c>
      <c r="P129" s="56">
        <v>1887368.7700000003</v>
      </c>
      <c r="Q129" s="56">
        <f t="shared" si="22"/>
        <v>12792539.289999999</v>
      </c>
    </row>
    <row r="130" spans="2:17" x14ac:dyDescent="0.25">
      <c r="B130" s="50" t="s">
        <v>266</v>
      </c>
      <c r="C130" s="56">
        <v>9875800</v>
      </c>
      <c r="D130" s="56">
        <v>8206037</v>
      </c>
      <c r="E130" s="120">
        <v>0</v>
      </c>
      <c r="F130" s="120"/>
      <c r="G130" s="120">
        <v>0</v>
      </c>
      <c r="H130" s="120"/>
      <c r="I130" s="120">
        <v>0</v>
      </c>
      <c r="J130" s="120">
        <v>0</v>
      </c>
      <c r="K130" s="120">
        <v>0</v>
      </c>
      <c r="L130" s="120">
        <v>0</v>
      </c>
      <c r="M130" s="120">
        <v>9102.9599999999991</v>
      </c>
      <c r="N130" s="120">
        <v>0</v>
      </c>
      <c r="O130" s="121">
        <v>0</v>
      </c>
      <c r="P130" s="56">
        <v>322267.05</v>
      </c>
      <c r="Q130" s="56">
        <f t="shared" si="22"/>
        <v>331370.01</v>
      </c>
    </row>
    <row r="131" spans="2:17" x14ac:dyDescent="0.25">
      <c r="B131" s="50" t="s">
        <v>267</v>
      </c>
      <c r="C131" s="56">
        <v>15344766</v>
      </c>
      <c r="D131" s="56">
        <v>38548187.580000006</v>
      </c>
      <c r="E131" s="120">
        <v>62988.4</v>
      </c>
      <c r="F131" s="120">
        <v>284389.76000000001</v>
      </c>
      <c r="G131" s="120">
        <v>978301.02999999991</v>
      </c>
      <c r="H131" s="120">
        <v>1217188.25</v>
      </c>
      <c r="I131" s="120">
        <v>1138571.8700000001</v>
      </c>
      <c r="J131" s="120">
        <v>2964669.1799999997</v>
      </c>
      <c r="K131" s="120">
        <v>973094.98</v>
      </c>
      <c r="L131" s="120">
        <v>1942938.9200000002</v>
      </c>
      <c r="M131" s="120">
        <v>2056167.16</v>
      </c>
      <c r="N131" s="120">
        <v>1202143.1200000001</v>
      </c>
      <c r="O131" s="121">
        <v>2648247.8600000003</v>
      </c>
      <c r="P131" s="56">
        <v>2841485.8499999996</v>
      </c>
      <c r="Q131" s="56">
        <f t="shared" si="22"/>
        <v>18310186.380000003</v>
      </c>
    </row>
    <row r="132" spans="2:17" x14ac:dyDescent="0.25">
      <c r="B132" s="50" t="s">
        <v>268</v>
      </c>
      <c r="C132" s="56">
        <v>10588304</v>
      </c>
      <c r="D132" s="56">
        <v>10146293.33</v>
      </c>
      <c r="E132" s="120">
        <v>41648.1</v>
      </c>
      <c r="F132" s="120">
        <v>13217.53</v>
      </c>
      <c r="G132" s="120">
        <v>0</v>
      </c>
      <c r="H132" s="120">
        <v>229214.78999999998</v>
      </c>
      <c r="I132" s="120">
        <v>110097.32</v>
      </c>
      <c r="J132" s="120">
        <v>91291.5</v>
      </c>
      <c r="K132" s="120">
        <v>45141.38</v>
      </c>
      <c r="L132" s="120">
        <v>162827</v>
      </c>
      <c r="M132" s="120">
        <v>76000</v>
      </c>
      <c r="N132" s="120">
        <v>154213.39000000001</v>
      </c>
      <c r="O132" s="121">
        <v>89510.24</v>
      </c>
      <c r="P132" s="56">
        <v>89924.42</v>
      </c>
      <c r="Q132" s="56">
        <f t="shared" si="22"/>
        <v>1103085.67</v>
      </c>
    </row>
    <row r="133" spans="2:17" s="28" customFormat="1" x14ac:dyDescent="0.25">
      <c r="B133" s="51" t="s">
        <v>269</v>
      </c>
      <c r="C133" s="63">
        <v>991467388</v>
      </c>
      <c r="D133" s="63">
        <v>883905938.57000017</v>
      </c>
      <c r="E133" s="119">
        <f>E134</f>
        <v>1541283.85</v>
      </c>
      <c r="F133" s="119">
        <f t="shared" ref="F133:P133" si="49">F134</f>
        <v>10982330.310000001</v>
      </c>
      <c r="G133" s="119">
        <f t="shared" si="49"/>
        <v>104415509.34999999</v>
      </c>
      <c r="H133" s="119">
        <f t="shared" si="49"/>
        <v>52708181.750000007</v>
      </c>
      <c r="I133" s="119">
        <f t="shared" si="49"/>
        <v>100301226.16000001</v>
      </c>
      <c r="J133" s="119">
        <f t="shared" si="49"/>
        <v>51613965.789999999</v>
      </c>
      <c r="K133" s="119">
        <f t="shared" si="49"/>
        <v>4593859.57</v>
      </c>
      <c r="L133" s="119">
        <f t="shared" si="49"/>
        <v>10849041.26</v>
      </c>
      <c r="M133" s="119">
        <f t="shared" si="49"/>
        <v>35804110.980000004</v>
      </c>
      <c r="N133" s="119">
        <f t="shared" si="49"/>
        <v>206890408.88</v>
      </c>
      <c r="O133" s="119">
        <f t="shared" si="49"/>
        <v>72559682.210000008</v>
      </c>
      <c r="P133" s="119">
        <f t="shared" si="49"/>
        <v>77404929.079999998</v>
      </c>
      <c r="Q133" s="63">
        <f t="shared" si="22"/>
        <v>729664529.19000018</v>
      </c>
    </row>
    <row r="134" spans="2:17" x14ac:dyDescent="0.25">
      <c r="B134" s="50" t="s">
        <v>270</v>
      </c>
      <c r="C134" s="56">
        <v>991467388</v>
      </c>
      <c r="D134" s="56">
        <v>883905938.57000017</v>
      </c>
      <c r="E134" s="120">
        <v>1541283.85</v>
      </c>
      <c r="F134" s="120">
        <v>10982330.310000001</v>
      </c>
      <c r="G134" s="120">
        <v>104415509.34999999</v>
      </c>
      <c r="H134" s="120">
        <v>52708181.750000007</v>
      </c>
      <c r="I134" s="120">
        <v>100301226.16000001</v>
      </c>
      <c r="J134" s="120">
        <v>51613965.789999999</v>
      </c>
      <c r="K134" s="120">
        <v>4593859.57</v>
      </c>
      <c r="L134" s="120">
        <v>10849041.26</v>
      </c>
      <c r="M134" s="120">
        <v>35804110.980000004</v>
      </c>
      <c r="N134" s="120">
        <v>206890408.88</v>
      </c>
      <c r="O134" s="121">
        <v>72559682.210000008</v>
      </c>
      <c r="P134" s="56">
        <v>77404929.079999998</v>
      </c>
      <c r="Q134" s="56">
        <f t="shared" si="22"/>
        <v>729664529.19000018</v>
      </c>
    </row>
    <row r="135" spans="2:17" s="28" customFormat="1" x14ac:dyDescent="0.25">
      <c r="B135" s="51" t="s">
        <v>273</v>
      </c>
      <c r="C135" s="63">
        <v>18117791</v>
      </c>
      <c r="D135" s="63">
        <v>18385792</v>
      </c>
      <c r="E135" s="119">
        <f>E136</f>
        <v>0</v>
      </c>
      <c r="F135" s="119">
        <f t="shared" ref="F135:O135" si="50">F136</f>
        <v>0</v>
      </c>
      <c r="G135" s="119">
        <f t="shared" si="50"/>
        <v>0</v>
      </c>
      <c r="H135" s="119">
        <f t="shared" si="50"/>
        <v>0</v>
      </c>
      <c r="I135" s="119">
        <f t="shared" si="50"/>
        <v>0</v>
      </c>
      <c r="J135" s="119">
        <f t="shared" si="50"/>
        <v>0</v>
      </c>
      <c r="K135" s="119">
        <f t="shared" si="50"/>
        <v>0</v>
      </c>
      <c r="L135" s="119">
        <f t="shared" si="50"/>
        <v>0</v>
      </c>
      <c r="M135" s="119">
        <f t="shared" si="50"/>
        <v>0</v>
      </c>
      <c r="N135" s="119">
        <f t="shared" si="50"/>
        <v>0</v>
      </c>
      <c r="O135" s="119">
        <f t="shared" si="50"/>
        <v>0</v>
      </c>
      <c r="P135" s="63"/>
      <c r="Q135" s="63">
        <f t="shared" si="22"/>
        <v>0</v>
      </c>
    </row>
    <row r="136" spans="2:17" x14ac:dyDescent="0.25">
      <c r="B136" s="50" t="s">
        <v>274</v>
      </c>
      <c r="C136" s="56">
        <v>18117791</v>
      </c>
      <c r="D136" s="56">
        <v>18385792</v>
      </c>
      <c r="E136" s="120">
        <v>0</v>
      </c>
      <c r="F136" s="120">
        <v>0</v>
      </c>
      <c r="G136" s="120">
        <v>0</v>
      </c>
      <c r="H136" s="120">
        <v>0</v>
      </c>
      <c r="I136" s="120">
        <v>0</v>
      </c>
      <c r="J136" s="120">
        <v>0</v>
      </c>
      <c r="K136" s="120">
        <v>0</v>
      </c>
      <c r="L136" s="120">
        <v>0</v>
      </c>
      <c r="M136" s="120">
        <v>0</v>
      </c>
      <c r="N136" s="120">
        <v>0</v>
      </c>
      <c r="O136" s="121">
        <v>0</v>
      </c>
      <c r="P136" s="56"/>
      <c r="Q136" s="56">
        <f t="shared" si="22"/>
        <v>0</v>
      </c>
    </row>
    <row r="137" spans="2:17" s="28" customFormat="1" x14ac:dyDescent="0.25">
      <c r="B137" s="51" t="s">
        <v>275</v>
      </c>
      <c r="C137" s="63">
        <v>2000000</v>
      </c>
      <c r="D137" s="63">
        <v>108648179.89</v>
      </c>
      <c r="E137" s="119">
        <f>E138</f>
        <v>0</v>
      </c>
      <c r="F137" s="119">
        <f t="shared" ref="F137:P137" si="51">F138</f>
        <v>0</v>
      </c>
      <c r="G137" s="119">
        <f t="shared" si="51"/>
        <v>0</v>
      </c>
      <c r="H137" s="119">
        <f t="shared" si="51"/>
        <v>848000</v>
      </c>
      <c r="I137" s="119">
        <f t="shared" si="51"/>
        <v>0</v>
      </c>
      <c r="J137" s="119">
        <f t="shared" si="51"/>
        <v>631000</v>
      </c>
      <c r="K137" s="119">
        <f t="shared" si="51"/>
        <v>1195450</v>
      </c>
      <c r="L137" s="119">
        <f t="shared" si="51"/>
        <v>0</v>
      </c>
      <c r="M137" s="119">
        <f t="shared" si="51"/>
        <v>5856325.4199999999</v>
      </c>
      <c r="N137" s="119">
        <f t="shared" si="51"/>
        <v>2194740</v>
      </c>
      <c r="O137" s="119">
        <f t="shared" si="51"/>
        <v>3079650</v>
      </c>
      <c r="P137" s="119">
        <f t="shared" si="51"/>
        <v>3870045</v>
      </c>
      <c r="Q137" s="63">
        <f t="shared" si="22"/>
        <v>17675210.420000002</v>
      </c>
    </row>
    <row r="138" spans="2:17" x14ac:dyDescent="0.25">
      <c r="B138" s="50" t="s">
        <v>276</v>
      </c>
      <c r="C138" s="56">
        <v>2000000</v>
      </c>
      <c r="D138" s="56">
        <v>108648179.89</v>
      </c>
      <c r="E138" s="120">
        <v>0</v>
      </c>
      <c r="F138" s="120">
        <v>0</v>
      </c>
      <c r="G138" s="120">
        <v>0</v>
      </c>
      <c r="H138" s="120">
        <v>848000</v>
      </c>
      <c r="I138" s="120">
        <v>0</v>
      </c>
      <c r="J138" s="120">
        <v>631000</v>
      </c>
      <c r="K138" s="120">
        <v>1195450</v>
      </c>
      <c r="L138" s="120">
        <v>0</v>
      </c>
      <c r="M138" s="120">
        <v>5856325.4199999999</v>
      </c>
      <c r="N138" s="120">
        <v>2194740</v>
      </c>
      <c r="O138" s="121">
        <v>3079650</v>
      </c>
      <c r="P138" s="56">
        <v>3870045</v>
      </c>
      <c r="Q138" s="56">
        <f t="shared" si="22"/>
        <v>17675210.420000002</v>
      </c>
    </row>
    <row r="139" spans="2:17" s="28" customFormat="1" x14ac:dyDescent="0.25">
      <c r="B139" s="51" t="s">
        <v>277</v>
      </c>
      <c r="C139" s="63">
        <v>90032675</v>
      </c>
      <c r="D139" s="63">
        <v>87166470.230000004</v>
      </c>
      <c r="E139" s="119">
        <f>E140</f>
        <v>4422297.18</v>
      </c>
      <c r="F139" s="119">
        <f t="shared" ref="F139:P139" si="52">F140</f>
        <v>4532888.74</v>
      </c>
      <c r="G139" s="119">
        <f t="shared" si="52"/>
        <v>5136591.38</v>
      </c>
      <c r="H139" s="119">
        <f t="shared" si="52"/>
        <v>5791281.5900000008</v>
      </c>
      <c r="I139" s="119">
        <f t="shared" si="52"/>
        <v>4486370.58</v>
      </c>
      <c r="J139" s="119">
        <f t="shared" si="52"/>
        <v>8380833.4699999988</v>
      </c>
      <c r="K139" s="119">
        <f t="shared" si="52"/>
        <v>5347391.76</v>
      </c>
      <c r="L139" s="119">
        <f t="shared" si="52"/>
        <v>4536888.99</v>
      </c>
      <c r="M139" s="119">
        <f t="shared" si="52"/>
        <v>7027199.6299999999</v>
      </c>
      <c r="N139" s="119">
        <f t="shared" si="52"/>
        <v>7507535.4199999999</v>
      </c>
      <c r="O139" s="119">
        <f t="shared" si="52"/>
        <v>4981978.54</v>
      </c>
      <c r="P139" s="119">
        <f t="shared" si="52"/>
        <v>2094094.7400000002</v>
      </c>
      <c r="Q139" s="63">
        <f t="shared" si="22"/>
        <v>64245352.020000003</v>
      </c>
    </row>
    <row r="140" spans="2:17" x14ac:dyDescent="0.25">
      <c r="B140" s="50" t="s">
        <v>278</v>
      </c>
      <c r="C140" s="56">
        <v>90032675</v>
      </c>
      <c r="D140" s="56">
        <v>87166470.230000004</v>
      </c>
      <c r="E140" s="120">
        <v>4422297.18</v>
      </c>
      <c r="F140" s="120">
        <v>4532888.74</v>
      </c>
      <c r="G140" s="120">
        <v>5136591.38</v>
      </c>
      <c r="H140" s="120">
        <v>5791281.5900000008</v>
      </c>
      <c r="I140" s="120">
        <v>4486370.58</v>
      </c>
      <c r="J140" s="120">
        <v>8380833.4699999988</v>
      </c>
      <c r="K140" s="120">
        <v>5347391.76</v>
      </c>
      <c r="L140" s="120">
        <v>4536888.99</v>
      </c>
      <c r="M140" s="120">
        <v>7027199.6299999999</v>
      </c>
      <c r="N140" s="120">
        <v>7507535.4199999999</v>
      </c>
      <c r="O140" s="121">
        <v>4981978.54</v>
      </c>
      <c r="P140" s="56">
        <v>2094094.7400000002</v>
      </c>
      <c r="Q140" s="56">
        <f t="shared" si="22"/>
        <v>64245352.020000003</v>
      </c>
    </row>
    <row r="141" spans="2:17" s="28" customFormat="1" x14ac:dyDescent="0.25">
      <c r="B141" s="51" t="s">
        <v>279</v>
      </c>
      <c r="C141" s="63">
        <v>294461819</v>
      </c>
      <c r="D141" s="63">
        <v>551997614.01000011</v>
      </c>
      <c r="E141" s="119">
        <f>E142</f>
        <v>878638.27</v>
      </c>
      <c r="F141" s="119">
        <f t="shared" ref="F141:P141" si="53">F142</f>
        <v>1512451.5100000002</v>
      </c>
      <c r="G141" s="119">
        <f t="shared" si="53"/>
        <v>42389546.49000001</v>
      </c>
      <c r="H141" s="119">
        <f t="shared" si="53"/>
        <v>13658744.910000002</v>
      </c>
      <c r="I141" s="119">
        <f t="shared" si="53"/>
        <v>145628709.22</v>
      </c>
      <c r="J141" s="119">
        <f t="shared" si="53"/>
        <v>2889552.69</v>
      </c>
      <c r="K141" s="119">
        <f t="shared" si="53"/>
        <v>7484882.79</v>
      </c>
      <c r="L141" s="119">
        <f t="shared" si="53"/>
        <v>9544457.4299999997</v>
      </c>
      <c r="M141" s="119">
        <f t="shared" si="53"/>
        <v>12759690.979999999</v>
      </c>
      <c r="N141" s="119">
        <f t="shared" si="53"/>
        <v>5672108.6900000023</v>
      </c>
      <c r="O141" s="119">
        <f t="shared" si="53"/>
        <v>52189671.590000004</v>
      </c>
      <c r="P141" s="119">
        <f t="shared" si="53"/>
        <v>18996162.849999998</v>
      </c>
      <c r="Q141" s="63">
        <f t="shared" si="22"/>
        <v>313604617.42000002</v>
      </c>
    </row>
    <row r="142" spans="2:17" x14ac:dyDescent="0.25">
      <c r="B142" s="50" t="s">
        <v>280</v>
      </c>
      <c r="C142" s="56">
        <v>294461819</v>
      </c>
      <c r="D142" s="56">
        <v>551997614.01000011</v>
      </c>
      <c r="E142" s="120">
        <v>878638.27</v>
      </c>
      <c r="F142" s="120">
        <v>1512451.5100000002</v>
      </c>
      <c r="G142" s="120">
        <v>42389546.49000001</v>
      </c>
      <c r="H142" s="120">
        <v>13658744.910000002</v>
      </c>
      <c r="I142" s="120">
        <v>145628709.22</v>
      </c>
      <c r="J142" s="120">
        <v>2889552.69</v>
      </c>
      <c r="K142" s="120">
        <v>7484882.79</v>
      </c>
      <c r="L142" s="120">
        <v>9544457.4299999997</v>
      </c>
      <c r="M142" s="120">
        <v>12759690.979999999</v>
      </c>
      <c r="N142" s="120">
        <v>5672108.6900000023</v>
      </c>
      <c r="O142" s="121">
        <v>52189671.590000004</v>
      </c>
      <c r="P142" s="56">
        <v>18996162.849999998</v>
      </c>
      <c r="Q142" s="56">
        <f t="shared" ref="Q142:Q205" si="54">SUM(E142:P142)</f>
        <v>313604617.42000002</v>
      </c>
    </row>
    <row r="143" spans="2:17" s="28" customFormat="1" x14ac:dyDescent="0.25">
      <c r="B143" s="52" t="s">
        <v>35</v>
      </c>
      <c r="C143" s="63">
        <v>954834666</v>
      </c>
      <c r="D143" s="63">
        <v>1017808005.0199999</v>
      </c>
      <c r="E143" s="119">
        <f>E144+E146+E148+E150+E152+E154+E156+E158</f>
        <v>20659641.609999999</v>
      </c>
      <c r="F143" s="119">
        <f t="shared" ref="F143:P143" si="55">F144+F146+F148+F150+F152+F154+F156+F158</f>
        <v>47482055.549999997</v>
      </c>
      <c r="G143" s="119">
        <f t="shared" si="55"/>
        <v>53369141.700000003</v>
      </c>
      <c r="H143" s="119">
        <f t="shared" si="55"/>
        <v>37228665.180000007</v>
      </c>
      <c r="I143" s="119">
        <f t="shared" si="55"/>
        <v>30759379.279999997</v>
      </c>
      <c r="J143" s="119">
        <f t="shared" si="55"/>
        <v>38925522.549999997</v>
      </c>
      <c r="K143" s="119">
        <f t="shared" si="55"/>
        <v>34294421.88000001</v>
      </c>
      <c r="L143" s="119">
        <f t="shared" si="55"/>
        <v>44953282.200000003</v>
      </c>
      <c r="M143" s="119">
        <f t="shared" si="55"/>
        <v>59291993.11999999</v>
      </c>
      <c r="N143" s="119">
        <f t="shared" si="55"/>
        <v>68171870.030000001</v>
      </c>
      <c r="O143" s="119">
        <f t="shared" si="55"/>
        <v>137263190.59</v>
      </c>
      <c r="P143" s="119">
        <f t="shared" si="55"/>
        <v>42206732.280000009</v>
      </c>
      <c r="Q143" s="63">
        <f t="shared" si="54"/>
        <v>614605895.97000003</v>
      </c>
    </row>
    <row r="144" spans="2:17" s="28" customFormat="1" x14ac:dyDescent="0.25">
      <c r="B144" s="51" t="s">
        <v>281</v>
      </c>
      <c r="C144" s="63">
        <v>99544654</v>
      </c>
      <c r="D144" s="63">
        <v>230462152.66999999</v>
      </c>
      <c r="E144" s="119">
        <f>E145</f>
        <v>271785.42</v>
      </c>
      <c r="F144" s="119">
        <f t="shared" ref="F144:O144" si="56">F145</f>
        <v>918388.76</v>
      </c>
      <c r="G144" s="119">
        <f t="shared" si="56"/>
        <v>11415480.02</v>
      </c>
      <c r="H144" s="119">
        <f t="shared" si="56"/>
        <v>271785.42</v>
      </c>
      <c r="I144" s="119">
        <f t="shared" si="56"/>
        <v>1762931.88</v>
      </c>
      <c r="J144" s="119">
        <f t="shared" si="56"/>
        <v>2378842.4299999997</v>
      </c>
      <c r="K144" s="119">
        <f t="shared" si="56"/>
        <v>289108.28999999998</v>
      </c>
      <c r="L144" s="119">
        <f t="shared" si="56"/>
        <v>8848733.7800000012</v>
      </c>
      <c r="M144" s="119">
        <f t="shared" si="56"/>
        <v>11281868.720000001</v>
      </c>
      <c r="N144" s="119">
        <f t="shared" si="56"/>
        <v>24071983.759999998</v>
      </c>
      <c r="O144" s="119">
        <f t="shared" si="56"/>
        <v>90046535.890000001</v>
      </c>
      <c r="P144" s="63">
        <v>5515181.0899999999</v>
      </c>
      <c r="Q144" s="63">
        <f t="shared" si="54"/>
        <v>157072625.46000001</v>
      </c>
    </row>
    <row r="145" spans="2:17" x14ac:dyDescent="0.25">
      <c r="B145" s="50" t="s">
        <v>282</v>
      </c>
      <c r="C145" s="56">
        <v>99544654</v>
      </c>
      <c r="D145" s="56">
        <v>230462152.66999999</v>
      </c>
      <c r="E145" s="120">
        <v>271785.42</v>
      </c>
      <c r="F145" s="120">
        <v>918388.76</v>
      </c>
      <c r="G145" s="120">
        <v>11415480.02</v>
      </c>
      <c r="H145" s="120">
        <v>271785.42</v>
      </c>
      <c r="I145" s="120">
        <v>1762931.88</v>
      </c>
      <c r="J145" s="120">
        <v>2378842.4299999997</v>
      </c>
      <c r="K145" s="120">
        <v>289108.28999999998</v>
      </c>
      <c r="L145" s="120">
        <v>8848733.7800000012</v>
      </c>
      <c r="M145" s="120">
        <v>11281868.720000001</v>
      </c>
      <c r="N145" s="120">
        <v>24071983.759999998</v>
      </c>
      <c r="O145" s="132">
        <v>90046535.890000001</v>
      </c>
      <c r="P145" s="133">
        <v>5515181.0899999999</v>
      </c>
      <c r="Q145" s="133">
        <f t="shared" si="54"/>
        <v>157072625.46000001</v>
      </c>
    </row>
    <row r="146" spans="2:17" s="28" customFormat="1" x14ac:dyDescent="0.25">
      <c r="B146" s="51" t="s">
        <v>283</v>
      </c>
      <c r="C146" s="63">
        <v>204547028</v>
      </c>
      <c r="D146" s="63">
        <v>177611724.89999998</v>
      </c>
      <c r="E146" s="119">
        <f>E147</f>
        <v>2759710.0200000005</v>
      </c>
      <c r="F146" s="119">
        <f t="shared" ref="F146:O146" si="57">F147</f>
        <v>2672742.5700000003</v>
      </c>
      <c r="G146" s="119">
        <f t="shared" si="57"/>
        <v>9143232.290000001</v>
      </c>
      <c r="H146" s="119">
        <f t="shared" si="57"/>
        <v>7429105.4600000009</v>
      </c>
      <c r="I146" s="119">
        <f t="shared" si="57"/>
        <v>1676927.25</v>
      </c>
      <c r="J146" s="119">
        <f t="shared" si="57"/>
        <v>5979787.4199999999</v>
      </c>
      <c r="K146" s="119">
        <f t="shared" si="57"/>
        <v>3879886.4000000004</v>
      </c>
      <c r="L146" s="119">
        <f t="shared" si="57"/>
        <v>8127779.4800000023</v>
      </c>
      <c r="M146" s="119">
        <f t="shared" si="57"/>
        <v>16576166.969999999</v>
      </c>
      <c r="N146" s="119">
        <f t="shared" si="57"/>
        <v>11195234.02</v>
      </c>
      <c r="O146" s="119">
        <f t="shared" si="57"/>
        <v>13859500.619999999</v>
      </c>
      <c r="P146" s="63">
        <v>11037713.389999999</v>
      </c>
      <c r="Q146" s="63">
        <f t="shared" si="54"/>
        <v>94337785.890000015</v>
      </c>
    </row>
    <row r="147" spans="2:17" x14ac:dyDescent="0.25">
      <c r="B147" s="50" t="s">
        <v>284</v>
      </c>
      <c r="C147" s="56">
        <v>204547028</v>
      </c>
      <c r="D147" s="56">
        <v>177611724.89999998</v>
      </c>
      <c r="E147" s="120">
        <v>2759710.0200000005</v>
      </c>
      <c r="F147" s="120">
        <v>2672742.5700000003</v>
      </c>
      <c r="G147" s="120">
        <v>9143232.290000001</v>
      </c>
      <c r="H147" s="120">
        <v>7429105.4600000009</v>
      </c>
      <c r="I147" s="120">
        <v>1676927.25</v>
      </c>
      <c r="J147" s="120">
        <v>5979787.4199999999</v>
      </c>
      <c r="K147" s="120">
        <v>3879886.4000000004</v>
      </c>
      <c r="L147" s="120">
        <v>8127779.4800000023</v>
      </c>
      <c r="M147" s="120">
        <v>16576166.969999999</v>
      </c>
      <c r="N147" s="120">
        <v>11195234.02</v>
      </c>
      <c r="O147" s="121">
        <v>13859500.619999999</v>
      </c>
      <c r="P147" s="56">
        <v>11037713.389999999</v>
      </c>
      <c r="Q147" s="56">
        <f t="shared" si="54"/>
        <v>94337785.890000015</v>
      </c>
    </row>
    <row r="148" spans="2:17" s="28" customFormat="1" x14ac:dyDescent="0.25">
      <c r="B148" s="51" t="s">
        <v>285</v>
      </c>
      <c r="C148" s="63">
        <v>646003381</v>
      </c>
      <c r="D148" s="63">
        <v>586694147.49999988</v>
      </c>
      <c r="E148" s="119">
        <f>E149</f>
        <v>16034774.559999999</v>
      </c>
      <c r="F148" s="119">
        <f t="shared" ref="F148:O148" si="58">F149</f>
        <v>42277049.810000002</v>
      </c>
      <c r="G148" s="119">
        <f t="shared" si="58"/>
        <v>31195412.280000001</v>
      </c>
      <c r="H148" s="119">
        <f t="shared" si="58"/>
        <v>27934678.890000001</v>
      </c>
      <c r="I148" s="119">
        <f t="shared" si="58"/>
        <v>25650447.939999998</v>
      </c>
      <c r="J148" s="119">
        <f t="shared" si="58"/>
        <v>28943811.299999997</v>
      </c>
      <c r="K148" s="119">
        <f t="shared" si="58"/>
        <v>27851923.24000001</v>
      </c>
      <c r="L148" s="119">
        <f t="shared" si="58"/>
        <v>27637873.580000002</v>
      </c>
      <c r="M148" s="119">
        <f t="shared" si="58"/>
        <v>30302854.689999998</v>
      </c>
      <c r="N148" s="119">
        <f t="shared" si="58"/>
        <v>32435091.949999999</v>
      </c>
      <c r="O148" s="119">
        <f t="shared" si="58"/>
        <v>33223778.579999994</v>
      </c>
      <c r="P148" s="63">
        <v>25035061.580000002</v>
      </c>
      <c r="Q148" s="63">
        <f t="shared" si="54"/>
        <v>348522758.40000004</v>
      </c>
    </row>
    <row r="149" spans="2:17" x14ac:dyDescent="0.25">
      <c r="B149" s="50" t="s">
        <v>286</v>
      </c>
      <c r="C149" s="56">
        <v>646003381</v>
      </c>
      <c r="D149" s="56">
        <v>586694147.49999988</v>
      </c>
      <c r="E149" s="120">
        <v>16034774.559999999</v>
      </c>
      <c r="F149" s="120">
        <v>42277049.810000002</v>
      </c>
      <c r="G149" s="120">
        <v>31195412.280000001</v>
      </c>
      <c r="H149" s="120">
        <v>27934678.890000001</v>
      </c>
      <c r="I149" s="120">
        <v>25650447.939999998</v>
      </c>
      <c r="J149" s="120">
        <v>28943811.299999997</v>
      </c>
      <c r="K149" s="120">
        <v>27851923.24000001</v>
      </c>
      <c r="L149" s="120">
        <v>27637873.580000002</v>
      </c>
      <c r="M149" s="120">
        <v>30302854.689999998</v>
      </c>
      <c r="N149" s="120">
        <v>32435091.949999999</v>
      </c>
      <c r="O149" s="121">
        <v>33223778.579999994</v>
      </c>
      <c r="P149" s="56">
        <v>25035061.580000002</v>
      </c>
      <c r="Q149" s="56">
        <f t="shared" si="54"/>
        <v>348522758.40000004</v>
      </c>
    </row>
    <row r="150" spans="2:17" s="28" customFormat="1" x14ac:dyDescent="0.25">
      <c r="B150" s="51" t="s">
        <v>287</v>
      </c>
      <c r="C150" s="63">
        <v>118000</v>
      </c>
      <c r="D150" s="63">
        <v>118000</v>
      </c>
      <c r="E150" s="119">
        <f>E151</f>
        <v>0</v>
      </c>
      <c r="F150" s="119">
        <f t="shared" ref="F150:O150" si="59">F151</f>
        <v>0</v>
      </c>
      <c r="G150" s="119">
        <f t="shared" si="59"/>
        <v>0</v>
      </c>
      <c r="H150" s="119">
        <f t="shared" si="59"/>
        <v>0</v>
      </c>
      <c r="I150" s="119">
        <f t="shared" si="59"/>
        <v>0</v>
      </c>
      <c r="J150" s="119">
        <f t="shared" si="59"/>
        <v>0</v>
      </c>
      <c r="K150" s="119">
        <f t="shared" si="59"/>
        <v>0</v>
      </c>
      <c r="L150" s="119">
        <f t="shared" si="59"/>
        <v>0</v>
      </c>
      <c r="M150" s="119">
        <f t="shared" si="59"/>
        <v>0</v>
      </c>
      <c r="N150" s="119">
        <f t="shared" si="59"/>
        <v>0</v>
      </c>
      <c r="O150" s="119">
        <f t="shared" si="59"/>
        <v>0</v>
      </c>
      <c r="P150" s="63"/>
      <c r="Q150" s="63">
        <f t="shared" si="54"/>
        <v>0</v>
      </c>
    </row>
    <row r="151" spans="2:17" x14ac:dyDescent="0.25">
      <c r="B151" s="50" t="s">
        <v>288</v>
      </c>
      <c r="C151" s="56">
        <v>118000</v>
      </c>
      <c r="D151" s="56">
        <v>118000</v>
      </c>
      <c r="E151" s="120">
        <v>0</v>
      </c>
      <c r="F151" s="120">
        <v>0</v>
      </c>
      <c r="G151" s="120">
        <v>0</v>
      </c>
      <c r="H151" s="120">
        <v>0</v>
      </c>
      <c r="I151" s="120">
        <v>0</v>
      </c>
      <c r="J151" s="120">
        <v>0</v>
      </c>
      <c r="K151" s="120">
        <v>0</v>
      </c>
      <c r="L151" s="120">
        <v>0</v>
      </c>
      <c r="M151" s="120">
        <v>0</v>
      </c>
      <c r="N151" s="120">
        <v>0</v>
      </c>
      <c r="O151" s="121">
        <v>0</v>
      </c>
      <c r="P151" s="56"/>
      <c r="Q151" s="56">
        <f t="shared" si="54"/>
        <v>0</v>
      </c>
    </row>
    <row r="152" spans="2:17" s="28" customFormat="1" x14ac:dyDescent="0.25">
      <c r="B152" s="51" t="s">
        <v>289</v>
      </c>
      <c r="C152" s="63">
        <v>335000</v>
      </c>
      <c r="D152" s="63">
        <v>1165000</v>
      </c>
      <c r="E152" s="119">
        <f>E153</f>
        <v>0</v>
      </c>
      <c r="F152" s="119">
        <f t="shared" ref="F152:O152" si="60">F153</f>
        <v>0</v>
      </c>
      <c r="G152" s="119">
        <f t="shared" si="60"/>
        <v>0</v>
      </c>
      <c r="H152" s="119">
        <f t="shared" si="60"/>
        <v>0</v>
      </c>
      <c r="I152" s="119">
        <f t="shared" si="60"/>
        <v>0</v>
      </c>
      <c r="J152" s="119">
        <f t="shared" si="60"/>
        <v>0</v>
      </c>
      <c r="K152" s="119">
        <f t="shared" si="60"/>
        <v>257824.23</v>
      </c>
      <c r="L152" s="119">
        <f t="shared" si="60"/>
        <v>300338.76</v>
      </c>
      <c r="M152" s="119">
        <f t="shared" si="60"/>
        <v>257824.23</v>
      </c>
      <c r="N152" s="119">
        <f t="shared" si="60"/>
        <v>0</v>
      </c>
      <c r="O152" s="119">
        <f t="shared" si="60"/>
        <v>0</v>
      </c>
      <c r="P152" s="63"/>
      <c r="Q152" s="63">
        <f t="shared" si="54"/>
        <v>815987.22</v>
      </c>
    </row>
    <row r="153" spans="2:17" x14ac:dyDescent="0.25">
      <c r="B153" s="50" t="s">
        <v>290</v>
      </c>
      <c r="C153" s="56">
        <v>335000</v>
      </c>
      <c r="D153" s="56">
        <v>1165000</v>
      </c>
      <c r="E153" s="120">
        <v>0</v>
      </c>
      <c r="F153" s="120">
        <v>0</v>
      </c>
      <c r="G153" s="120">
        <v>0</v>
      </c>
      <c r="H153" s="120">
        <v>0</v>
      </c>
      <c r="I153" s="120">
        <v>0</v>
      </c>
      <c r="J153" s="120">
        <v>0</v>
      </c>
      <c r="K153" s="120">
        <v>257824.23</v>
      </c>
      <c r="L153" s="120">
        <v>300338.76</v>
      </c>
      <c r="M153" s="120">
        <v>257824.23</v>
      </c>
      <c r="N153" s="120">
        <v>0</v>
      </c>
      <c r="O153" s="121">
        <v>0</v>
      </c>
      <c r="P153" s="56"/>
      <c r="Q153" s="56">
        <f t="shared" si="54"/>
        <v>815987.22</v>
      </c>
    </row>
    <row r="154" spans="2:17" s="28" customFormat="1" x14ac:dyDescent="0.25">
      <c r="B154" s="51" t="s">
        <v>291</v>
      </c>
      <c r="C154" s="63">
        <v>2000000</v>
      </c>
      <c r="D154" s="63">
        <v>3608540.3600000003</v>
      </c>
      <c r="E154" s="119">
        <f>E155</f>
        <v>0</v>
      </c>
      <c r="F154" s="119">
        <f t="shared" ref="F154:O154" si="61">F155</f>
        <v>0</v>
      </c>
      <c r="G154" s="119">
        <f t="shared" si="61"/>
        <v>0</v>
      </c>
      <c r="H154" s="119">
        <f t="shared" si="61"/>
        <v>0</v>
      </c>
      <c r="I154" s="119">
        <f t="shared" si="61"/>
        <v>0</v>
      </c>
      <c r="J154" s="119">
        <f t="shared" si="61"/>
        <v>0</v>
      </c>
      <c r="K154" s="119">
        <f t="shared" si="61"/>
        <v>0</v>
      </c>
      <c r="L154" s="119">
        <f t="shared" si="61"/>
        <v>0</v>
      </c>
      <c r="M154" s="119">
        <f t="shared" si="61"/>
        <v>804270.18</v>
      </c>
      <c r="N154" s="119">
        <f t="shared" si="61"/>
        <v>402135.09</v>
      </c>
      <c r="O154" s="119">
        <f t="shared" si="61"/>
        <v>0</v>
      </c>
      <c r="P154" s="63">
        <v>402135.09</v>
      </c>
      <c r="Q154" s="63">
        <f t="shared" si="54"/>
        <v>1608540.36</v>
      </c>
    </row>
    <row r="155" spans="2:17" x14ac:dyDescent="0.25">
      <c r="B155" s="50" t="s">
        <v>292</v>
      </c>
      <c r="C155" s="56">
        <v>2000000</v>
      </c>
      <c r="D155" s="56">
        <v>3608540.3600000003</v>
      </c>
      <c r="E155" s="120">
        <v>0</v>
      </c>
      <c r="F155" s="120">
        <v>0</v>
      </c>
      <c r="G155" s="120">
        <v>0</v>
      </c>
      <c r="H155" s="120">
        <v>0</v>
      </c>
      <c r="I155" s="120">
        <v>0</v>
      </c>
      <c r="J155" s="120">
        <v>0</v>
      </c>
      <c r="K155" s="120">
        <v>0</v>
      </c>
      <c r="L155" s="120">
        <v>0</v>
      </c>
      <c r="M155" s="120">
        <v>804270.18</v>
      </c>
      <c r="N155" s="120">
        <v>402135.09</v>
      </c>
      <c r="O155" s="121">
        <v>0</v>
      </c>
      <c r="P155" s="56">
        <v>402135.09</v>
      </c>
      <c r="Q155" s="56">
        <f t="shared" si="54"/>
        <v>1608540.36</v>
      </c>
    </row>
    <row r="156" spans="2:17" s="28" customFormat="1" x14ac:dyDescent="0.25">
      <c r="B156" s="51" t="s">
        <v>293</v>
      </c>
      <c r="C156" s="63">
        <v>200000</v>
      </c>
      <c r="D156" s="63">
        <v>200000</v>
      </c>
      <c r="E156" s="119">
        <f>E157</f>
        <v>0</v>
      </c>
      <c r="F156" s="119">
        <f t="shared" ref="F156:O156" si="62">F157</f>
        <v>0</v>
      </c>
      <c r="G156" s="119">
        <f t="shared" si="62"/>
        <v>0</v>
      </c>
      <c r="H156" s="119">
        <f t="shared" si="62"/>
        <v>0</v>
      </c>
      <c r="I156" s="119">
        <f t="shared" si="62"/>
        <v>0</v>
      </c>
      <c r="J156" s="119">
        <f t="shared" si="62"/>
        <v>0</v>
      </c>
      <c r="K156" s="119">
        <f t="shared" si="62"/>
        <v>0</v>
      </c>
      <c r="L156" s="119">
        <f t="shared" si="62"/>
        <v>0</v>
      </c>
      <c r="M156" s="119">
        <f t="shared" si="62"/>
        <v>0</v>
      </c>
      <c r="N156" s="119">
        <f t="shared" si="62"/>
        <v>0</v>
      </c>
      <c r="O156" s="119">
        <f t="shared" si="62"/>
        <v>0</v>
      </c>
      <c r="P156" s="63"/>
      <c r="Q156" s="63">
        <f t="shared" si="54"/>
        <v>0</v>
      </c>
    </row>
    <row r="157" spans="2:17" x14ac:dyDescent="0.25">
      <c r="B157" s="50" t="s">
        <v>294</v>
      </c>
      <c r="C157" s="56">
        <v>200000</v>
      </c>
      <c r="D157" s="56">
        <v>200000</v>
      </c>
      <c r="E157" s="120">
        <v>0</v>
      </c>
      <c r="F157" s="120">
        <v>0</v>
      </c>
      <c r="G157" s="120">
        <v>0</v>
      </c>
      <c r="H157" s="120">
        <v>0</v>
      </c>
      <c r="I157" s="120">
        <v>0</v>
      </c>
      <c r="J157" s="120">
        <v>0</v>
      </c>
      <c r="K157" s="120">
        <v>0</v>
      </c>
      <c r="L157" s="120">
        <v>0</v>
      </c>
      <c r="M157" s="120">
        <v>0</v>
      </c>
      <c r="N157" s="120">
        <v>0</v>
      </c>
      <c r="O157" s="121">
        <v>0</v>
      </c>
      <c r="P157" s="56"/>
      <c r="Q157" s="56">
        <f t="shared" si="54"/>
        <v>0</v>
      </c>
    </row>
    <row r="158" spans="2:17" s="28" customFormat="1" x14ac:dyDescent="0.25">
      <c r="B158" s="51" t="s">
        <v>295</v>
      </c>
      <c r="C158" s="63">
        <v>2086603</v>
      </c>
      <c r="D158" s="63">
        <v>17948439.59</v>
      </c>
      <c r="E158" s="119">
        <f>E159</f>
        <v>1593371.61</v>
      </c>
      <c r="F158" s="119">
        <f t="shared" ref="F158:O158" si="63">F159</f>
        <v>1613874.41</v>
      </c>
      <c r="G158" s="119">
        <f t="shared" si="63"/>
        <v>1615017.11</v>
      </c>
      <c r="H158" s="119">
        <f t="shared" si="63"/>
        <v>1593095.4100000001</v>
      </c>
      <c r="I158" s="119">
        <f t="shared" si="63"/>
        <v>1669072.21</v>
      </c>
      <c r="J158" s="119">
        <f t="shared" si="63"/>
        <v>1623081.4</v>
      </c>
      <c r="K158" s="119">
        <f t="shared" si="63"/>
        <v>2015679.7199999997</v>
      </c>
      <c r="L158" s="119">
        <f t="shared" si="63"/>
        <v>38556.6</v>
      </c>
      <c r="M158" s="119">
        <f t="shared" si="63"/>
        <v>69008.33</v>
      </c>
      <c r="N158" s="119">
        <f t="shared" si="63"/>
        <v>67425.210000000006</v>
      </c>
      <c r="O158" s="119">
        <f t="shared" si="63"/>
        <v>133375.5</v>
      </c>
      <c r="P158" s="63">
        <v>216641.13</v>
      </c>
      <c r="Q158" s="63">
        <f t="shared" si="54"/>
        <v>12248198.640000002</v>
      </c>
    </row>
    <row r="159" spans="2:17" x14ac:dyDescent="0.25">
      <c r="B159" s="50" t="s">
        <v>296</v>
      </c>
      <c r="C159" s="56">
        <v>2086603</v>
      </c>
      <c r="D159" s="56">
        <v>17948439.59</v>
      </c>
      <c r="E159" s="120">
        <v>1593371.61</v>
      </c>
      <c r="F159" s="120">
        <v>1613874.41</v>
      </c>
      <c r="G159" s="120">
        <v>1615017.11</v>
      </c>
      <c r="H159" s="120">
        <v>1593095.4100000001</v>
      </c>
      <c r="I159" s="120">
        <v>1669072.21</v>
      </c>
      <c r="J159" s="120">
        <v>1623081.4</v>
      </c>
      <c r="K159" s="120">
        <v>2015679.7199999997</v>
      </c>
      <c r="L159" s="120">
        <v>38556.6</v>
      </c>
      <c r="M159" s="120">
        <v>69008.33</v>
      </c>
      <c r="N159" s="120">
        <v>67425.210000000006</v>
      </c>
      <c r="O159" s="121">
        <v>133375.5</v>
      </c>
      <c r="P159" s="56">
        <v>216641.13</v>
      </c>
      <c r="Q159" s="56">
        <f t="shared" si="54"/>
        <v>12248198.640000002</v>
      </c>
    </row>
    <row r="160" spans="2:17" s="28" customFormat="1" x14ac:dyDescent="0.25">
      <c r="B160" s="52" t="s">
        <v>36</v>
      </c>
      <c r="C160" s="63">
        <v>1445808320</v>
      </c>
      <c r="D160" s="63">
        <v>2521859625.5599999</v>
      </c>
      <c r="E160" s="119">
        <f>E161+E170+E180</f>
        <v>3464702.17</v>
      </c>
      <c r="F160" s="119">
        <f t="shared" ref="F160:O160" si="64">F161+F170+F180</f>
        <v>24618164.32</v>
      </c>
      <c r="G160" s="119">
        <f t="shared" si="64"/>
        <v>81433817.959999993</v>
      </c>
      <c r="H160" s="119">
        <f t="shared" si="64"/>
        <v>38992858.980000004</v>
      </c>
      <c r="I160" s="119">
        <f t="shared" si="64"/>
        <v>46213004.109999985</v>
      </c>
      <c r="J160" s="119">
        <f t="shared" si="64"/>
        <v>29176679.380000003</v>
      </c>
      <c r="K160" s="119">
        <f t="shared" si="64"/>
        <v>46811426.710000001</v>
      </c>
      <c r="L160" s="119">
        <f t="shared" si="64"/>
        <v>46503724.800000004</v>
      </c>
      <c r="M160" s="119">
        <f t="shared" si="64"/>
        <v>96560989.150000006</v>
      </c>
      <c r="N160" s="119">
        <f t="shared" si="64"/>
        <v>71380653.75</v>
      </c>
      <c r="O160" s="119">
        <f t="shared" si="64"/>
        <v>116666017.68000001</v>
      </c>
      <c r="P160" s="63">
        <v>143512762.42000002</v>
      </c>
      <c r="Q160" s="63">
        <f t="shared" si="54"/>
        <v>745334801.43000007</v>
      </c>
    </row>
    <row r="161" spans="2:17" s="28" customFormat="1" x14ac:dyDescent="0.25">
      <c r="B161" s="52" t="s">
        <v>297</v>
      </c>
      <c r="C161" s="63">
        <v>792162951</v>
      </c>
      <c r="D161" s="63">
        <v>1420862152.6200001</v>
      </c>
      <c r="E161" s="119">
        <f>SUM(E162:E169)</f>
        <v>99686.399999999994</v>
      </c>
      <c r="F161" s="119">
        <f t="shared" ref="F161:N161" si="65">SUM(F162:F169)</f>
        <v>985448.35000000009</v>
      </c>
      <c r="G161" s="119">
        <f t="shared" si="65"/>
        <v>39019120.629999995</v>
      </c>
      <c r="H161" s="119">
        <f t="shared" si="65"/>
        <v>7336208.8299999991</v>
      </c>
      <c r="I161" s="119">
        <f t="shared" si="65"/>
        <v>10564212.469999999</v>
      </c>
      <c r="J161" s="119">
        <f t="shared" si="65"/>
        <v>6858344.790000001</v>
      </c>
      <c r="K161" s="119">
        <f t="shared" si="65"/>
        <v>6557524.0299999993</v>
      </c>
      <c r="L161" s="119">
        <f t="shared" si="65"/>
        <v>14633179.68</v>
      </c>
      <c r="M161" s="119">
        <f t="shared" si="65"/>
        <v>46036424.940000005</v>
      </c>
      <c r="N161" s="119">
        <f t="shared" si="65"/>
        <v>38711304.770000003</v>
      </c>
      <c r="O161" s="119">
        <f>SUM(O162:O169)</f>
        <v>43676399.890000001</v>
      </c>
      <c r="P161" s="63">
        <v>77865140.739999995</v>
      </c>
      <c r="Q161" s="63">
        <f t="shared" si="54"/>
        <v>292342995.51999998</v>
      </c>
    </row>
    <row r="162" spans="2:17" x14ac:dyDescent="0.25">
      <c r="B162" s="27" t="s">
        <v>298</v>
      </c>
      <c r="C162" s="56">
        <v>595151654</v>
      </c>
      <c r="D162" s="56">
        <v>596693363.88999987</v>
      </c>
      <c r="E162" s="120">
        <v>0</v>
      </c>
      <c r="F162" s="120">
        <v>440524.61000000004</v>
      </c>
      <c r="G162" s="120">
        <v>3280629.4</v>
      </c>
      <c r="H162" s="120">
        <v>3420822.7099999995</v>
      </c>
      <c r="I162" s="120">
        <v>4489489.9400000004</v>
      </c>
      <c r="J162" s="120">
        <v>4041818.71</v>
      </c>
      <c r="K162" s="120">
        <v>4314651.1199999992</v>
      </c>
      <c r="L162" s="120">
        <v>5213897.0199999996</v>
      </c>
      <c r="M162" s="120">
        <v>8162189.1100000013</v>
      </c>
      <c r="N162" s="120">
        <v>4408967.49</v>
      </c>
      <c r="O162" s="121">
        <v>27831023.400000006</v>
      </c>
      <c r="P162" s="56">
        <v>33328931.369999997</v>
      </c>
      <c r="Q162" s="56">
        <f t="shared" si="54"/>
        <v>98932944.88000001</v>
      </c>
    </row>
    <row r="163" spans="2:17" x14ac:dyDescent="0.25">
      <c r="B163" s="27" t="s">
        <v>299</v>
      </c>
      <c r="C163" s="56">
        <v>59544524</v>
      </c>
      <c r="D163" s="56">
        <v>37541254.539999999</v>
      </c>
      <c r="E163" s="120">
        <v>99686.399999999994</v>
      </c>
      <c r="F163" s="120">
        <v>544923.74</v>
      </c>
      <c r="G163" s="120">
        <v>1035873.4500000001</v>
      </c>
      <c r="H163" s="120">
        <v>1645521.49</v>
      </c>
      <c r="I163" s="120">
        <v>754550.48</v>
      </c>
      <c r="J163" s="120">
        <v>1230872.1599999999</v>
      </c>
      <c r="K163" s="120">
        <v>198064.28999999998</v>
      </c>
      <c r="L163" s="120">
        <v>106700</v>
      </c>
      <c r="M163" s="120">
        <v>326841.31999999995</v>
      </c>
      <c r="N163" s="120">
        <v>978302.64</v>
      </c>
      <c r="O163" s="121">
        <v>341616.79</v>
      </c>
      <c r="P163" s="56">
        <v>981834.95</v>
      </c>
      <c r="Q163" s="56">
        <f t="shared" si="54"/>
        <v>8244787.71</v>
      </c>
    </row>
    <row r="164" spans="2:17" x14ac:dyDescent="0.25">
      <c r="B164" s="27" t="s">
        <v>300</v>
      </c>
      <c r="C164" s="56">
        <v>6271116</v>
      </c>
      <c r="D164" s="56">
        <v>198104324.46000001</v>
      </c>
      <c r="E164" s="120">
        <v>0</v>
      </c>
      <c r="F164" s="120">
        <v>0</v>
      </c>
      <c r="G164" s="120">
        <v>34518222.769999996</v>
      </c>
      <c r="H164" s="120">
        <v>56000</v>
      </c>
      <c r="I164" s="120">
        <v>4159588.8</v>
      </c>
      <c r="J164" s="120">
        <v>0</v>
      </c>
      <c r="K164" s="120">
        <v>62066.59</v>
      </c>
      <c r="L164" s="120">
        <v>6376168.5899999999</v>
      </c>
      <c r="M164" s="120">
        <v>36312519.350000001</v>
      </c>
      <c r="N164" s="120">
        <v>31696837.390000001</v>
      </c>
      <c r="O164" s="121">
        <v>14322935.9</v>
      </c>
      <c r="P164" s="56">
        <v>37758117.489999995</v>
      </c>
      <c r="Q164" s="56">
        <f t="shared" si="54"/>
        <v>165262456.88</v>
      </c>
    </row>
    <row r="165" spans="2:17" x14ac:dyDescent="0.25">
      <c r="B165" s="27" t="s">
        <v>301</v>
      </c>
      <c r="C165" s="56">
        <v>90828161</v>
      </c>
      <c r="D165" s="56">
        <v>514858342.93000001</v>
      </c>
      <c r="E165" s="120">
        <v>0</v>
      </c>
      <c r="F165" s="120">
        <v>0</v>
      </c>
      <c r="G165" s="120">
        <v>0</v>
      </c>
      <c r="H165" s="120">
        <v>0</v>
      </c>
      <c r="I165" s="120">
        <v>40480.129999999997</v>
      </c>
      <c r="J165" s="120">
        <v>0</v>
      </c>
      <c r="K165" s="120">
        <v>128620</v>
      </c>
      <c r="L165" s="120">
        <v>67619.899999999994</v>
      </c>
      <c r="M165" s="120">
        <v>0</v>
      </c>
      <c r="N165" s="120">
        <v>177700</v>
      </c>
      <c r="O165" s="121">
        <v>0</v>
      </c>
      <c r="P165" s="56">
        <v>1257191.52</v>
      </c>
      <c r="Q165" s="56">
        <f t="shared" si="54"/>
        <v>1671611.55</v>
      </c>
    </row>
    <row r="166" spans="2:17" x14ac:dyDescent="0.25">
      <c r="B166" s="27" t="s">
        <v>302</v>
      </c>
      <c r="C166" s="56">
        <v>0</v>
      </c>
      <c r="D166" s="56">
        <v>2258906.14</v>
      </c>
      <c r="E166" s="120">
        <v>0</v>
      </c>
      <c r="F166" s="120">
        <v>0</v>
      </c>
      <c r="G166" s="120">
        <v>0</v>
      </c>
      <c r="H166" s="120">
        <v>0</v>
      </c>
      <c r="I166" s="120">
        <v>0</v>
      </c>
      <c r="J166" s="120">
        <v>0</v>
      </c>
      <c r="K166" s="120">
        <v>0</v>
      </c>
      <c r="L166" s="120">
        <v>0</v>
      </c>
      <c r="M166" s="120">
        <v>0</v>
      </c>
      <c r="N166" s="120">
        <v>0</v>
      </c>
      <c r="O166" s="121">
        <v>0</v>
      </c>
      <c r="P166" s="56">
        <v>0</v>
      </c>
      <c r="Q166" s="56">
        <f t="shared" si="54"/>
        <v>0</v>
      </c>
    </row>
    <row r="167" spans="2:17" x14ac:dyDescent="0.25">
      <c r="B167" s="27" t="s">
        <v>303</v>
      </c>
      <c r="C167" s="56">
        <v>20329566</v>
      </c>
      <c r="D167" s="56">
        <v>29696933.389999997</v>
      </c>
      <c r="E167" s="120">
        <v>0</v>
      </c>
      <c r="F167" s="120">
        <v>0</v>
      </c>
      <c r="G167" s="120">
        <v>159395.01</v>
      </c>
      <c r="H167" s="120">
        <v>2158727.58</v>
      </c>
      <c r="I167" s="120">
        <v>844414.94</v>
      </c>
      <c r="J167" s="120">
        <v>1282966.7</v>
      </c>
      <c r="K167" s="120">
        <v>1655635.13</v>
      </c>
      <c r="L167" s="120">
        <v>812825.45</v>
      </c>
      <c r="M167" s="120">
        <v>359308.17</v>
      </c>
      <c r="N167" s="120">
        <v>978644</v>
      </c>
      <c r="O167" s="121">
        <v>1030524.6599999999</v>
      </c>
      <c r="P167" s="56">
        <v>1596323.72</v>
      </c>
      <c r="Q167" s="56">
        <f t="shared" si="54"/>
        <v>10878765.359999999</v>
      </c>
    </row>
    <row r="168" spans="2:17" x14ac:dyDescent="0.25">
      <c r="B168" s="27" t="s">
        <v>304</v>
      </c>
      <c r="C168" s="56">
        <v>19734730</v>
      </c>
      <c r="D168" s="56">
        <v>39467631.799999997</v>
      </c>
      <c r="E168" s="120">
        <v>0</v>
      </c>
      <c r="F168" s="120">
        <v>0</v>
      </c>
      <c r="G168" s="120">
        <v>25000</v>
      </c>
      <c r="H168" s="120">
        <v>48137.05</v>
      </c>
      <c r="I168" s="120">
        <v>153559.57999999999</v>
      </c>
      <c r="J168" s="120">
        <v>10035.07</v>
      </c>
      <c r="K168" s="120">
        <v>121980.64999999991</v>
      </c>
      <c r="L168" s="120">
        <v>2037168.7200000002</v>
      </c>
      <c r="M168" s="120">
        <v>874541.99</v>
      </c>
      <c r="N168" s="120">
        <v>470853.25</v>
      </c>
      <c r="O168" s="121">
        <v>112619.14</v>
      </c>
      <c r="P168" s="56">
        <v>2930241.6899999995</v>
      </c>
      <c r="Q168" s="56">
        <f t="shared" si="54"/>
        <v>6784137.1400000006</v>
      </c>
    </row>
    <row r="169" spans="2:17" x14ac:dyDescent="0.25">
      <c r="B169" s="27" t="s">
        <v>305</v>
      </c>
      <c r="C169" s="56">
        <v>303200</v>
      </c>
      <c r="D169" s="56">
        <v>2241395.4699999997</v>
      </c>
      <c r="E169" s="120">
        <v>0</v>
      </c>
      <c r="F169" s="120">
        <v>0</v>
      </c>
      <c r="G169" s="120">
        <v>0</v>
      </c>
      <c r="H169" s="120">
        <v>7000</v>
      </c>
      <c r="I169" s="120">
        <v>122128.6</v>
      </c>
      <c r="J169" s="120">
        <v>292652.15000000002</v>
      </c>
      <c r="K169" s="120">
        <v>76506.25</v>
      </c>
      <c r="L169" s="120">
        <v>18800</v>
      </c>
      <c r="M169" s="120">
        <v>1025</v>
      </c>
      <c r="N169" s="120">
        <v>0</v>
      </c>
      <c r="O169" s="121">
        <v>37680</v>
      </c>
      <c r="P169" s="56">
        <v>12500</v>
      </c>
      <c r="Q169" s="56">
        <f t="shared" si="54"/>
        <v>568292</v>
      </c>
    </row>
    <row r="170" spans="2:17" s="28" customFormat="1" x14ac:dyDescent="0.25">
      <c r="B170" s="52" t="s">
        <v>306</v>
      </c>
      <c r="C170" s="63">
        <v>649986710</v>
      </c>
      <c r="D170" s="63">
        <v>1081164813.9400003</v>
      </c>
      <c r="E170" s="119">
        <f>SUM(E171:E179)</f>
        <v>3365015.77</v>
      </c>
      <c r="F170" s="119">
        <f t="shared" ref="F170:O170" si="66">SUM(F171:F179)</f>
        <v>23632715.969999999</v>
      </c>
      <c r="G170" s="119">
        <f t="shared" si="66"/>
        <v>40762171.579999998</v>
      </c>
      <c r="H170" s="119">
        <f t="shared" si="66"/>
        <v>31492650.150000006</v>
      </c>
      <c r="I170" s="119">
        <f t="shared" si="66"/>
        <v>28383536.639999989</v>
      </c>
      <c r="J170" s="119">
        <f t="shared" si="66"/>
        <v>22043334.59</v>
      </c>
      <c r="K170" s="119">
        <f t="shared" si="66"/>
        <v>37721285.659999996</v>
      </c>
      <c r="L170" s="119">
        <f t="shared" si="66"/>
        <v>31870545.120000005</v>
      </c>
      <c r="M170" s="119">
        <f t="shared" si="66"/>
        <v>47399764.210000001</v>
      </c>
      <c r="N170" s="119">
        <f t="shared" si="66"/>
        <v>32669348.979999993</v>
      </c>
      <c r="O170" s="119">
        <f t="shared" si="66"/>
        <v>72989617.790000007</v>
      </c>
      <c r="P170" s="63">
        <v>65640401.68</v>
      </c>
      <c r="Q170" s="63">
        <f t="shared" si="54"/>
        <v>437970388.14000005</v>
      </c>
    </row>
    <row r="171" spans="2:17" x14ac:dyDescent="0.25">
      <c r="B171" s="27" t="s">
        <v>307</v>
      </c>
      <c r="C171" s="56">
        <v>75581487</v>
      </c>
      <c r="D171" s="56">
        <v>75945367.75</v>
      </c>
      <c r="E171" s="120">
        <v>121956</v>
      </c>
      <c r="F171" s="120">
        <v>294466</v>
      </c>
      <c r="G171" s="120">
        <v>260335.56</v>
      </c>
      <c r="H171" s="120">
        <v>2014379.34</v>
      </c>
      <c r="I171" s="120">
        <v>632569.16</v>
      </c>
      <c r="J171" s="120">
        <v>294163.96999999997</v>
      </c>
      <c r="K171" s="120">
        <v>458394.83999999997</v>
      </c>
      <c r="L171" s="120">
        <v>244664.01</v>
      </c>
      <c r="M171" s="120">
        <v>828503.83000000007</v>
      </c>
      <c r="N171" s="120">
        <v>712450.95000000007</v>
      </c>
      <c r="O171" s="121">
        <v>573155.14</v>
      </c>
      <c r="P171" s="56">
        <v>949934.85</v>
      </c>
      <c r="Q171" s="56">
        <f t="shared" si="54"/>
        <v>7384973.6499999994</v>
      </c>
    </row>
    <row r="172" spans="2:17" x14ac:dyDescent="0.25">
      <c r="B172" s="27" t="s">
        <v>308</v>
      </c>
      <c r="C172" s="56">
        <v>36675331</v>
      </c>
      <c r="D172" s="56">
        <v>38662407.850000001</v>
      </c>
      <c r="E172" s="120">
        <v>128064</v>
      </c>
      <c r="F172" s="120">
        <v>411543.67999999993</v>
      </c>
      <c r="G172" s="120">
        <v>1026645.3</v>
      </c>
      <c r="H172" s="120">
        <v>764098.56000000006</v>
      </c>
      <c r="I172" s="120">
        <v>924121.62</v>
      </c>
      <c r="J172" s="120">
        <v>601311.80999999994</v>
      </c>
      <c r="K172" s="120">
        <v>790014.41</v>
      </c>
      <c r="L172" s="120">
        <v>1532590.79</v>
      </c>
      <c r="M172" s="120">
        <v>939282.51</v>
      </c>
      <c r="N172" s="120">
        <v>995612.73</v>
      </c>
      <c r="O172" s="121">
        <v>828244.43</v>
      </c>
      <c r="P172" s="56">
        <v>1447033.9300000002</v>
      </c>
      <c r="Q172" s="56">
        <f t="shared" si="54"/>
        <v>10388563.77</v>
      </c>
    </row>
    <row r="173" spans="2:17" x14ac:dyDescent="0.25">
      <c r="B173" s="27" t="s">
        <v>309</v>
      </c>
      <c r="C173" s="56">
        <v>3402542</v>
      </c>
      <c r="D173" s="56">
        <v>3252542</v>
      </c>
      <c r="E173" s="120">
        <v>0</v>
      </c>
      <c r="F173" s="120"/>
      <c r="G173" s="120">
        <v>0</v>
      </c>
      <c r="H173" s="120"/>
      <c r="I173" s="120"/>
      <c r="J173" s="120"/>
      <c r="K173" s="120"/>
      <c r="L173" s="120"/>
      <c r="M173" s="120"/>
      <c r="N173" s="120"/>
      <c r="O173" s="121"/>
      <c r="P173" s="56">
        <v>0</v>
      </c>
      <c r="Q173" s="56">
        <f t="shared" si="54"/>
        <v>0</v>
      </c>
    </row>
    <row r="174" spans="2:17" x14ac:dyDescent="0.25">
      <c r="B174" s="27" t="s">
        <v>310</v>
      </c>
      <c r="C174" s="56">
        <v>110840200</v>
      </c>
      <c r="D174" s="56">
        <v>257616516.95000002</v>
      </c>
      <c r="E174" s="120">
        <v>282020</v>
      </c>
      <c r="F174" s="120">
        <v>568871.45000000007</v>
      </c>
      <c r="G174" s="120">
        <v>14470469.000000002</v>
      </c>
      <c r="H174" s="120">
        <v>4726753.09</v>
      </c>
      <c r="I174" s="120">
        <v>2910115.86</v>
      </c>
      <c r="J174" s="120">
        <v>2980360.1399999997</v>
      </c>
      <c r="K174" s="120">
        <v>1944692.06</v>
      </c>
      <c r="L174" s="120">
        <v>2215277.7599999998</v>
      </c>
      <c r="M174" s="120">
        <v>2489083.75</v>
      </c>
      <c r="N174" s="120">
        <v>2918977.5900000003</v>
      </c>
      <c r="O174" s="121">
        <v>44292118.609999999</v>
      </c>
      <c r="P174" s="56">
        <v>14549818.619999999</v>
      </c>
      <c r="Q174" s="56">
        <f t="shared" si="54"/>
        <v>94348557.930000007</v>
      </c>
    </row>
    <row r="175" spans="2:17" x14ac:dyDescent="0.25">
      <c r="B175" s="27" t="s">
        <v>311</v>
      </c>
      <c r="C175" s="56">
        <v>37607751</v>
      </c>
      <c r="D175" s="56">
        <v>42767845.280000001</v>
      </c>
      <c r="E175" s="120">
        <v>0</v>
      </c>
      <c r="F175" s="120">
        <v>6326917.9900000002</v>
      </c>
      <c r="G175" s="120">
        <v>18100.02</v>
      </c>
      <c r="H175" s="120">
        <v>35000</v>
      </c>
      <c r="I175" s="120">
        <v>109927.67</v>
      </c>
      <c r="J175" s="120">
        <v>21015.8</v>
      </c>
      <c r="K175" s="120">
        <v>226999.99</v>
      </c>
      <c r="L175" s="120">
        <v>44974.25</v>
      </c>
      <c r="M175" s="120">
        <v>126039.8</v>
      </c>
      <c r="N175" s="120">
        <v>0</v>
      </c>
      <c r="O175" s="121">
        <v>754559.64</v>
      </c>
      <c r="P175" s="56">
        <v>705308.08000000007</v>
      </c>
      <c r="Q175" s="56">
        <f t="shared" si="54"/>
        <v>8368843.2399999993</v>
      </c>
    </row>
    <row r="176" spans="2:17" x14ac:dyDescent="0.25">
      <c r="B176" s="27" t="s">
        <v>312</v>
      </c>
      <c r="C176" s="56">
        <v>272072557</v>
      </c>
      <c r="D176" s="56">
        <v>485242280.45000011</v>
      </c>
      <c r="E176" s="120">
        <v>1138499.83</v>
      </c>
      <c r="F176" s="120">
        <v>11856364.039999999</v>
      </c>
      <c r="G176" s="120">
        <v>17967997.510000002</v>
      </c>
      <c r="H176" s="120">
        <v>16864050.270000003</v>
      </c>
      <c r="I176" s="120">
        <v>17765852.019999996</v>
      </c>
      <c r="J176" s="120">
        <v>9235371.5600000005</v>
      </c>
      <c r="K176" s="120">
        <v>26587875.68</v>
      </c>
      <c r="L176" s="120">
        <v>20129022.100000005</v>
      </c>
      <c r="M176" s="120">
        <v>33590183.089999996</v>
      </c>
      <c r="N176" s="120">
        <v>18650093.929999996</v>
      </c>
      <c r="O176" s="121">
        <v>17662845.930000003</v>
      </c>
      <c r="P176" s="56">
        <v>30226945.43</v>
      </c>
      <c r="Q176" s="56">
        <f t="shared" si="54"/>
        <v>221675101.39000002</v>
      </c>
    </row>
    <row r="177" spans="2:17" x14ac:dyDescent="0.25">
      <c r="B177" s="27" t="s">
        <v>313</v>
      </c>
      <c r="C177" s="56">
        <v>31226735</v>
      </c>
      <c r="D177" s="56">
        <v>36828787.740000002</v>
      </c>
      <c r="E177" s="120">
        <v>473769.02999999997</v>
      </c>
      <c r="F177" s="120">
        <v>1810433.1800000002</v>
      </c>
      <c r="G177" s="120">
        <v>1125112.6200000001</v>
      </c>
      <c r="H177" s="120">
        <v>1456356.2700000003</v>
      </c>
      <c r="I177" s="120">
        <v>1169623.8099999998</v>
      </c>
      <c r="J177" s="120">
        <v>3060015.46</v>
      </c>
      <c r="K177" s="120">
        <v>406181.51</v>
      </c>
      <c r="L177" s="120">
        <v>3536436.16</v>
      </c>
      <c r="M177" s="120">
        <v>3218954.1399999997</v>
      </c>
      <c r="N177" s="120">
        <v>1211240.2399999998</v>
      </c>
      <c r="O177" s="121">
        <v>1105858.24</v>
      </c>
      <c r="P177" s="56">
        <v>1734809.58</v>
      </c>
      <c r="Q177" s="56">
        <f t="shared" si="54"/>
        <v>20308790.239999995</v>
      </c>
    </row>
    <row r="178" spans="2:17" x14ac:dyDescent="0.25">
      <c r="B178" s="27" t="s">
        <v>314</v>
      </c>
      <c r="C178" s="56">
        <v>66947271</v>
      </c>
      <c r="D178" s="56">
        <v>129815658.05000001</v>
      </c>
      <c r="E178" s="120">
        <v>1220706.9100000001</v>
      </c>
      <c r="F178" s="120">
        <v>2364119.63</v>
      </c>
      <c r="G178" s="120">
        <v>5893511.5700000003</v>
      </c>
      <c r="H178" s="120">
        <v>5632012.6200000001</v>
      </c>
      <c r="I178" s="120">
        <v>4847981.51</v>
      </c>
      <c r="J178" s="120">
        <v>5620626.1899999995</v>
      </c>
      <c r="K178" s="120">
        <v>7299982.9099999983</v>
      </c>
      <c r="L178" s="120">
        <v>3963399.1399999992</v>
      </c>
      <c r="M178" s="120">
        <v>6186862.0900000017</v>
      </c>
      <c r="N178" s="120">
        <v>8094573.54</v>
      </c>
      <c r="O178" s="121">
        <v>7743495.7999999998</v>
      </c>
      <c r="P178" s="56">
        <v>15794310.52</v>
      </c>
      <c r="Q178" s="56">
        <f t="shared" si="54"/>
        <v>74661582.429999992</v>
      </c>
    </row>
    <row r="179" spans="2:17" x14ac:dyDescent="0.25">
      <c r="B179" s="27" t="s">
        <v>315</v>
      </c>
      <c r="C179" s="56">
        <v>15632836</v>
      </c>
      <c r="D179" s="56">
        <v>11033407.870000001</v>
      </c>
      <c r="E179" s="120">
        <v>0</v>
      </c>
      <c r="F179" s="120">
        <v>0</v>
      </c>
      <c r="G179" s="120">
        <v>0</v>
      </c>
      <c r="H179" s="120">
        <v>0</v>
      </c>
      <c r="I179" s="120">
        <v>23344.989999999998</v>
      </c>
      <c r="J179" s="120">
        <v>230469.65999999997</v>
      </c>
      <c r="K179" s="120">
        <v>7144.26</v>
      </c>
      <c r="L179" s="120">
        <v>204180.91</v>
      </c>
      <c r="M179" s="120">
        <v>20855</v>
      </c>
      <c r="N179" s="120">
        <v>86400</v>
      </c>
      <c r="O179" s="121">
        <v>29340</v>
      </c>
      <c r="P179" s="56">
        <v>232240.66999999998</v>
      </c>
      <c r="Q179" s="56">
        <f t="shared" si="54"/>
        <v>833975.49</v>
      </c>
    </row>
    <row r="180" spans="2:17" s="28" customFormat="1" x14ac:dyDescent="0.25">
      <c r="B180" s="52" t="s">
        <v>316</v>
      </c>
      <c r="C180" s="63">
        <v>3658659</v>
      </c>
      <c r="D180" s="63">
        <v>19832659</v>
      </c>
      <c r="E180" s="119">
        <f>E181</f>
        <v>0</v>
      </c>
      <c r="F180" s="119">
        <f t="shared" ref="F180:O180" si="67">F181</f>
        <v>0</v>
      </c>
      <c r="G180" s="119">
        <f t="shared" si="67"/>
        <v>1652525.75</v>
      </c>
      <c r="H180" s="119">
        <f t="shared" si="67"/>
        <v>164000</v>
      </c>
      <c r="I180" s="119">
        <f t="shared" si="67"/>
        <v>7265255</v>
      </c>
      <c r="J180" s="119">
        <f t="shared" si="67"/>
        <v>275000</v>
      </c>
      <c r="K180" s="119">
        <f t="shared" si="67"/>
        <v>2532617.02</v>
      </c>
      <c r="L180" s="119">
        <f t="shared" si="67"/>
        <v>0</v>
      </c>
      <c r="M180" s="119">
        <f t="shared" si="67"/>
        <v>3124800</v>
      </c>
      <c r="N180" s="119">
        <f t="shared" si="67"/>
        <v>0</v>
      </c>
      <c r="O180" s="119">
        <f t="shared" si="67"/>
        <v>0</v>
      </c>
      <c r="P180" s="63">
        <v>7220</v>
      </c>
      <c r="Q180" s="63">
        <f t="shared" si="54"/>
        <v>15021417.77</v>
      </c>
    </row>
    <row r="181" spans="2:17" x14ac:dyDescent="0.25">
      <c r="B181" s="27" t="s">
        <v>317</v>
      </c>
      <c r="C181" s="56">
        <v>3658659</v>
      </c>
      <c r="D181" s="56">
        <v>19832659</v>
      </c>
      <c r="E181" s="120">
        <v>0</v>
      </c>
      <c r="F181" s="120">
        <v>0</v>
      </c>
      <c r="G181" s="120">
        <v>1652525.75</v>
      </c>
      <c r="H181" s="120">
        <v>164000</v>
      </c>
      <c r="I181" s="120">
        <v>7265255</v>
      </c>
      <c r="J181" s="120">
        <v>275000</v>
      </c>
      <c r="K181" s="120">
        <v>2532617.02</v>
      </c>
      <c r="L181" s="120">
        <v>0</v>
      </c>
      <c r="M181" s="120">
        <v>3124800</v>
      </c>
      <c r="N181" s="120">
        <v>0</v>
      </c>
      <c r="O181" s="121">
        <v>0</v>
      </c>
      <c r="P181" s="56">
        <v>7220</v>
      </c>
      <c r="Q181" s="56">
        <f t="shared" si="54"/>
        <v>15021417.77</v>
      </c>
    </row>
    <row r="182" spans="2:17" s="28" customFormat="1" x14ac:dyDescent="0.25">
      <c r="B182" s="52" t="s">
        <v>37</v>
      </c>
      <c r="C182" s="63">
        <v>6995875379</v>
      </c>
      <c r="D182" s="63">
        <v>9432235530.7199974</v>
      </c>
      <c r="E182" s="119">
        <f>E183+E185+E188+E190+E192+E196+E201+E208+E212</f>
        <v>17846185.259999998</v>
      </c>
      <c r="F182" s="119">
        <f t="shared" ref="F182:O182" si="68">F183+F185+F188+F190+F192+F196+F201+F208+F212</f>
        <v>129561665.74000001</v>
      </c>
      <c r="G182" s="119">
        <f t="shared" si="68"/>
        <v>623596872.23000002</v>
      </c>
      <c r="H182" s="119">
        <f t="shared" si="68"/>
        <v>251602746.98000002</v>
      </c>
      <c r="I182" s="119">
        <f t="shared" si="68"/>
        <v>32310684.170000002</v>
      </c>
      <c r="J182" s="119">
        <f t="shared" si="68"/>
        <v>629290017.01999998</v>
      </c>
      <c r="K182" s="119">
        <f t="shared" si="68"/>
        <v>308779285.83999991</v>
      </c>
      <c r="L182" s="119">
        <f t="shared" si="68"/>
        <v>469634875.44</v>
      </c>
      <c r="M182" s="119">
        <f t="shared" si="68"/>
        <v>727357252.67000008</v>
      </c>
      <c r="N182" s="119">
        <f t="shared" si="68"/>
        <v>138752203.97999999</v>
      </c>
      <c r="O182" s="119">
        <f t="shared" si="68"/>
        <v>470134130.61000007</v>
      </c>
      <c r="P182" s="63">
        <v>597868578.70000017</v>
      </c>
      <c r="Q182" s="63">
        <f t="shared" si="54"/>
        <v>4396734498.6400003</v>
      </c>
    </row>
    <row r="183" spans="2:17" s="28" customFormat="1" x14ac:dyDescent="0.25">
      <c r="B183" s="51" t="s">
        <v>318</v>
      </c>
      <c r="C183" s="63">
        <v>38454453</v>
      </c>
      <c r="D183" s="63">
        <v>43878189.990000002</v>
      </c>
      <c r="E183" s="119">
        <f>E184</f>
        <v>0</v>
      </c>
      <c r="F183" s="119">
        <f t="shared" ref="F183:O183" si="69">F184</f>
        <v>1597588.89</v>
      </c>
      <c r="G183" s="119">
        <f t="shared" si="69"/>
        <v>116033.33</v>
      </c>
      <c r="H183" s="119">
        <f t="shared" si="69"/>
        <v>1033166.69</v>
      </c>
      <c r="I183" s="119">
        <f t="shared" si="69"/>
        <v>1477129.33</v>
      </c>
      <c r="J183" s="119">
        <f t="shared" si="69"/>
        <v>223815.79</v>
      </c>
      <c r="K183" s="119">
        <f t="shared" si="69"/>
        <v>506220</v>
      </c>
      <c r="L183" s="119">
        <f t="shared" si="69"/>
        <v>188900</v>
      </c>
      <c r="M183" s="119">
        <f t="shared" si="69"/>
        <v>1374273.34</v>
      </c>
      <c r="N183" s="119">
        <f t="shared" si="69"/>
        <v>88500</v>
      </c>
      <c r="O183" s="119">
        <f t="shared" si="69"/>
        <v>351046</v>
      </c>
      <c r="P183" s="63">
        <v>41594</v>
      </c>
      <c r="Q183" s="63">
        <f t="shared" si="54"/>
        <v>6998267.3700000001</v>
      </c>
    </row>
    <row r="184" spans="2:17" x14ac:dyDescent="0.25">
      <c r="B184" s="50" t="s">
        <v>319</v>
      </c>
      <c r="C184" s="56">
        <v>38454453</v>
      </c>
      <c r="D184" s="56">
        <v>43878189.990000002</v>
      </c>
      <c r="E184" s="120">
        <v>0</v>
      </c>
      <c r="F184" s="120">
        <v>1597588.89</v>
      </c>
      <c r="G184" s="120">
        <v>116033.33</v>
      </c>
      <c r="H184" s="120">
        <v>1033166.69</v>
      </c>
      <c r="I184" s="120">
        <v>1477129.33</v>
      </c>
      <c r="J184" s="120">
        <v>223815.79</v>
      </c>
      <c r="K184" s="120">
        <v>506220</v>
      </c>
      <c r="L184" s="120">
        <v>188900</v>
      </c>
      <c r="M184" s="120">
        <v>1374273.34</v>
      </c>
      <c r="N184" s="120">
        <v>88500</v>
      </c>
      <c r="O184" s="121">
        <v>351046</v>
      </c>
      <c r="P184" s="56">
        <v>41594</v>
      </c>
      <c r="Q184" s="56">
        <f t="shared" si="54"/>
        <v>6998267.3700000001</v>
      </c>
    </row>
    <row r="185" spans="2:17" s="28" customFormat="1" x14ac:dyDescent="0.25">
      <c r="B185" s="51" t="s">
        <v>320</v>
      </c>
      <c r="C185" s="63">
        <v>251429413</v>
      </c>
      <c r="D185" s="63">
        <v>106570515.04999997</v>
      </c>
      <c r="E185" s="119">
        <f>E186+E187</f>
        <v>1706768.92</v>
      </c>
      <c r="F185" s="119">
        <f t="shared" ref="F185:O185" si="70">F186+F187</f>
        <v>2175547.94</v>
      </c>
      <c r="G185" s="119">
        <f t="shared" si="70"/>
        <v>612635</v>
      </c>
      <c r="H185" s="119">
        <f t="shared" si="70"/>
        <v>1973737.0799999996</v>
      </c>
      <c r="I185" s="119">
        <f t="shared" si="70"/>
        <v>1970193.7299999997</v>
      </c>
      <c r="J185" s="119">
        <f t="shared" si="70"/>
        <v>2056320.5799999998</v>
      </c>
      <c r="K185" s="119">
        <f t="shared" si="70"/>
        <v>2077874.3599999999</v>
      </c>
      <c r="L185" s="119">
        <f t="shared" si="70"/>
        <v>2626416.0599999996</v>
      </c>
      <c r="M185" s="119">
        <f t="shared" si="70"/>
        <v>2612454.98</v>
      </c>
      <c r="N185" s="119">
        <f t="shared" si="70"/>
        <v>2307863.7199999997</v>
      </c>
      <c r="O185" s="119">
        <f t="shared" si="70"/>
        <v>1753027.03</v>
      </c>
      <c r="P185" s="63">
        <v>3268364.5500000007</v>
      </c>
      <c r="Q185" s="63">
        <f t="shared" si="54"/>
        <v>25141203.949999999</v>
      </c>
    </row>
    <row r="186" spans="2:17" x14ac:dyDescent="0.25">
      <c r="B186" s="50" t="s">
        <v>321</v>
      </c>
      <c r="C186" s="56">
        <v>251339413</v>
      </c>
      <c r="D186" s="56">
        <v>106569903.24999997</v>
      </c>
      <c r="E186" s="120">
        <v>1706768.92</v>
      </c>
      <c r="F186" s="120">
        <v>2175547.94</v>
      </c>
      <c r="G186" s="120">
        <v>612635</v>
      </c>
      <c r="H186" s="120">
        <v>1973737.0799999996</v>
      </c>
      <c r="I186" s="120">
        <v>1970193.7299999997</v>
      </c>
      <c r="J186" s="120">
        <v>2056320.5799999998</v>
      </c>
      <c r="K186" s="120">
        <v>2077874.3599999999</v>
      </c>
      <c r="L186" s="120">
        <v>2626416.0599999996</v>
      </c>
      <c r="M186" s="120">
        <v>2612454.98</v>
      </c>
      <c r="N186" s="120">
        <v>2307863.7199999997</v>
      </c>
      <c r="O186" s="121">
        <v>1753027.03</v>
      </c>
      <c r="P186" s="56">
        <v>3268364.5500000007</v>
      </c>
      <c r="Q186" s="56">
        <f t="shared" si="54"/>
        <v>25141203.949999999</v>
      </c>
    </row>
    <row r="187" spans="2:17" x14ac:dyDescent="0.25">
      <c r="B187" s="50" t="s">
        <v>667</v>
      </c>
      <c r="C187" s="56">
        <v>90000</v>
      </c>
      <c r="D187" s="56">
        <v>611.80000000000291</v>
      </c>
      <c r="E187" s="120">
        <v>0</v>
      </c>
      <c r="F187" s="120">
        <v>0</v>
      </c>
      <c r="G187" s="120">
        <v>0</v>
      </c>
      <c r="H187" s="120">
        <v>0</v>
      </c>
      <c r="I187" s="120">
        <v>0</v>
      </c>
      <c r="J187" s="120">
        <v>0</v>
      </c>
      <c r="K187" s="120">
        <v>0</v>
      </c>
      <c r="L187" s="120">
        <v>0</v>
      </c>
      <c r="M187" s="120">
        <v>0</v>
      </c>
      <c r="N187" s="120">
        <v>0</v>
      </c>
      <c r="O187" s="121">
        <v>0</v>
      </c>
      <c r="P187" s="56"/>
      <c r="Q187" s="56">
        <f t="shared" si="54"/>
        <v>0</v>
      </c>
    </row>
    <row r="188" spans="2:17" s="28" customFormat="1" x14ac:dyDescent="0.25">
      <c r="B188" s="51" t="s">
        <v>322</v>
      </c>
      <c r="C188" s="63">
        <v>349483740</v>
      </c>
      <c r="D188" s="63">
        <v>2501967137.5</v>
      </c>
      <c r="E188" s="119">
        <f>E189</f>
        <v>506350</v>
      </c>
      <c r="F188" s="119">
        <f t="shared" ref="F188:O188" si="71">F189</f>
        <v>7385222.2999999998</v>
      </c>
      <c r="G188" s="119">
        <f t="shared" si="71"/>
        <v>504801393.43000001</v>
      </c>
      <c r="H188" s="119">
        <f t="shared" si="71"/>
        <v>191184438.25999999</v>
      </c>
      <c r="I188" s="119">
        <f t="shared" si="71"/>
        <v>1568480</v>
      </c>
      <c r="J188" s="119">
        <f t="shared" si="71"/>
        <v>189898665.88000003</v>
      </c>
      <c r="K188" s="119">
        <f t="shared" si="71"/>
        <v>75738643.870000005</v>
      </c>
      <c r="L188" s="119">
        <f t="shared" si="71"/>
        <v>332252126.28000003</v>
      </c>
      <c r="M188" s="119">
        <f t="shared" si="71"/>
        <v>467896299.29000002</v>
      </c>
      <c r="N188" s="119">
        <f t="shared" si="71"/>
        <v>39455829.649999999</v>
      </c>
      <c r="O188" s="119">
        <f t="shared" si="71"/>
        <v>341089246.92000008</v>
      </c>
      <c r="P188" s="63">
        <v>292559743.05000001</v>
      </c>
      <c r="Q188" s="63">
        <f t="shared" si="54"/>
        <v>2444336438.9300003</v>
      </c>
    </row>
    <row r="189" spans="2:17" x14ac:dyDescent="0.25">
      <c r="B189" s="50" t="s">
        <v>323</v>
      </c>
      <c r="C189" s="56">
        <v>349483740</v>
      </c>
      <c r="D189" s="56">
        <v>2501967137.5</v>
      </c>
      <c r="E189" s="120">
        <v>506350</v>
      </c>
      <c r="F189" s="120">
        <v>7385222.2999999998</v>
      </c>
      <c r="G189" s="120">
        <v>504801393.43000001</v>
      </c>
      <c r="H189" s="120">
        <v>191184438.25999999</v>
      </c>
      <c r="I189" s="120">
        <v>1568480</v>
      </c>
      <c r="J189" s="120">
        <v>189898665.88000003</v>
      </c>
      <c r="K189" s="120">
        <v>75738643.870000005</v>
      </c>
      <c r="L189" s="120">
        <v>332252126.28000003</v>
      </c>
      <c r="M189" s="120">
        <v>467896299.29000002</v>
      </c>
      <c r="N189" s="120">
        <v>39455829.649999999</v>
      </c>
      <c r="O189" s="121">
        <v>341089246.92000008</v>
      </c>
      <c r="P189" s="56">
        <v>292559743.05000001</v>
      </c>
      <c r="Q189" s="56">
        <f t="shared" si="54"/>
        <v>2444336438.9300003</v>
      </c>
    </row>
    <row r="190" spans="2:17" s="28" customFormat="1" x14ac:dyDescent="0.25">
      <c r="B190" s="51" t="s">
        <v>324</v>
      </c>
      <c r="C190" s="63">
        <v>9324066</v>
      </c>
      <c r="D190" s="63">
        <v>5164042.6400000006</v>
      </c>
      <c r="E190" s="119">
        <f>E191</f>
        <v>3200</v>
      </c>
      <c r="F190" s="119">
        <f t="shared" ref="F190:O190" si="72">F191</f>
        <v>1200</v>
      </c>
      <c r="G190" s="119">
        <f t="shared" si="72"/>
        <v>0</v>
      </c>
      <c r="H190" s="119">
        <f t="shared" si="72"/>
        <v>59592</v>
      </c>
      <c r="I190" s="119">
        <f t="shared" si="72"/>
        <v>8260</v>
      </c>
      <c r="J190" s="119">
        <f t="shared" si="72"/>
        <v>0</v>
      </c>
      <c r="K190" s="119">
        <f t="shared" si="72"/>
        <v>11000</v>
      </c>
      <c r="L190" s="119">
        <f t="shared" si="72"/>
        <v>67440</v>
      </c>
      <c r="M190" s="119">
        <f t="shared" si="72"/>
        <v>49460</v>
      </c>
      <c r="N190" s="119">
        <f t="shared" si="72"/>
        <v>71880</v>
      </c>
      <c r="O190" s="119">
        <f t="shared" si="72"/>
        <v>7000</v>
      </c>
      <c r="P190" s="63">
        <v>93812</v>
      </c>
      <c r="Q190" s="63">
        <f t="shared" si="54"/>
        <v>372844</v>
      </c>
    </row>
    <row r="191" spans="2:17" x14ac:dyDescent="0.25">
      <c r="B191" s="50" t="s">
        <v>325</v>
      </c>
      <c r="C191" s="56">
        <v>9324066</v>
      </c>
      <c r="D191" s="56">
        <v>5164042.6400000006</v>
      </c>
      <c r="E191" s="120">
        <v>3200</v>
      </c>
      <c r="F191" s="120">
        <v>1200</v>
      </c>
      <c r="G191" s="120">
        <v>0</v>
      </c>
      <c r="H191" s="120">
        <v>59592</v>
      </c>
      <c r="I191" s="120">
        <v>8260</v>
      </c>
      <c r="J191" s="120">
        <v>0</v>
      </c>
      <c r="K191" s="120">
        <v>11000</v>
      </c>
      <c r="L191" s="120">
        <v>67440</v>
      </c>
      <c r="M191" s="120">
        <v>49460</v>
      </c>
      <c r="N191" s="120">
        <v>71880</v>
      </c>
      <c r="O191" s="121">
        <v>7000</v>
      </c>
      <c r="P191" s="56">
        <v>93812</v>
      </c>
      <c r="Q191" s="56">
        <f t="shared" si="54"/>
        <v>372844</v>
      </c>
    </row>
    <row r="192" spans="2:17" s="28" customFormat="1" x14ac:dyDescent="0.25">
      <c r="B192" s="51" t="s">
        <v>326</v>
      </c>
      <c r="C192" s="63">
        <v>91878695</v>
      </c>
      <c r="D192" s="63">
        <v>74669439.310000002</v>
      </c>
      <c r="E192" s="119">
        <f>E193+E194+E195</f>
        <v>479880</v>
      </c>
      <c r="F192" s="119">
        <f t="shared" ref="F192:N192" si="73">F193+F194+F195</f>
        <v>2876793.1</v>
      </c>
      <c r="G192" s="119">
        <f t="shared" si="73"/>
        <v>1129021.1099999999</v>
      </c>
      <c r="H192" s="119">
        <f t="shared" si="73"/>
        <v>2622981.1800000002</v>
      </c>
      <c r="I192" s="119">
        <f t="shared" si="73"/>
        <v>2204145.1799999997</v>
      </c>
      <c r="J192" s="119">
        <f t="shared" si="73"/>
        <v>1748599.49</v>
      </c>
      <c r="K192" s="119">
        <f t="shared" si="73"/>
        <v>2388112.89</v>
      </c>
      <c r="L192" s="119">
        <f t="shared" si="73"/>
        <v>2586408.2999999998</v>
      </c>
      <c r="M192" s="119">
        <f t="shared" si="73"/>
        <v>2381995.25</v>
      </c>
      <c r="N192" s="119">
        <f t="shared" si="73"/>
        <v>2869428.8200000003</v>
      </c>
      <c r="O192" s="119">
        <f>O193+O194+O195</f>
        <v>4572610.8600000003</v>
      </c>
      <c r="P192" s="63">
        <v>5830279.9900000002</v>
      </c>
      <c r="Q192" s="63">
        <f t="shared" si="54"/>
        <v>31690256.170000002</v>
      </c>
    </row>
    <row r="193" spans="2:17" x14ac:dyDescent="0.25">
      <c r="B193" s="50" t="s">
        <v>327</v>
      </c>
      <c r="C193" s="56">
        <v>39534264</v>
      </c>
      <c r="D193" s="56">
        <v>36036924.43</v>
      </c>
      <c r="E193" s="120">
        <v>289900</v>
      </c>
      <c r="F193" s="120">
        <v>2153929.8200000003</v>
      </c>
      <c r="G193" s="120">
        <v>825012.72</v>
      </c>
      <c r="H193" s="120">
        <v>1220307.9100000001</v>
      </c>
      <c r="I193" s="120">
        <v>1252878.1099999999</v>
      </c>
      <c r="J193" s="120">
        <v>920134.45</v>
      </c>
      <c r="K193" s="120">
        <v>1273564.79</v>
      </c>
      <c r="L193" s="120">
        <v>1133596.7799999998</v>
      </c>
      <c r="M193" s="120">
        <v>1298678.0900000001</v>
      </c>
      <c r="N193" s="120">
        <v>1169800.47</v>
      </c>
      <c r="O193" s="121">
        <v>1336939.1199999999</v>
      </c>
      <c r="P193" s="56">
        <v>2343881.37</v>
      </c>
      <c r="Q193" s="56">
        <f t="shared" si="54"/>
        <v>15218623.629999999</v>
      </c>
    </row>
    <row r="194" spans="2:17" x14ac:dyDescent="0.25">
      <c r="B194" s="50" t="s">
        <v>328</v>
      </c>
      <c r="C194" s="56">
        <v>6650939</v>
      </c>
      <c r="D194" s="56">
        <v>3901943</v>
      </c>
      <c r="E194" s="120">
        <v>0</v>
      </c>
      <c r="F194" s="120">
        <v>33169.800000000003</v>
      </c>
      <c r="G194" s="120">
        <v>6322</v>
      </c>
      <c r="H194" s="120">
        <v>22965</v>
      </c>
      <c r="I194" s="120">
        <v>84254</v>
      </c>
      <c r="J194" s="120">
        <v>27166</v>
      </c>
      <c r="K194" s="120">
        <v>191322.3</v>
      </c>
      <c r="L194" s="120">
        <v>180158.9</v>
      </c>
      <c r="M194" s="120">
        <v>19878.400000000001</v>
      </c>
      <c r="N194" s="120">
        <v>116163.06</v>
      </c>
      <c r="O194" s="121">
        <v>28718.48</v>
      </c>
      <c r="P194" s="56">
        <v>352536.07</v>
      </c>
      <c r="Q194" s="56">
        <f t="shared" si="54"/>
        <v>1062654.01</v>
      </c>
    </row>
    <row r="195" spans="2:17" x14ac:dyDescent="0.25">
      <c r="B195" s="50" t="s">
        <v>329</v>
      </c>
      <c r="C195" s="56">
        <v>45693492</v>
      </c>
      <c r="D195" s="56">
        <v>34730571.879999995</v>
      </c>
      <c r="E195" s="120">
        <v>189980</v>
      </c>
      <c r="F195" s="120">
        <v>689693.48</v>
      </c>
      <c r="G195" s="120">
        <v>297686.39</v>
      </c>
      <c r="H195" s="120">
        <v>1379708.27</v>
      </c>
      <c r="I195" s="120">
        <v>867013.0699999996</v>
      </c>
      <c r="J195" s="120">
        <v>801299.04</v>
      </c>
      <c r="K195" s="120">
        <v>923225.8</v>
      </c>
      <c r="L195" s="120">
        <v>1272652.6199999999</v>
      </c>
      <c r="M195" s="120">
        <v>1063438.76</v>
      </c>
      <c r="N195" s="120">
        <v>1583465.29</v>
      </c>
      <c r="O195" s="121">
        <v>3206953.2600000002</v>
      </c>
      <c r="P195" s="56">
        <v>3133862.55</v>
      </c>
      <c r="Q195" s="56">
        <f t="shared" si="54"/>
        <v>15408978.529999997</v>
      </c>
    </row>
    <row r="196" spans="2:17" s="28" customFormat="1" x14ac:dyDescent="0.25">
      <c r="B196" s="51" t="s">
        <v>330</v>
      </c>
      <c r="C196" s="63">
        <v>499625909</v>
      </c>
      <c r="D196" s="63">
        <v>540107309.00999999</v>
      </c>
      <c r="E196" s="119">
        <f>E197+E198+E199+E200</f>
        <v>456433</v>
      </c>
      <c r="F196" s="119">
        <f t="shared" ref="F196:O196" si="74">F197+F198+F199+F200</f>
        <v>2159402.3400000003</v>
      </c>
      <c r="G196" s="119">
        <f t="shared" si="74"/>
        <v>12592398.260000002</v>
      </c>
      <c r="H196" s="119">
        <f t="shared" si="74"/>
        <v>22185126.879999999</v>
      </c>
      <c r="I196" s="119">
        <f t="shared" si="74"/>
        <v>4821405.96</v>
      </c>
      <c r="J196" s="119">
        <f t="shared" si="74"/>
        <v>28806528.960000001</v>
      </c>
      <c r="K196" s="119">
        <f t="shared" si="74"/>
        <v>3496406</v>
      </c>
      <c r="L196" s="119">
        <f t="shared" si="74"/>
        <v>10617738.83</v>
      </c>
      <c r="M196" s="119">
        <f t="shared" si="74"/>
        <v>39497189.600000001</v>
      </c>
      <c r="N196" s="119">
        <f t="shared" si="74"/>
        <v>15873821.07</v>
      </c>
      <c r="O196" s="119">
        <f t="shared" si="74"/>
        <v>23525769.799999997</v>
      </c>
      <c r="P196" s="63">
        <v>45784389.170000002</v>
      </c>
      <c r="Q196" s="63">
        <f t="shared" si="54"/>
        <v>209816609.87</v>
      </c>
    </row>
    <row r="197" spans="2:17" x14ac:dyDescent="0.25">
      <c r="B197" s="50" t="s">
        <v>331</v>
      </c>
      <c r="C197" s="56">
        <v>394795541</v>
      </c>
      <c r="D197" s="56">
        <v>468992885.00999999</v>
      </c>
      <c r="E197" s="120">
        <v>456433</v>
      </c>
      <c r="F197" s="120">
        <v>2159402.3400000003</v>
      </c>
      <c r="G197" s="120">
        <v>12592398.260000002</v>
      </c>
      <c r="H197" s="120">
        <v>22185126.879999999</v>
      </c>
      <c r="I197" s="120">
        <v>4821405.96</v>
      </c>
      <c r="J197" s="120">
        <v>28804028.960000001</v>
      </c>
      <c r="K197" s="120">
        <v>3496406</v>
      </c>
      <c r="L197" s="120">
        <v>8242189.8000000007</v>
      </c>
      <c r="M197" s="120">
        <v>39454467.630000003</v>
      </c>
      <c r="N197" s="120">
        <v>15808266.17</v>
      </c>
      <c r="O197" s="121">
        <v>23525769.799999997</v>
      </c>
      <c r="P197" s="56">
        <v>45692218.960000001</v>
      </c>
      <c r="Q197" s="56">
        <f t="shared" si="54"/>
        <v>207238113.76000002</v>
      </c>
    </row>
    <row r="198" spans="2:17" x14ac:dyDescent="0.25">
      <c r="B198" s="50" t="s">
        <v>332</v>
      </c>
      <c r="C198" s="56">
        <v>89920368</v>
      </c>
      <c r="D198" s="56">
        <v>57615924</v>
      </c>
      <c r="E198" s="120">
        <v>0</v>
      </c>
      <c r="F198" s="120">
        <v>0</v>
      </c>
      <c r="G198" s="120">
        <v>0</v>
      </c>
      <c r="H198" s="120">
        <v>0</v>
      </c>
      <c r="I198" s="120">
        <v>0</v>
      </c>
      <c r="J198" s="120">
        <v>2500</v>
      </c>
      <c r="K198" s="120">
        <v>0</v>
      </c>
      <c r="L198" s="120">
        <v>2375549.0299999998</v>
      </c>
      <c r="M198" s="120">
        <v>20891.97</v>
      </c>
      <c r="N198" s="120">
        <v>0</v>
      </c>
      <c r="O198" s="121">
        <v>0</v>
      </c>
      <c r="P198" s="56">
        <v>3906.21</v>
      </c>
      <c r="Q198" s="56">
        <f t="shared" si="54"/>
        <v>2402847.21</v>
      </c>
    </row>
    <row r="199" spans="2:17" x14ac:dyDescent="0.25">
      <c r="B199" s="50" t="s">
        <v>333</v>
      </c>
      <c r="C199" s="56">
        <v>6800000</v>
      </c>
      <c r="D199" s="56">
        <v>6800000</v>
      </c>
      <c r="E199" s="120">
        <v>0</v>
      </c>
      <c r="F199" s="120">
        <v>0</v>
      </c>
      <c r="G199" s="120">
        <v>0</v>
      </c>
      <c r="H199" s="120">
        <v>0</v>
      </c>
      <c r="I199" s="120">
        <v>0</v>
      </c>
      <c r="J199" s="120">
        <v>0</v>
      </c>
      <c r="K199" s="120">
        <v>0</v>
      </c>
      <c r="L199" s="120">
        <v>0</v>
      </c>
      <c r="M199" s="120">
        <v>0</v>
      </c>
      <c r="N199" s="120">
        <v>0</v>
      </c>
      <c r="O199" s="121">
        <v>0</v>
      </c>
      <c r="P199" s="56">
        <v>0</v>
      </c>
      <c r="Q199" s="56">
        <f t="shared" si="54"/>
        <v>0</v>
      </c>
    </row>
    <row r="200" spans="2:17" x14ac:dyDescent="0.25">
      <c r="B200" s="50" t="s">
        <v>334</v>
      </c>
      <c r="C200" s="56">
        <v>8110000</v>
      </c>
      <c r="D200" s="56">
        <v>6698500</v>
      </c>
      <c r="E200" s="120">
        <v>0</v>
      </c>
      <c r="F200" s="120">
        <v>0</v>
      </c>
      <c r="G200" s="120">
        <v>0</v>
      </c>
      <c r="H200" s="120">
        <v>0</v>
      </c>
      <c r="I200" s="120">
        <v>0</v>
      </c>
      <c r="J200" s="120">
        <v>0</v>
      </c>
      <c r="K200" s="120">
        <v>0</v>
      </c>
      <c r="L200" s="120">
        <v>0</v>
      </c>
      <c r="M200" s="120">
        <v>21830</v>
      </c>
      <c r="N200" s="120">
        <v>65554.899999999994</v>
      </c>
      <c r="O200" s="121">
        <v>0</v>
      </c>
      <c r="P200" s="56">
        <v>88264</v>
      </c>
      <c r="Q200" s="56">
        <f t="shared" si="54"/>
        <v>175648.9</v>
      </c>
    </row>
    <row r="201" spans="2:17" s="28" customFormat="1" x14ac:dyDescent="0.25">
      <c r="B201" s="51" t="s">
        <v>335</v>
      </c>
      <c r="C201" s="63">
        <v>5000249466</v>
      </c>
      <c r="D201" s="63">
        <v>5448959684.9899998</v>
      </c>
      <c r="E201" s="119">
        <f>SUM(E202:E207)</f>
        <v>7533613.5999999996</v>
      </c>
      <c r="F201" s="119">
        <f t="shared" ref="F201:O201" si="75">SUM(F202:F207)</f>
        <v>111268320.66000001</v>
      </c>
      <c r="G201" s="119">
        <f t="shared" si="75"/>
        <v>101041702.62</v>
      </c>
      <c r="H201" s="119">
        <f t="shared" si="75"/>
        <v>20443867.02</v>
      </c>
      <c r="I201" s="119">
        <f t="shared" si="75"/>
        <v>18678260.060000002</v>
      </c>
      <c r="J201" s="119">
        <f t="shared" si="75"/>
        <v>398242827.36999995</v>
      </c>
      <c r="K201" s="119">
        <f t="shared" si="75"/>
        <v>211585918.67999998</v>
      </c>
      <c r="L201" s="119">
        <f t="shared" si="75"/>
        <v>113317977.39</v>
      </c>
      <c r="M201" s="119">
        <f t="shared" si="75"/>
        <v>210331515.42999998</v>
      </c>
      <c r="N201" s="119">
        <f t="shared" si="75"/>
        <v>75156835.590000004</v>
      </c>
      <c r="O201" s="119">
        <f t="shared" si="75"/>
        <v>68972977.079999998</v>
      </c>
      <c r="P201" s="63">
        <v>244575388.78999999</v>
      </c>
      <c r="Q201" s="63">
        <f t="shared" si="54"/>
        <v>1581149204.2899997</v>
      </c>
    </row>
    <row r="202" spans="2:17" x14ac:dyDescent="0.25">
      <c r="B202" s="50" t="s">
        <v>336</v>
      </c>
      <c r="C202" s="56">
        <v>255910820</v>
      </c>
      <c r="D202" s="56">
        <v>221612957.90000001</v>
      </c>
      <c r="E202" s="120">
        <v>0</v>
      </c>
      <c r="F202" s="120">
        <v>0</v>
      </c>
      <c r="G202" s="120">
        <v>6524523.1200000001</v>
      </c>
      <c r="H202" s="120">
        <v>1728318.28</v>
      </c>
      <c r="I202" s="120">
        <v>1376618.19</v>
      </c>
      <c r="J202" s="120">
        <v>4035735.3200000003</v>
      </c>
      <c r="K202" s="120">
        <v>2722130.7800000003</v>
      </c>
      <c r="L202" s="120">
        <v>5054655.1899999995</v>
      </c>
      <c r="M202" s="120">
        <v>7465661.2100000009</v>
      </c>
      <c r="N202" s="120">
        <v>6027672.0099999998</v>
      </c>
      <c r="O202" s="121">
        <v>4326276.37</v>
      </c>
      <c r="P202" s="56">
        <v>7233790.7299999995</v>
      </c>
      <c r="Q202" s="56">
        <f t="shared" si="54"/>
        <v>46495381.199999996</v>
      </c>
    </row>
    <row r="203" spans="2:17" x14ac:dyDescent="0.25">
      <c r="B203" s="50" t="s">
        <v>337</v>
      </c>
      <c r="C203" s="56">
        <v>279291026</v>
      </c>
      <c r="D203" s="56">
        <v>370591097.56</v>
      </c>
      <c r="E203" s="120">
        <v>374591</v>
      </c>
      <c r="F203" s="120">
        <v>3563098.6</v>
      </c>
      <c r="G203" s="120">
        <v>2555075.0700000003</v>
      </c>
      <c r="H203" s="120">
        <v>2566522.36</v>
      </c>
      <c r="I203" s="120">
        <v>3020534.3699999996</v>
      </c>
      <c r="J203" s="120">
        <v>4516480.24</v>
      </c>
      <c r="K203" s="120">
        <v>4384998.8499999996</v>
      </c>
      <c r="L203" s="120">
        <v>18185699.469999999</v>
      </c>
      <c r="M203" s="120">
        <v>3885840.77</v>
      </c>
      <c r="N203" s="120">
        <v>4857927.3999999994</v>
      </c>
      <c r="O203" s="121">
        <v>6069200.7999999989</v>
      </c>
      <c r="P203" s="56">
        <v>92407907.170000002</v>
      </c>
      <c r="Q203" s="56">
        <f t="shared" si="54"/>
        <v>146387876.09999999</v>
      </c>
    </row>
    <row r="204" spans="2:17" x14ac:dyDescent="0.25">
      <c r="B204" s="50" t="s">
        <v>338</v>
      </c>
      <c r="C204" s="56">
        <v>35925299</v>
      </c>
      <c r="D204" s="56">
        <v>45290344.980000004</v>
      </c>
      <c r="E204" s="120">
        <v>0</v>
      </c>
      <c r="F204" s="120">
        <v>1286980.96</v>
      </c>
      <c r="G204" s="120">
        <v>353642.27</v>
      </c>
      <c r="H204" s="120">
        <v>0</v>
      </c>
      <c r="I204" s="120">
        <v>916050</v>
      </c>
      <c r="J204" s="120">
        <v>1103053.26</v>
      </c>
      <c r="K204" s="120">
        <v>0</v>
      </c>
      <c r="L204" s="120">
        <v>13550.78</v>
      </c>
      <c r="M204" s="120">
        <v>1074832.8500000001</v>
      </c>
      <c r="N204" s="120">
        <v>405100</v>
      </c>
      <c r="O204" s="121">
        <v>2215261.84</v>
      </c>
      <c r="P204" s="56">
        <v>2789376.77</v>
      </c>
      <c r="Q204" s="56">
        <f t="shared" si="54"/>
        <v>10157848.73</v>
      </c>
    </row>
    <row r="205" spans="2:17" x14ac:dyDescent="0.25">
      <c r="B205" s="50" t="s">
        <v>339</v>
      </c>
      <c r="C205" s="56">
        <v>1289606566</v>
      </c>
      <c r="D205" s="56">
        <v>1217463745.1300001</v>
      </c>
      <c r="E205" s="120">
        <v>1144716</v>
      </c>
      <c r="F205" s="120">
        <v>1476549.76</v>
      </c>
      <c r="G205" s="120">
        <v>1724551.9</v>
      </c>
      <c r="H205" s="120">
        <v>2919672.3600000003</v>
      </c>
      <c r="I205" s="120">
        <v>2441910.54</v>
      </c>
      <c r="J205" s="120">
        <v>3843326.8200000003</v>
      </c>
      <c r="K205" s="120">
        <v>3941561.7100000004</v>
      </c>
      <c r="L205" s="120">
        <v>6463040.3100000005</v>
      </c>
      <c r="M205" s="120">
        <v>11841471.75</v>
      </c>
      <c r="N205" s="120">
        <v>11461639.850000001</v>
      </c>
      <c r="O205" s="121">
        <v>6669522.6599999992</v>
      </c>
      <c r="P205" s="56">
        <v>14036174.860000001</v>
      </c>
      <c r="Q205" s="56">
        <f t="shared" si="54"/>
        <v>67964138.519999996</v>
      </c>
    </row>
    <row r="206" spans="2:17" x14ac:dyDescent="0.25">
      <c r="B206" s="50" t="s">
        <v>340</v>
      </c>
      <c r="C206" s="56">
        <v>653593337</v>
      </c>
      <c r="D206" s="56">
        <v>644188847.23000002</v>
      </c>
      <c r="E206" s="120">
        <v>301221.2</v>
      </c>
      <c r="F206" s="120">
        <v>1268760.96</v>
      </c>
      <c r="G206" s="120">
        <v>3668906.48</v>
      </c>
      <c r="H206" s="120">
        <v>2970693.9899999998</v>
      </c>
      <c r="I206" s="120">
        <v>1886284.96</v>
      </c>
      <c r="J206" s="120">
        <v>5715043.1900000004</v>
      </c>
      <c r="K206" s="120">
        <v>2355492.56</v>
      </c>
      <c r="L206" s="120">
        <v>2291176.5499999998</v>
      </c>
      <c r="M206" s="120">
        <v>13149242.959999999</v>
      </c>
      <c r="N206" s="120">
        <v>881570.19000000006</v>
      </c>
      <c r="O206" s="121">
        <v>2349575.0600000005</v>
      </c>
      <c r="P206" s="56">
        <v>6295186.5100000007</v>
      </c>
      <c r="Q206" s="56">
        <f t="shared" ref="Q206:Q270" si="76">SUM(E206:P206)</f>
        <v>43133154.609999999</v>
      </c>
    </row>
    <row r="207" spans="2:17" x14ac:dyDescent="0.25">
      <c r="B207" s="50" t="s">
        <v>341</v>
      </c>
      <c r="C207" s="56">
        <v>2485922418</v>
      </c>
      <c r="D207" s="56">
        <v>2949812692.1900001</v>
      </c>
      <c r="E207" s="120">
        <v>5713085.3999999994</v>
      </c>
      <c r="F207" s="120">
        <v>103672930.38000001</v>
      </c>
      <c r="G207" s="120">
        <v>86215003.780000001</v>
      </c>
      <c r="H207" s="120">
        <v>10258660.029999999</v>
      </c>
      <c r="I207" s="120">
        <v>9036862.0000000019</v>
      </c>
      <c r="J207" s="120">
        <v>379029188.53999996</v>
      </c>
      <c r="K207" s="120">
        <v>198181734.77999997</v>
      </c>
      <c r="L207" s="120">
        <v>81309855.090000004</v>
      </c>
      <c r="M207" s="120">
        <v>172914465.88999999</v>
      </c>
      <c r="N207" s="120">
        <v>51522926.139999993</v>
      </c>
      <c r="O207" s="121">
        <v>47343140.350000001</v>
      </c>
      <c r="P207" s="56">
        <v>121812952.74999999</v>
      </c>
      <c r="Q207" s="56">
        <f t="shared" si="76"/>
        <v>1267010805.1299999</v>
      </c>
    </row>
    <row r="208" spans="2:17" s="28" customFormat="1" x14ac:dyDescent="0.25">
      <c r="B208" s="51" t="s">
        <v>342</v>
      </c>
      <c r="C208" s="63">
        <v>358628072</v>
      </c>
      <c r="D208" s="63">
        <v>355575553.93000001</v>
      </c>
      <c r="E208" s="119">
        <f>E209+E210+E211</f>
        <v>7159939.7400000002</v>
      </c>
      <c r="F208" s="119">
        <f t="shared" ref="F208:O208" si="77">F209+F210+F211</f>
        <v>2097590.5099999998</v>
      </c>
      <c r="G208" s="119">
        <f t="shared" si="77"/>
        <v>1977804.51</v>
      </c>
      <c r="H208" s="119">
        <f t="shared" si="77"/>
        <v>773753.36</v>
      </c>
      <c r="I208" s="119">
        <f t="shared" si="77"/>
        <v>1582809.9100000001</v>
      </c>
      <c r="J208" s="119">
        <f t="shared" si="77"/>
        <v>890339.73</v>
      </c>
      <c r="K208" s="119">
        <f t="shared" si="77"/>
        <v>12484598.34</v>
      </c>
      <c r="L208" s="119">
        <f t="shared" si="77"/>
        <v>1634694.18</v>
      </c>
      <c r="M208" s="119">
        <f t="shared" si="77"/>
        <v>3036813.46</v>
      </c>
      <c r="N208" s="119">
        <f t="shared" si="77"/>
        <v>2928045.1300000004</v>
      </c>
      <c r="O208" s="119">
        <f t="shared" si="77"/>
        <v>1488110.8799999997</v>
      </c>
      <c r="P208" s="63">
        <v>5145914.6599999992</v>
      </c>
      <c r="Q208" s="63">
        <f t="shared" si="76"/>
        <v>41200414.410000004</v>
      </c>
    </row>
    <row r="209" spans="2:17" x14ac:dyDescent="0.25">
      <c r="B209" s="50" t="s">
        <v>343</v>
      </c>
      <c r="C209" s="56">
        <v>356997952</v>
      </c>
      <c r="D209" s="56">
        <v>354781725.93000001</v>
      </c>
      <c r="E209" s="120">
        <v>7149939.7400000002</v>
      </c>
      <c r="F209" s="120">
        <v>2097590.5099999998</v>
      </c>
      <c r="G209" s="120">
        <v>1962804.51</v>
      </c>
      <c r="H209" s="120">
        <v>761753.36</v>
      </c>
      <c r="I209" s="120">
        <v>1576809.9100000001</v>
      </c>
      <c r="J209" s="120">
        <v>884339.73</v>
      </c>
      <c r="K209" s="120">
        <v>12478598.34</v>
      </c>
      <c r="L209" s="120">
        <v>1625694.18</v>
      </c>
      <c r="M209" s="120">
        <v>2923965.1</v>
      </c>
      <c r="N209" s="120">
        <v>2922045.1300000004</v>
      </c>
      <c r="O209" s="121">
        <v>1482110.8799999997</v>
      </c>
      <c r="P209" s="56">
        <v>5038519.1599999992</v>
      </c>
      <c r="Q209" s="56">
        <f t="shared" si="76"/>
        <v>40904170.550000004</v>
      </c>
    </row>
    <row r="210" spans="2:17" x14ac:dyDescent="0.25">
      <c r="B210" s="50" t="s">
        <v>344</v>
      </c>
      <c r="C210" s="56">
        <v>1100120</v>
      </c>
      <c r="D210" s="56">
        <v>485746</v>
      </c>
      <c r="E210" s="120">
        <v>0</v>
      </c>
      <c r="F210" s="120"/>
      <c r="G210" s="120"/>
      <c r="H210" s="120">
        <v>12000</v>
      </c>
      <c r="I210" s="120">
        <v>6000</v>
      </c>
      <c r="J210" s="120">
        <v>6000</v>
      </c>
      <c r="K210" s="120">
        <v>6000</v>
      </c>
      <c r="L210" s="120">
        <v>9000</v>
      </c>
      <c r="M210" s="120">
        <v>12000</v>
      </c>
      <c r="N210" s="120">
        <v>6000</v>
      </c>
      <c r="O210" s="121">
        <v>6000</v>
      </c>
      <c r="P210" s="56">
        <v>107395.5</v>
      </c>
      <c r="Q210" s="56">
        <f t="shared" si="76"/>
        <v>170395.5</v>
      </c>
    </row>
    <row r="211" spans="2:17" x14ac:dyDescent="0.25">
      <c r="B211" s="50" t="s">
        <v>345</v>
      </c>
      <c r="C211" s="56">
        <v>530000</v>
      </c>
      <c r="D211" s="56">
        <v>308082</v>
      </c>
      <c r="E211" s="120">
        <v>10000</v>
      </c>
      <c r="F211" s="120"/>
      <c r="G211" s="120">
        <v>15000</v>
      </c>
      <c r="H211" s="120"/>
      <c r="I211" s="120"/>
      <c r="J211" s="120">
        <v>0</v>
      </c>
      <c r="K211" s="120"/>
      <c r="L211" s="120"/>
      <c r="M211" s="120">
        <v>100848.36</v>
      </c>
      <c r="N211" s="120"/>
      <c r="O211" s="121">
        <v>0</v>
      </c>
      <c r="P211" s="56">
        <v>0</v>
      </c>
      <c r="Q211" s="56">
        <f t="shared" si="76"/>
        <v>125848.36</v>
      </c>
    </row>
    <row r="212" spans="2:17" s="28" customFormat="1" x14ac:dyDescent="0.25">
      <c r="B212" s="51" t="s">
        <v>346</v>
      </c>
      <c r="C212" s="63">
        <v>396801565</v>
      </c>
      <c r="D212" s="63">
        <v>355343658.29999995</v>
      </c>
      <c r="E212" s="119">
        <f>SUM(E213:E216)</f>
        <v>0</v>
      </c>
      <c r="F212" s="119">
        <f t="shared" ref="F212:O212" si="78">SUM(F213:F216)</f>
        <v>0</v>
      </c>
      <c r="G212" s="119">
        <f t="shared" si="78"/>
        <v>1325883.97</v>
      </c>
      <c r="H212" s="119">
        <f t="shared" si="78"/>
        <v>11326084.51</v>
      </c>
      <c r="I212" s="119">
        <f t="shared" si="78"/>
        <v>0</v>
      </c>
      <c r="J212" s="119">
        <f t="shared" si="78"/>
        <v>7422919.2200000007</v>
      </c>
      <c r="K212" s="119">
        <f t="shared" si="78"/>
        <v>490511.7</v>
      </c>
      <c r="L212" s="119">
        <f t="shared" si="78"/>
        <v>6343174.4000000004</v>
      </c>
      <c r="M212" s="119">
        <f t="shared" si="78"/>
        <v>177251.32</v>
      </c>
      <c r="N212" s="119">
        <f t="shared" si="78"/>
        <v>0</v>
      </c>
      <c r="O212" s="119">
        <f t="shared" si="78"/>
        <v>28374342.040000003</v>
      </c>
      <c r="P212" s="119">
        <f>SUM(P213:P216)</f>
        <v>569092.49</v>
      </c>
      <c r="Q212" s="63">
        <f t="shared" si="76"/>
        <v>56029259.650000013</v>
      </c>
    </row>
    <row r="213" spans="2:17" x14ac:dyDescent="0.25">
      <c r="B213" s="50" t="s">
        <v>347</v>
      </c>
      <c r="C213" s="56">
        <v>43834</v>
      </c>
      <c r="D213" s="56">
        <v>43834</v>
      </c>
      <c r="E213" s="120">
        <v>0</v>
      </c>
      <c r="F213" s="120">
        <v>0</v>
      </c>
      <c r="G213" s="120">
        <v>0</v>
      </c>
      <c r="H213" s="120">
        <v>0</v>
      </c>
      <c r="I213" s="120">
        <v>0</v>
      </c>
      <c r="J213" s="120">
        <v>0</v>
      </c>
      <c r="K213" s="120">
        <v>0</v>
      </c>
      <c r="L213" s="120">
        <v>0</v>
      </c>
      <c r="M213" s="120">
        <v>0</v>
      </c>
      <c r="N213" s="120">
        <v>0</v>
      </c>
      <c r="O213" s="121">
        <v>0</v>
      </c>
      <c r="P213" s="56">
        <v>0</v>
      </c>
      <c r="Q213" s="56">
        <f t="shared" si="76"/>
        <v>0</v>
      </c>
    </row>
    <row r="214" spans="2:17" x14ac:dyDescent="0.25">
      <c r="B214" s="50" t="s">
        <v>348</v>
      </c>
      <c r="C214" s="56">
        <v>171381001</v>
      </c>
      <c r="D214" s="56">
        <v>166263024.29999998</v>
      </c>
      <c r="E214" s="120">
        <v>0</v>
      </c>
      <c r="F214" s="120">
        <v>0</v>
      </c>
      <c r="G214" s="120">
        <v>1325883.97</v>
      </c>
      <c r="H214" s="120">
        <v>11326084.51</v>
      </c>
      <c r="I214" s="120">
        <v>0</v>
      </c>
      <c r="J214" s="120">
        <v>7422919.2200000007</v>
      </c>
      <c r="K214" s="120">
        <v>490511.7</v>
      </c>
      <c r="L214" s="120">
        <v>6343174.4000000004</v>
      </c>
      <c r="M214" s="120">
        <v>177251.32</v>
      </c>
      <c r="N214" s="120">
        <v>0</v>
      </c>
      <c r="O214" s="121">
        <v>28224342.040000003</v>
      </c>
      <c r="P214" s="56">
        <v>392932.04</v>
      </c>
      <c r="Q214" s="56">
        <f t="shared" si="76"/>
        <v>55703099.20000001</v>
      </c>
    </row>
    <row r="215" spans="2:17" x14ac:dyDescent="0.25">
      <c r="B215" s="50" t="s">
        <v>349</v>
      </c>
      <c r="C215" s="56">
        <v>221031730</v>
      </c>
      <c r="D215" s="56">
        <v>184691800</v>
      </c>
      <c r="E215" s="120">
        <v>0</v>
      </c>
      <c r="F215" s="120">
        <v>0</v>
      </c>
      <c r="G215" s="120">
        <v>0</v>
      </c>
      <c r="H215" s="120">
        <v>0</v>
      </c>
      <c r="I215" s="120">
        <v>0</v>
      </c>
      <c r="J215" s="120">
        <v>0</v>
      </c>
      <c r="K215" s="120">
        <v>0</v>
      </c>
      <c r="L215" s="120">
        <v>0</v>
      </c>
      <c r="M215" s="120">
        <v>0</v>
      </c>
      <c r="N215" s="120">
        <v>0</v>
      </c>
      <c r="O215" s="121">
        <v>150000</v>
      </c>
      <c r="P215" s="56">
        <v>176160.45</v>
      </c>
      <c r="Q215" s="56">
        <f t="shared" si="76"/>
        <v>326160.45</v>
      </c>
    </row>
    <row r="216" spans="2:17" x14ac:dyDescent="0.25">
      <c r="B216" s="50" t="s">
        <v>350</v>
      </c>
      <c r="C216" s="56">
        <v>4345000</v>
      </c>
      <c r="D216" s="56">
        <v>4345000</v>
      </c>
      <c r="E216" s="120">
        <v>0</v>
      </c>
      <c r="F216" s="120">
        <v>0</v>
      </c>
      <c r="G216" s="120">
        <v>0</v>
      </c>
      <c r="H216" s="120">
        <v>0</v>
      </c>
      <c r="I216" s="120">
        <v>0</v>
      </c>
      <c r="J216" s="120">
        <v>0</v>
      </c>
      <c r="K216" s="120">
        <v>0</v>
      </c>
      <c r="L216" s="120">
        <v>0</v>
      </c>
      <c r="M216" s="120">
        <v>0</v>
      </c>
      <c r="N216" s="120">
        <v>0</v>
      </c>
      <c r="O216" s="121">
        <v>0</v>
      </c>
      <c r="P216" s="56">
        <v>0</v>
      </c>
      <c r="Q216" s="56">
        <f t="shared" si="76"/>
        <v>0</v>
      </c>
    </row>
    <row r="217" spans="2:17" s="28" customFormat="1" x14ac:dyDescent="0.25">
      <c r="B217" s="52" t="s">
        <v>141</v>
      </c>
      <c r="C217" s="63">
        <v>359159850</v>
      </c>
      <c r="D217" s="63">
        <v>1204577298.2999997</v>
      </c>
      <c r="E217" s="119">
        <f t="shared" ref="E217:O217" si="79">E218+E221</f>
        <v>3686007.67</v>
      </c>
      <c r="F217" s="119">
        <f t="shared" si="79"/>
        <v>6318142.5299999993</v>
      </c>
      <c r="G217" s="119">
        <f t="shared" si="79"/>
        <v>17876980.200000003</v>
      </c>
      <c r="H217" s="119">
        <f t="shared" si="79"/>
        <v>16868461.359999999</v>
      </c>
      <c r="I217" s="119">
        <f t="shared" si="79"/>
        <v>20200577.440000001</v>
      </c>
      <c r="J217" s="119">
        <f t="shared" si="79"/>
        <v>17722614.200000003</v>
      </c>
      <c r="K217" s="119">
        <f t="shared" si="79"/>
        <v>22124994.580000002</v>
      </c>
      <c r="L217" s="119">
        <f t="shared" si="79"/>
        <v>21470040.650000002</v>
      </c>
      <c r="M217" s="119">
        <f t="shared" si="79"/>
        <v>27019296.949999999</v>
      </c>
      <c r="N217" s="119">
        <f t="shared" si="79"/>
        <v>21555396.989999998</v>
      </c>
      <c r="O217" s="119">
        <f t="shared" si="79"/>
        <v>19808490.920000002</v>
      </c>
      <c r="P217" s="63">
        <v>45489208.749999993</v>
      </c>
      <c r="Q217" s="63">
        <f t="shared" si="76"/>
        <v>240140212.24000001</v>
      </c>
    </row>
    <row r="218" spans="2:17" s="28" customFormat="1" x14ac:dyDescent="0.25">
      <c r="B218" s="51" t="s">
        <v>351</v>
      </c>
      <c r="C218" s="63">
        <v>91099014</v>
      </c>
      <c r="D218" s="63">
        <v>796911877.29999995</v>
      </c>
      <c r="E218" s="119">
        <f>E219</f>
        <v>0</v>
      </c>
      <c r="F218" s="119">
        <f t="shared" ref="F218:O218" si="80">F219</f>
        <v>37760</v>
      </c>
      <c r="G218" s="119">
        <f t="shared" si="80"/>
        <v>481846.67000000004</v>
      </c>
      <c r="H218" s="119">
        <f t="shared" si="80"/>
        <v>117265.65</v>
      </c>
      <c r="I218" s="119">
        <f t="shared" si="80"/>
        <v>750190</v>
      </c>
      <c r="J218" s="119">
        <f t="shared" si="80"/>
        <v>178968.5</v>
      </c>
      <c r="K218" s="119">
        <f t="shared" si="80"/>
        <v>744798.3</v>
      </c>
      <c r="L218" s="119">
        <f t="shared" si="80"/>
        <v>2207209.7800000003</v>
      </c>
      <c r="M218" s="119">
        <f t="shared" si="80"/>
        <v>809241.64</v>
      </c>
      <c r="N218" s="119">
        <f t="shared" si="80"/>
        <v>1960937.95</v>
      </c>
      <c r="O218" s="119">
        <f t="shared" si="80"/>
        <v>1631679.33</v>
      </c>
      <c r="P218" s="63">
        <v>4182361.0899999989</v>
      </c>
      <c r="Q218" s="63">
        <f t="shared" si="76"/>
        <v>13102258.91</v>
      </c>
    </row>
    <row r="219" spans="2:17" x14ac:dyDescent="0.25">
      <c r="B219" s="50" t="s">
        <v>352</v>
      </c>
      <c r="C219" s="56">
        <v>91099014</v>
      </c>
      <c r="D219" s="56">
        <v>796910377.29999995</v>
      </c>
      <c r="E219" s="120">
        <v>0</v>
      </c>
      <c r="F219" s="120">
        <v>37760</v>
      </c>
      <c r="G219" s="120">
        <v>481846.67000000004</v>
      </c>
      <c r="H219" s="120">
        <v>117265.65</v>
      </c>
      <c r="I219" s="120">
        <v>750190</v>
      </c>
      <c r="J219" s="120">
        <v>178968.5</v>
      </c>
      <c r="K219" s="120">
        <v>744798.3</v>
      </c>
      <c r="L219" s="120">
        <v>2207209.7800000003</v>
      </c>
      <c r="M219" s="120">
        <v>809241.64</v>
      </c>
      <c r="N219" s="120">
        <v>1960937.95</v>
      </c>
      <c r="O219" s="121">
        <v>1631679.33</v>
      </c>
      <c r="P219" s="56">
        <v>4182361.0899999989</v>
      </c>
      <c r="Q219" s="56">
        <f t="shared" si="76"/>
        <v>13102258.91</v>
      </c>
    </row>
    <row r="220" spans="2:17" x14ac:dyDescent="0.25">
      <c r="B220" s="50" t="s">
        <v>668</v>
      </c>
      <c r="C220" s="56">
        <v>0</v>
      </c>
      <c r="D220" s="56">
        <v>1500</v>
      </c>
      <c r="E220" s="120">
        <v>0</v>
      </c>
      <c r="F220" s="120">
        <v>0</v>
      </c>
      <c r="G220" s="120">
        <v>0</v>
      </c>
      <c r="H220" s="120">
        <v>0</v>
      </c>
      <c r="I220" s="120">
        <v>0</v>
      </c>
      <c r="J220" s="120">
        <v>0</v>
      </c>
      <c r="K220" s="120">
        <v>0</v>
      </c>
      <c r="L220" s="120">
        <v>0</v>
      </c>
      <c r="M220" s="120">
        <v>0</v>
      </c>
      <c r="N220" s="120">
        <v>0</v>
      </c>
      <c r="O220" s="121">
        <v>0</v>
      </c>
      <c r="P220" s="56">
        <v>0</v>
      </c>
      <c r="Q220" s="56">
        <v>0</v>
      </c>
    </row>
    <row r="221" spans="2:17" s="28" customFormat="1" x14ac:dyDescent="0.25">
      <c r="B221" s="51" t="s">
        <v>353</v>
      </c>
      <c r="C221" s="63">
        <v>268060836</v>
      </c>
      <c r="D221" s="63">
        <v>407665420.99999988</v>
      </c>
      <c r="E221" s="119">
        <f>E222+E223</f>
        <v>3686007.67</v>
      </c>
      <c r="F221" s="119">
        <f t="shared" ref="F221:O221" si="81">F222+F223</f>
        <v>6280382.5299999993</v>
      </c>
      <c r="G221" s="119">
        <f t="shared" si="81"/>
        <v>17395133.530000001</v>
      </c>
      <c r="H221" s="119">
        <f t="shared" si="81"/>
        <v>16751195.710000001</v>
      </c>
      <c r="I221" s="119">
        <f t="shared" si="81"/>
        <v>19450387.440000001</v>
      </c>
      <c r="J221" s="119">
        <f t="shared" si="81"/>
        <v>17543645.700000003</v>
      </c>
      <c r="K221" s="119">
        <f t="shared" si="81"/>
        <v>21380196.280000001</v>
      </c>
      <c r="L221" s="119">
        <f t="shared" si="81"/>
        <v>19262830.870000001</v>
      </c>
      <c r="M221" s="119">
        <f t="shared" si="81"/>
        <v>26210055.309999999</v>
      </c>
      <c r="N221" s="119">
        <f t="shared" si="81"/>
        <v>19594459.039999999</v>
      </c>
      <c r="O221" s="119">
        <f t="shared" si="81"/>
        <v>18176811.59</v>
      </c>
      <c r="P221" s="63">
        <v>41306847.659999996</v>
      </c>
      <c r="Q221" s="63">
        <f t="shared" si="76"/>
        <v>227037953.32999998</v>
      </c>
    </row>
    <row r="222" spans="2:17" x14ac:dyDescent="0.25">
      <c r="B222" s="50" t="s">
        <v>354</v>
      </c>
      <c r="C222" s="56">
        <v>230451060</v>
      </c>
      <c r="D222" s="56">
        <v>302831329.9199999</v>
      </c>
      <c r="E222" s="120">
        <v>3624212.8</v>
      </c>
      <c r="F222" s="120">
        <v>5936034.9299999997</v>
      </c>
      <c r="G222" s="120">
        <v>12304966.090000002</v>
      </c>
      <c r="H222" s="120">
        <v>15308672.850000001</v>
      </c>
      <c r="I222" s="120">
        <v>15752935.910000002</v>
      </c>
      <c r="J222" s="120">
        <v>12732430.340000002</v>
      </c>
      <c r="K222" s="120">
        <v>14797591.690000001</v>
      </c>
      <c r="L222" s="120">
        <v>16641760.73</v>
      </c>
      <c r="M222" s="120">
        <v>18185101.609999999</v>
      </c>
      <c r="N222" s="120">
        <v>12291239.049999999</v>
      </c>
      <c r="O222" s="121">
        <v>14630382.330000002</v>
      </c>
      <c r="P222" s="56">
        <v>21653896.23</v>
      </c>
      <c r="Q222" s="56">
        <f t="shared" si="76"/>
        <v>163859224.56</v>
      </c>
    </row>
    <row r="223" spans="2:17" x14ac:dyDescent="0.25">
      <c r="B223" s="50" t="s">
        <v>355</v>
      </c>
      <c r="C223" s="56">
        <v>37609776</v>
      </c>
      <c r="D223" s="56">
        <v>104834091.08000001</v>
      </c>
      <c r="E223" s="120">
        <v>61794.87</v>
      </c>
      <c r="F223" s="120">
        <v>344347.6</v>
      </c>
      <c r="G223" s="120">
        <v>5090167.4400000004</v>
      </c>
      <c r="H223" s="120">
        <v>1442522.86</v>
      </c>
      <c r="I223" s="120">
        <v>3697451.5300000003</v>
      </c>
      <c r="J223" s="120">
        <v>4811215.3600000003</v>
      </c>
      <c r="K223" s="120">
        <v>6582604.5899999999</v>
      </c>
      <c r="L223" s="120">
        <v>2621070.14</v>
      </c>
      <c r="M223" s="120">
        <v>8024953.7000000002</v>
      </c>
      <c r="N223" s="120">
        <v>7303219.9899999993</v>
      </c>
      <c r="O223" s="121">
        <v>3546429.2599999988</v>
      </c>
      <c r="P223" s="56">
        <v>19652951.43</v>
      </c>
      <c r="Q223" s="56">
        <f t="shared" si="76"/>
        <v>63178728.769999996</v>
      </c>
    </row>
    <row r="224" spans="2:17" x14ac:dyDescent="0.25">
      <c r="B224" s="26" t="s">
        <v>38</v>
      </c>
      <c r="C224" s="55">
        <f>C225+C237+C246+C259+C264+C275+C303+C322</f>
        <v>11471842316</v>
      </c>
      <c r="D224" s="55">
        <v>10513916121.240002</v>
      </c>
      <c r="E224" s="118">
        <f>E225+E237+E246+E259+E264+E275+E303+E322</f>
        <v>86401921.420000002</v>
      </c>
      <c r="F224" s="118">
        <f t="shared" ref="F224:O224" si="82">F225+F237+F246+F259+F264+F275+F303+F322</f>
        <v>485569229.53999996</v>
      </c>
      <c r="G224" s="118">
        <f t="shared" si="82"/>
        <v>352169764.32000005</v>
      </c>
      <c r="H224" s="118">
        <f t="shared" si="82"/>
        <v>434826331.85999995</v>
      </c>
      <c r="I224" s="118">
        <f t="shared" si="82"/>
        <v>495810683.95000005</v>
      </c>
      <c r="J224" s="118">
        <f t="shared" si="82"/>
        <v>440492767.20000005</v>
      </c>
      <c r="K224" s="118">
        <f t="shared" si="82"/>
        <v>485350828.20999992</v>
      </c>
      <c r="L224" s="118">
        <f t="shared" si="82"/>
        <v>462443954.19000006</v>
      </c>
      <c r="M224" s="118">
        <f t="shared" si="82"/>
        <v>501521520.05000001</v>
      </c>
      <c r="N224" s="118">
        <f t="shared" si="82"/>
        <v>559198383.70000005</v>
      </c>
      <c r="O224" s="118">
        <f t="shared" si="82"/>
        <v>586016097.4799999</v>
      </c>
      <c r="P224" s="55">
        <v>999139028.95000005</v>
      </c>
      <c r="Q224" s="55">
        <f t="shared" si="76"/>
        <v>5888940510.8699999</v>
      </c>
    </row>
    <row r="225" spans="2:17" s="28" customFormat="1" x14ac:dyDescent="0.25">
      <c r="B225" s="52" t="s">
        <v>39</v>
      </c>
      <c r="C225" s="134">
        <v>887768180</v>
      </c>
      <c r="D225" s="134">
        <v>1017447042.7699999</v>
      </c>
      <c r="E225" s="120">
        <f>E226+E229+E231+E235</f>
        <v>5308564.99</v>
      </c>
      <c r="F225" s="120">
        <f t="shared" ref="F225:N225" si="83">F226+F229+F231+F235</f>
        <v>16578986.51</v>
      </c>
      <c r="G225" s="120">
        <f t="shared" si="83"/>
        <v>24167794.039999999</v>
      </c>
      <c r="H225" s="120">
        <f t="shared" si="83"/>
        <v>39460266.269999996</v>
      </c>
      <c r="I225" s="120">
        <f t="shared" si="83"/>
        <v>52551358.590000004</v>
      </c>
      <c r="J225" s="120">
        <f t="shared" si="83"/>
        <v>43841696.93</v>
      </c>
      <c r="K225" s="120">
        <f t="shared" si="83"/>
        <v>42173072.480000012</v>
      </c>
      <c r="L225" s="120">
        <f t="shared" si="83"/>
        <v>43111046.240000002</v>
      </c>
      <c r="M225" s="120">
        <f t="shared" si="83"/>
        <v>38788261.630000003</v>
      </c>
      <c r="N225" s="120">
        <f t="shared" si="83"/>
        <v>70195381.929999992</v>
      </c>
      <c r="O225" s="120">
        <f>O226+O229+O231+O235</f>
        <v>46676338.349999994</v>
      </c>
      <c r="P225" s="63">
        <v>83440521.61999999</v>
      </c>
      <c r="Q225" s="63">
        <f t="shared" si="76"/>
        <v>506293289.58000004</v>
      </c>
    </row>
    <row r="226" spans="2:17" x14ac:dyDescent="0.25">
      <c r="B226" s="51" t="s">
        <v>356</v>
      </c>
      <c r="C226" s="56">
        <v>782753175</v>
      </c>
      <c r="D226" s="56">
        <v>926123476.94999981</v>
      </c>
      <c r="E226" s="120">
        <f>E227+E228</f>
        <v>5206718.99</v>
      </c>
      <c r="F226" s="120">
        <f t="shared" ref="F226:O226" si="84">F227+F228</f>
        <v>14348146.699999999</v>
      </c>
      <c r="G226" s="120">
        <f t="shared" si="84"/>
        <v>21033634.16</v>
      </c>
      <c r="H226" s="120">
        <f t="shared" si="84"/>
        <v>34185946.799999997</v>
      </c>
      <c r="I226" s="120">
        <f t="shared" si="84"/>
        <v>46611960.24000001</v>
      </c>
      <c r="J226" s="120">
        <f t="shared" si="84"/>
        <v>38757078.909999996</v>
      </c>
      <c r="K226" s="120">
        <f t="shared" si="84"/>
        <v>38080843.930000007</v>
      </c>
      <c r="L226" s="120">
        <f t="shared" si="84"/>
        <v>39257234.859999999</v>
      </c>
      <c r="M226" s="120">
        <f t="shared" si="84"/>
        <v>36796387.600000001</v>
      </c>
      <c r="N226" s="120">
        <f t="shared" si="84"/>
        <v>65789611.359999992</v>
      </c>
      <c r="O226" s="120">
        <f t="shared" si="84"/>
        <v>44465376.699999996</v>
      </c>
      <c r="P226" s="56">
        <v>76612411.339999989</v>
      </c>
      <c r="Q226" s="56">
        <f t="shared" si="76"/>
        <v>461145351.59000003</v>
      </c>
    </row>
    <row r="227" spans="2:17" x14ac:dyDescent="0.25">
      <c r="B227" s="50" t="s">
        <v>357</v>
      </c>
      <c r="C227" s="56">
        <v>781752882</v>
      </c>
      <c r="D227" s="56">
        <v>926123476.94999981</v>
      </c>
      <c r="E227" s="120">
        <v>5206718.99</v>
      </c>
      <c r="F227" s="120">
        <v>14348146.699999999</v>
      </c>
      <c r="G227" s="120">
        <v>21033634.16</v>
      </c>
      <c r="H227" s="120">
        <v>34185946.799999997</v>
      </c>
      <c r="I227" s="120">
        <v>46611960.24000001</v>
      </c>
      <c r="J227" s="120">
        <v>38757078.909999996</v>
      </c>
      <c r="K227" s="120">
        <v>38080843.930000007</v>
      </c>
      <c r="L227" s="120">
        <v>39257234.859999999</v>
      </c>
      <c r="M227" s="120">
        <v>36796387.600000001</v>
      </c>
      <c r="N227" s="120">
        <v>65789611.359999992</v>
      </c>
      <c r="O227" s="121">
        <v>44465376.699999996</v>
      </c>
      <c r="P227" s="56">
        <v>76612411.339999989</v>
      </c>
      <c r="Q227" s="56">
        <f t="shared" si="76"/>
        <v>461145351.59000003</v>
      </c>
    </row>
    <row r="228" spans="2:17" x14ac:dyDescent="0.25">
      <c r="B228" s="50" t="s">
        <v>669</v>
      </c>
      <c r="C228" s="56">
        <v>1000293</v>
      </c>
      <c r="D228" s="56">
        <v>0</v>
      </c>
      <c r="E228" s="120">
        <v>0</v>
      </c>
      <c r="F228" s="120">
        <v>0</v>
      </c>
      <c r="G228" s="120">
        <v>0</v>
      </c>
      <c r="H228" s="120">
        <v>0</v>
      </c>
      <c r="I228" s="120">
        <v>0</v>
      </c>
      <c r="J228" s="120">
        <v>0</v>
      </c>
      <c r="K228" s="120">
        <v>0</v>
      </c>
      <c r="L228" s="120">
        <v>0</v>
      </c>
      <c r="M228" s="120">
        <v>0</v>
      </c>
      <c r="N228" s="120">
        <v>0</v>
      </c>
      <c r="O228" s="121">
        <v>0</v>
      </c>
      <c r="P228" s="56"/>
      <c r="Q228" s="56">
        <f t="shared" si="76"/>
        <v>0</v>
      </c>
    </row>
    <row r="229" spans="2:17" x14ac:dyDescent="0.25">
      <c r="B229" s="51" t="s">
        <v>358</v>
      </c>
      <c r="C229" s="56">
        <v>29941809</v>
      </c>
      <c r="D229" s="56">
        <v>45131705.779999994</v>
      </c>
      <c r="E229" s="120">
        <f>E230</f>
        <v>0</v>
      </c>
      <c r="F229" s="120">
        <f t="shared" ref="F229:O229" si="85">F230</f>
        <v>2073651.8</v>
      </c>
      <c r="G229" s="120">
        <f t="shared" si="85"/>
        <v>723764.3</v>
      </c>
      <c r="H229" s="120">
        <f t="shared" si="85"/>
        <v>1310307.8999999999</v>
      </c>
      <c r="I229" s="120">
        <f t="shared" si="85"/>
        <v>1139520</v>
      </c>
      <c r="J229" s="120">
        <f t="shared" si="85"/>
        <v>1245563</v>
      </c>
      <c r="K229" s="120">
        <f t="shared" si="85"/>
        <v>1025649.38</v>
      </c>
      <c r="L229" s="120">
        <f t="shared" si="85"/>
        <v>1581616.96</v>
      </c>
      <c r="M229" s="120">
        <f t="shared" si="85"/>
        <v>745409.28</v>
      </c>
      <c r="N229" s="120">
        <f t="shared" si="85"/>
        <v>2062711.77</v>
      </c>
      <c r="O229" s="120">
        <f t="shared" si="85"/>
        <v>801208.36999999988</v>
      </c>
      <c r="P229" s="56">
        <v>2023797.93</v>
      </c>
      <c r="Q229" s="56">
        <f t="shared" si="76"/>
        <v>14733200.689999998</v>
      </c>
    </row>
    <row r="230" spans="2:17" x14ac:dyDescent="0.25">
      <c r="B230" s="50" t="s">
        <v>359</v>
      </c>
      <c r="C230" s="56">
        <v>29941809</v>
      </c>
      <c r="D230" s="56">
        <v>7755895.3699999992</v>
      </c>
      <c r="E230" s="120">
        <v>0</v>
      </c>
      <c r="F230" s="120">
        <v>2073651.8</v>
      </c>
      <c r="G230" s="120">
        <v>723764.3</v>
      </c>
      <c r="H230" s="120">
        <v>1310307.8999999999</v>
      </c>
      <c r="I230" s="120">
        <v>1139520</v>
      </c>
      <c r="J230" s="120">
        <v>1245563</v>
      </c>
      <c r="K230" s="120">
        <v>1025649.38</v>
      </c>
      <c r="L230" s="120">
        <v>1581616.96</v>
      </c>
      <c r="M230" s="120">
        <v>745409.28</v>
      </c>
      <c r="N230" s="120">
        <v>2062711.77</v>
      </c>
      <c r="O230" s="121">
        <v>801208.36999999988</v>
      </c>
      <c r="P230" s="56">
        <v>2023797.93</v>
      </c>
      <c r="Q230" s="56">
        <f t="shared" si="76"/>
        <v>14733200.689999998</v>
      </c>
    </row>
    <row r="231" spans="2:17" x14ac:dyDescent="0.25">
      <c r="B231" s="51" t="s">
        <v>360</v>
      </c>
      <c r="C231" s="56">
        <v>57820437</v>
      </c>
      <c r="D231" s="56">
        <v>25226098.339999996</v>
      </c>
      <c r="E231" s="120">
        <f>E232+E233+E234</f>
        <v>101846</v>
      </c>
      <c r="F231" s="120">
        <f t="shared" ref="F231:O231" si="86">F232+F233+F234</f>
        <v>157188.01</v>
      </c>
      <c r="G231" s="120">
        <f t="shared" si="86"/>
        <v>841104.22</v>
      </c>
      <c r="H231" s="120">
        <f t="shared" si="86"/>
        <v>3809454.5700000003</v>
      </c>
      <c r="I231" s="120">
        <f t="shared" si="86"/>
        <v>4776256.05</v>
      </c>
      <c r="J231" s="120">
        <f t="shared" si="86"/>
        <v>3773381.5999999996</v>
      </c>
      <c r="K231" s="120">
        <f t="shared" si="86"/>
        <v>2870596.1799999997</v>
      </c>
      <c r="L231" s="120">
        <f t="shared" si="86"/>
        <v>2216214.33</v>
      </c>
      <c r="M231" s="120">
        <f t="shared" si="86"/>
        <v>1171023.3500000001</v>
      </c>
      <c r="N231" s="120">
        <f t="shared" si="86"/>
        <v>2179070.69</v>
      </c>
      <c r="O231" s="120">
        <f t="shared" si="86"/>
        <v>1289233.1099999999</v>
      </c>
      <c r="P231" s="56">
        <v>4367149.82</v>
      </c>
      <c r="Q231" s="56">
        <f t="shared" si="76"/>
        <v>27552517.930000003</v>
      </c>
    </row>
    <row r="232" spans="2:17" x14ac:dyDescent="0.25">
      <c r="B232" s="50" t="s">
        <v>361</v>
      </c>
      <c r="C232" s="56">
        <v>12900725</v>
      </c>
      <c r="D232" s="56">
        <v>12149712.070000002</v>
      </c>
      <c r="E232" s="120">
        <v>0</v>
      </c>
      <c r="F232" s="120">
        <v>0</v>
      </c>
      <c r="G232" s="120">
        <v>100425.45</v>
      </c>
      <c r="H232" s="120">
        <v>769704.75</v>
      </c>
      <c r="I232" s="120">
        <v>1668272.77</v>
      </c>
      <c r="J232" s="120">
        <v>1692696.8</v>
      </c>
      <c r="K232" s="120">
        <v>167507.12</v>
      </c>
      <c r="L232" s="120">
        <v>6000</v>
      </c>
      <c r="M232" s="120">
        <v>69094.2</v>
      </c>
      <c r="N232" s="120">
        <v>16364.710000000001</v>
      </c>
      <c r="O232" s="121">
        <v>91660.01</v>
      </c>
      <c r="P232" s="56">
        <v>94180.35</v>
      </c>
      <c r="Q232" s="56">
        <f t="shared" si="76"/>
        <v>4675906.1599999992</v>
      </c>
    </row>
    <row r="233" spans="2:17" x14ac:dyDescent="0.25">
      <c r="B233" s="50" t="s">
        <v>362</v>
      </c>
      <c r="C233" s="56">
        <v>30553648</v>
      </c>
      <c r="D233" s="56">
        <v>19479188.289999995</v>
      </c>
      <c r="E233" s="120">
        <v>0</v>
      </c>
      <c r="F233" s="120">
        <v>0</v>
      </c>
      <c r="G233" s="120">
        <v>139279.6</v>
      </c>
      <c r="H233" s="120">
        <v>2704097.8400000003</v>
      </c>
      <c r="I233" s="120">
        <v>2810137.97</v>
      </c>
      <c r="J233" s="120">
        <v>1477989.17</v>
      </c>
      <c r="K233" s="120">
        <v>2377385.3899999997</v>
      </c>
      <c r="L233" s="120">
        <v>2037775.02</v>
      </c>
      <c r="M233" s="120">
        <v>888995.14</v>
      </c>
      <c r="N233" s="120">
        <v>1570654.3699999999</v>
      </c>
      <c r="O233" s="121">
        <v>773144.85999999987</v>
      </c>
      <c r="P233" s="56">
        <v>3243749.4900000007</v>
      </c>
      <c r="Q233" s="56">
        <f t="shared" si="76"/>
        <v>18023208.849999998</v>
      </c>
    </row>
    <row r="234" spans="2:17" x14ac:dyDescent="0.25">
      <c r="B234" s="50" t="s">
        <v>363</v>
      </c>
      <c r="C234" s="56">
        <v>14366064</v>
      </c>
      <c r="D234" s="56">
        <v>19479188.289999995</v>
      </c>
      <c r="E234" s="120">
        <v>101846</v>
      </c>
      <c r="F234" s="120">
        <v>157188.01</v>
      </c>
      <c r="G234" s="120">
        <v>601399.17000000004</v>
      </c>
      <c r="H234" s="120">
        <v>335651.98</v>
      </c>
      <c r="I234" s="120">
        <v>297845.31</v>
      </c>
      <c r="J234" s="120">
        <v>602695.63</v>
      </c>
      <c r="K234" s="120">
        <v>325703.67000000004</v>
      </c>
      <c r="L234" s="120">
        <v>172439.31</v>
      </c>
      <c r="M234" s="120">
        <v>212934.01</v>
      </c>
      <c r="N234" s="120">
        <v>592051.61</v>
      </c>
      <c r="O234" s="121">
        <v>424428.24</v>
      </c>
      <c r="P234" s="56">
        <v>1029219.98</v>
      </c>
      <c r="Q234" s="56">
        <f t="shared" si="76"/>
        <v>4853402.92</v>
      </c>
    </row>
    <row r="235" spans="2:17" x14ac:dyDescent="0.25">
      <c r="B235" s="51" t="s">
        <v>364</v>
      </c>
      <c r="C235" s="56">
        <v>17252759</v>
      </c>
      <c r="D235" s="56">
        <v>26712671.750000007</v>
      </c>
      <c r="E235" s="120">
        <f>E236</f>
        <v>0</v>
      </c>
      <c r="F235" s="120">
        <f t="shared" ref="F235:O235" si="87">F236</f>
        <v>0</v>
      </c>
      <c r="G235" s="120">
        <f t="shared" si="87"/>
        <v>1569291.36</v>
      </c>
      <c r="H235" s="120">
        <f t="shared" si="87"/>
        <v>154557</v>
      </c>
      <c r="I235" s="120">
        <f t="shared" si="87"/>
        <v>23622.3</v>
      </c>
      <c r="J235" s="120">
        <f t="shared" si="87"/>
        <v>65673.42</v>
      </c>
      <c r="K235" s="120">
        <f t="shared" si="87"/>
        <v>195982.99</v>
      </c>
      <c r="L235" s="120">
        <f t="shared" si="87"/>
        <v>55980.090000000004</v>
      </c>
      <c r="M235" s="120">
        <f t="shared" si="87"/>
        <v>75441.399999999994</v>
      </c>
      <c r="N235" s="120">
        <f t="shared" si="87"/>
        <v>163988.11000000002</v>
      </c>
      <c r="O235" s="120">
        <f t="shared" si="87"/>
        <v>120520.17</v>
      </c>
      <c r="P235" s="56">
        <v>437162.53</v>
      </c>
      <c r="Q235" s="56">
        <f t="shared" si="76"/>
        <v>2862219.37</v>
      </c>
    </row>
    <row r="236" spans="2:17" x14ac:dyDescent="0.25">
      <c r="B236" s="50" t="s">
        <v>365</v>
      </c>
      <c r="C236" s="56">
        <v>17252759</v>
      </c>
      <c r="D236" s="56">
        <v>26712671.750000007</v>
      </c>
      <c r="E236" s="120">
        <v>0</v>
      </c>
      <c r="F236" s="120">
        <v>0</v>
      </c>
      <c r="G236" s="120">
        <v>1569291.36</v>
      </c>
      <c r="H236" s="120">
        <v>154557</v>
      </c>
      <c r="I236" s="120">
        <v>23622.3</v>
      </c>
      <c r="J236" s="120">
        <v>65673.42</v>
      </c>
      <c r="K236" s="120">
        <v>195982.99</v>
      </c>
      <c r="L236" s="120">
        <v>55980.090000000004</v>
      </c>
      <c r="M236" s="120">
        <v>75441.399999999994</v>
      </c>
      <c r="N236" s="120">
        <v>163988.11000000002</v>
      </c>
      <c r="O236" s="121">
        <v>120520.17</v>
      </c>
      <c r="P236" s="56">
        <v>437162.53</v>
      </c>
      <c r="Q236" s="56">
        <f t="shared" si="76"/>
        <v>2862219.37</v>
      </c>
    </row>
    <row r="237" spans="2:17" s="28" customFormat="1" x14ac:dyDescent="0.25">
      <c r="B237" s="52" t="s">
        <v>40</v>
      </c>
      <c r="C237" s="134">
        <v>283165614</v>
      </c>
      <c r="D237" s="134">
        <v>255738733.14000002</v>
      </c>
      <c r="E237" s="119">
        <f>E238+E240+E242+E244</f>
        <v>445101.9</v>
      </c>
      <c r="F237" s="119">
        <f t="shared" ref="F237:N237" si="88">F238+F240+F242+F244</f>
        <v>4048398.2699999996</v>
      </c>
      <c r="G237" s="119">
        <f t="shared" si="88"/>
        <v>2609643.2599999998</v>
      </c>
      <c r="H237" s="119">
        <f t="shared" si="88"/>
        <v>3362004.6699999995</v>
      </c>
      <c r="I237" s="119">
        <f t="shared" si="88"/>
        <v>2004603.3100000003</v>
      </c>
      <c r="J237" s="119">
        <f t="shared" si="88"/>
        <v>4946993.25</v>
      </c>
      <c r="K237" s="119">
        <f t="shared" si="88"/>
        <v>20148824.299999997</v>
      </c>
      <c r="L237" s="119">
        <f t="shared" si="88"/>
        <v>3327236.45</v>
      </c>
      <c r="M237" s="119">
        <f t="shared" si="88"/>
        <v>13180450.939999998</v>
      </c>
      <c r="N237" s="119">
        <f t="shared" si="88"/>
        <v>2112173.7000000002</v>
      </c>
      <c r="O237" s="119">
        <f>O238+O240+O242+O244</f>
        <v>5191755.58</v>
      </c>
      <c r="P237" s="63">
        <v>14125772.899999999</v>
      </c>
      <c r="Q237" s="63">
        <f t="shared" si="76"/>
        <v>75502958.530000001</v>
      </c>
    </row>
    <row r="238" spans="2:17" s="28" customFormat="1" x14ac:dyDescent="0.25">
      <c r="B238" s="51" t="s">
        <v>366</v>
      </c>
      <c r="C238" s="63">
        <v>36095979</v>
      </c>
      <c r="D238" s="63">
        <v>30661155.719999999</v>
      </c>
      <c r="E238" s="119">
        <f>E239</f>
        <v>405158.9</v>
      </c>
      <c r="F238" s="119">
        <f t="shared" ref="F238:O238" si="89">F239</f>
        <v>1851570.9</v>
      </c>
      <c r="G238" s="119">
        <f t="shared" si="89"/>
        <v>650024.24</v>
      </c>
      <c r="H238" s="119">
        <f t="shared" si="89"/>
        <v>1597972.5899999999</v>
      </c>
      <c r="I238" s="119">
        <f t="shared" si="89"/>
        <v>376659.42000000004</v>
      </c>
      <c r="J238" s="119">
        <f t="shared" si="89"/>
        <v>1711652.97</v>
      </c>
      <c r="K238" s="119">
        <f t="shared" si="89"/>
        <v>1870942.24</v>
      </c>
      <c r="L238" s="119">
        <f t="shared" si="89"/>
        <v>574557.1</v>
      </c>
      <c r="M238" s="119">
        <f t="shared" si="89"/>
        <v>2854583.05</v>
      </c>
      <c r="N238" s="119">
        <f t="shared" si="89"/>
        <v>64109.100000000006</v>
      </c>
      <c r="O238" s="119">
        <f t="shared" si="89"/>
        <v>1660208.6</v>
      </c>
      <c r="P238" s="63">
        <v>3743799.0999999996</v>
      </c>
      <c r="Q238" s="63">
        <f t="shared" si="76"/>
        <v>17361238.210000001</v>
      </c>
    </row>
    <row r="239" spans="2:17" x14ac:dyDescent="0.25">
      <c r="B239" s="50" t="s">
        <v>367</v>
      </c>
      <c r="C239" s="56">
        <v>36095979</v>
      </c>
      <c r="D239" s="56">
        <v>30661155.719999999</v>
      </c>
      <c r="E239" s="120">
        <v>405158.9</v>
      </c>
      <c r="F239" s="120">
        <v>1851570.9</v>
      </c>
      <c r="G239" s="120">
        <v>650024.24</v>
      </c>
      <c r="H239" s="120">
        <v>1597972.5899999999</v>
      </c>
      <c r="I239" s="120">
        <v>376659.42000000004</v>
      </c>
      <c r="J239" s="120">
        <v>1711652.97</v>
      </c>
      <c r="K239" s="120">
        <v>1870942.24</v>
      </c>
      <c r="L239" s="120">
        <v>574557.1</v>
      </c>
      <c r="M239" s="120">
        <v>2854583.05</v>
      </c>
      <c r="N239" s="120">
        <v>64109.100000000006</v>
      </c>
      <c r="O239" s="121">
        <v>1660208.6</v>
      </c>
      <c r="P239" s="56">
        <v>3743799.0999999996</v>
      </c>
      <c r="Q239" s="56">
        <f t="shared" si="76"/>
        <v>17361238.210000001</v>
      </c>
    </row>
    <row r="240" spans="2:17" s="28" customFormat="1" x14ac:dyDescent="0.25">
      <c r="B240" s="51" t="s">
        <v>368</v>
      </c>
      <c r="C240" s="63">
        <v>79791272</v>
      </c>
      <c r="D240" s="63">
        <v>47364268.459999993</v>
      </c>
      <c r="E240" s="119">
        <f>E241</f>
        <v>38350</v>
      </c>
      <c r="F240" s="119">
        <f t="shared" ref="F240:O240" si="90">F241</f>
        <v>1326317.24</v>
      </c>
      <c r="G240" s="119">
        <f t="shared" si="90"/>
        <v>235334.89</v>
      </c>
      <c r="H240" s="119">
        <f t="shared" si="90"/>
        <v>141631.97999999998</v>
      </c>
      <c r="I240" s="119">
        <f t="shared" si="90"/>
        <v>314298.2</v>
      </c>
      <c r="J240" s="119">
        <f t="shared" si="90"/>
        <v>1439851.76</v>
      </c>
      <c r="K240" s="119">
        <f t="shared" si="90"/>
        <v>933098.09000000008</v>
      </c>
      <c r="L240" s="119">
        <f t="shared" si="90"/>
        <v>380282.48</v>
      </c>
      <c r="M240" s="119">
        <f t="shared" si="90"/>
        <v>2549665.0699999994</v>
      </c>
      <c r="N240" s="119">
        <f t="shared" si="90"/>
        <v>592253.59</v>
      </c>
      <c r="O240" s="119">
        <f t="shared" si="90"/>
        <v>663411.30000000005</v>
      </c>
      <c r="P240" s="63">
        <v>3663006.4400000004</v>
      </c>
      <c r="Q240" s="63">
        <f t="shared" si="76"/>
        <v>12277501.039999999</v>
      </c>
    </row>
    <row r="241" spans="2:17" x14ac:dyDescent="0.25">
      <c r="B241" s="50" t="s">
        <v>369</v>
      </c>
      <c r="C241" s="56">
        <v>79791272</v>
      </c>
      <c r="D241" s="56">
        <v>47364268.459999993</v>
      </c>
      <c r="E241" s="120">
        <v>38350</v>
      </c>
      <c r="F241" s="120">
        <v>1326317.24</v>
      </c>
      <c r="G241" s="120">
        <v>235334.89</v>
      </c>
      <c r="H241" s="120">
        <v>141631.97999999998</v>
      </c>
      <c r="I241" s="120">
        <v>314298.2</v>
      </c>
      <c r="J241" s="120">
        <v>1439851.76</v>
      </c>
      <c r="K241" s="120">
        <v>933098.09000000008</v>
      </c>
      <c r="L241" s="120">
        <v>380282.48</v>
      </c>
      <c r="M241" s="120">
        <v>2549665.0699999994</v>
      </c>
      <c r="N241" s="120">
        <v>592253.59</v>
      </c>
      <c r="O241" s="121">
        <v>663411.30000000005</v>
      </c>
      <c r="P241" s="56">
        <v>3663006.4400000004</v>
      </c>
      <c r="Q241" s="56">
        <f t="shared" si="76"/>
        <v>12277501.039999999</v>
      </c>
    </row>
    <row r="242" spans="2:17" s="28" customFormat="1" x14ac:dyDescent="0.25">
      <c r="B242" s="51" t="s">
        <v>370</v>
      </c>
      <c r="C242" s="63">
        <v>146257931</v>
      </c>
      <c r="D242" s="63">
        <v>158953811.66</v>
      </c>
      <c r="E242" s="119">
        <f>E243</f>
        <v>1593</v>
      </c>
      <c r="F242" s="119">
        <f t="shared" ref="F242:O242" si="91">F243</f>
        <v>870510.13000000012</v>
      </c>
      <c r="G242" s="119">
        <f t="shared" si="91"/>
        <v>1708087.4499999997</v>
      </c>
      <c r="H242" s="119">
        <f t="shared" si="91"/>
        <v>1612985.66</v>
      </c>
      <c r="I242" s="119">
        <f t="shared" si="91"/>
        <v>1304577.3900000001</v>
      </c>
      <c r="J242" s="119">
        <f t="shared" si="91"/>
        <v>1795488.52</v>
      </c>
      <c r="K242" s="119">
        <f t="shared" si="91"/>
        <v>9846768.9699999988</v>
      </c>
      <c r="L242" s="119">
        <f t="shared" si="91"/>
        <v>2372396.87</v>
      </c>
      <c r="M242" s="119">
        <f t="shared" si="91"/>
        <v>7464106.7399999984</v>
      </c>
      <c r="N242" s="119">
        <f t="shared" si="91"/>
        <v>1455811.0100000002</v>
      </c>
      <c r="O242" s="119">
        <f t="shared" si="91"/>
        <v>2868135.68</v>
      </c>
      <c r="P242" s="63">
        <v>6484367.1099999994</v>
      </c>
      <c r="Q242" s="63">
        <f t="shared" si="76"/>
        <v>37784828.530000001</v>
      </c>
    </row>
    <row r="243" spans="2:17" x14ac:dyDescent="0.25">
      <c r="B243" s="50" t="s">
        <v>371</v>
      </c>
      <c r="C243" s="56">
        <v>146257931</v>
      </c>
      <c r="D243" s="56">
        <v>158953811.66</v>
      </c>
      <c r="E243" s="120">
        <v>1593</v>
      </c>
      <c r="F243" s="120">
        <v>870510.13000000012</v>
      </c>
      <c r="G243" s="120">
        <v>1708087.4499999997</v>
      </c>
      <c r="H243" s="120">
        <v>1612985.66</v>
      </c>
      <c r="I243" s="120">
        <v>1304577.3900000001</v>
      </c>
      <c r="J243" s="120">
        <v>1795488.52</v>
      </c>
      <c r="K243" s="120">
        <v>9846768.9699999988</v>
      </c>
      <c r="L243" s="120">
        <v>2372396.87</v>
      </c>
      <c r="M243" s="120">
        <v>7464106.7399999984</v>
      </c>
      <c r="N243" s="120">
        <v>1455811.0100000002</v>
      </c>
      <c r="O243" s="121">
        <v>2868135.68</v>
      </c>
      <c r="P243" s="56">
        <v>6484367.1099999994</v>
      </c>
      <c r="Q243" s="56">
        <f t="shared" si="76"/>
        <v>37784828.530000001</v>
      </c>
    </row>
    <row r="244" spans="2:17" s="28" customFormat="1" x14ac:dyDescent="0.25">
      <c r="B244" s="51" t="s">
        <v>372</v>
      </c>
      <c r="C244" s="63">
        <v>21020432</v>
      </c>
      <c r="D244" s="63">
        <v>18759497.300000001</v>
      </c>
      <c r="E244" s="119">
        <f>E245</f>
        <v>0</v>
      </c>
      <c r="F244" s="119">
        <f t="shared" ref="F244:O244" si="92">F245</f>
        <v>0</v>
      </c>
      <c r="G244" s="119">
        <f t="shared" si="92"/>
        <v>16196.68</v>
      </c>
      <c r="H244" s="119">
        <f t="shared" si="92"/>
        <v>9414.44</v>
      </c>
      <c r="I244" s="119">
        <f t="shared" si="92"/>
        <v>9068.2999999999993</v>
      </c>
      <c r="J244" s="119">
        <f t="shared" si="92"/>
        <v>0</v>
      </c>
      <c r="K244" s="119">
        <f t="shared" si="92"/>
        <v>7498015</v>
      </c>
      <c r="L244" s="119">
        <f t="shared" si="92"/>
        <v>0</v>
      </c>
      <c r="M244" s="119">
        <f t="shared" si="92"/>
        <v>312096.08</v>
      </c>
      <c r="N244" s="119">
        <f t="shared" si="92"/>
        <v>0</v>
      </c>
      <c r="O244" s="119">
        <f t="shared" si="92"/>
        <v>0</v>
      </c>
      <c r="P244" s="63">
        <v>234600.25</v>
      </c>
      <c r="Q244" s="63">
        <f t="shared" si="76"/>
        <v>8079390.75</v>
      </c>
    </row>
    <row r="245" spans="2:17" x14ac:dyDescent="0.25">
      <c r="B245" s="50" t="s">
        <v>373</v>
      </c>
      <c r="C245" s="56">
        <v>21020432</v>
      </c>
      <c r="D245" s="56">
        <v>18759497.300000001</v>
      </c>
      <c r="E245" s="120">
        <v>0</v>
      </c>
      <c r="F245" s="120">
        <v>0</v>
      </c>
      <c r="G245" s="120">
        <v>16196.68</v>
      </c>
      <c r="H245" s="120">
        <v>9414.44</v>
      </c>
      <c r="I245" s="120">
        <v>9068.2999999999993</v>
      </c>
      <c r="J245" s="120">
        <v>0</v>
      </c>
      <c r="K245" s="120">
        <v>7498015</v>
      </c>
      <c r="L245" s="120">
        <v>0</v>
      </c>
      <c r="M245" s="120">
        <v>312096.08</v>
      </c>
      <c r="N245" s="120">
        <v>0</v>
      </c>
      <c r="O245" s="121">
        <v>0</v>
      </c>
      <c r="P245" s="56">
        <v>234600.25</v>
      </c>
      <c r="Q245" s="56">
        <f t="shared" si="76"/>
        <v>8079390.75</v>
      </c>
    </row>
    <row r="246" spans="2:17" s="28" customFormat="1" x14ac:dyDescent="0.25">
      <c r="B246" s="52" t="s">
        <v>374</v>
      </c>
      <c r="C246" s="134">
        <v>594774308</v>
      </c>
      <c r="D246" s="134">
        <v>509082239.70999992</v>
      </c>
      <c r="E246" s="119">
        <f>E247+E249+E251+E253+E255+E257</f>
        <v>4679280.0999999996</v>
      </c>
      <c r="F246" s="119">
        <f t="shared" ref="F246:N246" si="93">F247+F249+F251+F253+F255+F257</f>
        <v>5640362.1600000001</v>
      </c>
      <c r="G246" s="119">
        <f t="shared" si="93"/>
        <v>14532607.620000001</v>
      </c>
      <c r="H246" s="119">
        <f t="shared" si="93"/>
        <v>16566770.149999999</v>
      </c>
      <c r="I246" s="119">
        <f t="shared" si="93"/>
        <v>17585200.209999997</v>
      </c>
      <c r="J246" s="119">
        <f t="shared" si="93"/>
        <v>16417167.859999999</v>
      </c>
      <c r="K246" s="119">
        <f t="shared" si="93"/>
        <v>17894154.469999999</v>
      </c>
      <c r="L246" s="119">
        <f t="shared" si="93"/>
        <v>15321682.469999997</v>
      </c>
      <c r="M246" s="119">
        <f t="shared" si="93"/>
        <v>18506460.350000001</v>
      </c>
      <c r="N246" s="119">
        <f t="shared" si="93"/>
        <v>14669001.75</v>
      </c>
      <c r="O246" s="119">
        <f>O247+O249+O251+O253+O255+O257</f>
        <v>17046016.690000005</v>
      </c>
      <c r="P246" s="63">
        <v>26014207.060000002</v>
      </c>
      <c r="Q246" s="63">
        <f t="shared" si="76"/>
        <v>184872910.88999999</v>
      </c>
    </row>
    <row r="247" spans="2:17" s="28" customFormat="1" x14ac:dyDescent="0.25">
      <c r="B247" s="51" t="s">
        <v>375</v>
      </c>
      <c r="C247" s="63">
        <v>99626166</v>
      </c>
      <c r="D247" s="63">
        <v>97512650.509999976</v>
      </c>
      <c r="E247" s="119">
        <f>E248</f>
        <v>587640</v>
      </c>
      <c r="F247" s="119">
        <f t="shared" ref="F247:O247" si="94">F248</f>
        <v>855615.78</v>
      </c>
      <c r="G247" s="119">
        <f t="shared" si="94"/>
        <v>3166620.43</v>
      </c>
      <c r="H247" s="119">
        <f t="shared" si="94"/>
        <v>5245844.2299999995</v>
      </c>
      <c r="I247" s="119">
        <f t="shared" si="94"/>
        <v>3021112.8399999994</v>
      </c>
      <c r="J247" s="119">
        <f t="shared" si="94"/>
        <v>4462049.03</v>
      </c>
      <c r="K247" s="119">
        <f t="shared" si="94"/>
        <v>3438287.2100000004</v>
      </c>
      <c r="L247" s="119">
        <f t="shared" si="94"/>
        <v>4848825.9000000004</v>
      </c>
      <c r="M247" s="119">
        <f t="shared" si="94"/>
        <v>4513118.13</v>
      </c>
      <c r="N247" s="119">
        <f t="shared" si="94"/>
        <v>2990641.0500000007</v>
      </c>
      <c r="O247" s="119">
        <f t="shared" si="94"/>
        <v>4917069.72</v>
      </c>
      <c r="P247" s="63">
        <v>4493040.9400000004</v>
      </c>
      <c r="Q247" s="63">
        <f t="shared" si="76"/>
        <v>42539865.259999998</v>
      </c>
    </row>
    <row r="248" spans="2:17" x14ac:dyDescent="0.25">
      <c r="B248" s="50" t="s">
        <v>376</v>
      </c>
      <c r="C248" s="56">
        <v>99626166</v>
      </c>
      <c r="D248" s="56">
        <v>97512650.509999976</v>
      </c>
      <c r="E248" s="120">
        <v>587640</v>
      </c>
      <c r="F248" s="120">
        <v>855615.78</v>
      </c>
      <c r="G248" s="120">
        <v>3166620.43</v>
      </c>
      <c r="H248" s="120">
        <v>5245844.2299999995</v>
      </c>
      <c r="I248" s="120">
        <v>3021112.8399999994</v>
      </c>
      <c r="J248" s="120">
        <v>4462049.03</v>
      </c>
      <c r="K248" s="120">
        <v>3438287.2100000004</v>
      </c>
      <c r="L248" s="120">
        <v>4848825.9000000004</v>
      </c>
      <c r="M248" s="120">
        <v>4513118.13</v>
      </c>
      <c r="N248" s="120">
        <v>2990641.0500000007</v>
      </c>
      <c r="O248" s="121">
        <v>4917069.72</v>
      </c>
      <c r="P248" s="56">
        <v>4493040.9400000004</v>
      </c>
      <c r="Q248" s="56">
        <f t="shared" si="76"/>
        <v>42539865.259999998</v>
      </c>
    </row>
    <row r="249" spans="2:17" s="28" customFormat="1" x14ac:dyDescent="0.25">
      <c r="B249" s="51" t="s">
        <v>670</v>
      </c>
      <c r="C249" s="63">
        <v>115611093</v>
      </c>
      <c r="D249" s="63">
        <v>162529788.01999998</v>
      </c>
      <c r="E249" s="119">
        <f>E250</f>
        <v>1909834.35</v>
      </c>
      <c r="F249" s="119">
        <f t="shared" ref="F249:O249" si="95">F250</f>
        <v>2738603.6899999995</v>
      </c>
      <c r="G249" s="119">
        <f t="shared" si="95"/>
        <v>9691073.7200000007</v>
      </c>
      <c r="H249" s="119">
        <f t="shared" si="95"/>
        <v>6362849.9899999993</v>
      </c>
      <c r="I249" s="119">
        <f t="shared" si="95"/>
        <v>10222622.02</v>
      </c>
      <c r="J249" s="119">
        <f t="shared" si="95"/>
        <v>9984600.5600000005</v>
      </c>
      <c r="K249" s="119">
        <f t="shared" si="95"/>
        <v>10040557.59</v>
      </c>
      <c r="L249" s="119">
        <f t="shared" si="95"/>
        <v>8968985.1499999966</v>
      </c>
      <c r="M249" s="119">
        <f t="shared" si="95"/>
        <v>10809210.939999999</v>
      </c>
      <c r="N249" s="119">
        <f t="shared" si="95"/>
        <v>6006905.1799999988</v>
      </c>
      <c r="O249" s="119">
        <f t="shared" si="95"/>
        <v>10777813.230000002</v>
      </c>
      <c r="P249" s="63">
        <v>13487984.9</v>
      </c>
      <c r="Q249" s="63">
        <f t="shared" si="76"/>
        <v>101001041.32000001</v>
      </c>
    </row>
    <row r="250" spans="2:17" x14ac:dyDescent="0.25">
      <c r="B250" s="50" t="s">
        <v>671</v>
      </c>
      <c r="C250" s="56">
        <v>115611093</v>
      </c>
      <c r="D250" s="56">
        <v>162529788.01999998</v>
      </c>
      <c r="E250" s="120">
        <v>1909834.35</v>
      </c>
      <c r="F250" s="120">
        <v>2738603.6899999995</v>
      </c>
      <c r="G250" s="120">
        <v>9691073.7200000007</v>
      </c>
      <c r="H250" s="120">
        <v>6362849.9899999993</v>
      </c>
      <c r="I250" s="120">
        <v>10222622.02</v>
      </c>
      <c r="J250" s="120">
        <v>9984600.5600000005</v>
      </c>
      <c r="K250" s="120">
        <v>10040557.59</v>
      </c>
      <c r="L250" s="120">
        <v>8968985.1499999966</v>
      </c>
      <c r="M250" s="120">
        <v>10809210.939999999</v>
      </c>
      <c r="N250" s="120">
        <v>6006905.1799999988</v>
      </c>
      <c r="O250" s="121">
        <v>10777813.230000002</v>
      </c>
      <c r="P250" s="56">
        <v>13487984.9</v>
      </c>
      <c r="Q250" s="56">
        <f t="shared" si="76"/>
        <v>101001041.32000001</v>
      </c>
    </row>
    <row r="251" spans="2:17" s="28" customFormat="1" x14ac:dyDescent="0.25">
      <c r="B251" s="51" t="s">
        <v>379</v>
      </c>
      <c r="C251" s="63">
        <v>71222107</v>
      </c>
      <c r="D251" s="63">
        <v>59342036.149999999</v>
      </c>
      <c r="E251" s="119">
        <f>E252</f>
        <v>667231</v>
      </c>
      <c r="F251" s="119">
        <f t="shared" ref="F251:O251" si="96">F252</f>
        <v>935979.99</v>
      </c>
      <c r="G251" s="119">
        <f t="shared" si="96"/>
        <v>1213198.67</v>
      </c>
      <c r="H251" s="119">
        <f t="shared" si="96"/>
        <v>4703248.9800000004</v>
      </c>
      <c r="I251" s="119">
        <f t="shared" si="96"/>
        <v>3012340.61</v>
      </c>
      <c r="J251" s="119">
        <f t="shared" si="96"/>
        <v>1770363.2699999998</v>
      </c>
      <c r="K251" s="119">
        <f t="shared" si="96"/>
        <v>4197183.57</v>
      </c>
      <c r="L251" s="119">
        <f t="shared" si="96"/>
        <v>1398065.1400000001</v>
      </c>
      <c r="M251" s="119">
        <f t="shared" si="96"/>
        <v>2879121.7699999996</v>
      </c>
      <c r="N251" s="119">
        <f t="shared" si="96"/>
        <v>4613964.7</v>
      </c>
      <c r="O251" s="119">
        <f t="shared" si="96"/>
        <v>1056295.2400000002</v>
      </c>
      <c r="P251" s="63">
        <v>7299907.1800000006</v>
      </c>
      <c r="Q251" s="63">
        <f t="shared" si="76"/>
        <v>33746900.119999997</v>
      </c>
    </row>
    <row r="252" spans="2:17" x14ac:dyDescent="0.25">
      <c r="B252" s="50" t="s">
        <v>380</v>
      </c>
      <c r="C252" s="56">
        <v>71222107</v>
      </c>
      <c r="D252" s="56">
        <v>59342036.149999999</v>
      </c>
      <c r="E252" s="120">
        <v>667231</v>
      </c>
      <c r="F252" s="120">
        <v>935979.99</v>
      </c>
      <c r="G252" s="120">
        <v>1213198.67</v>
      </c>
      <c r="H252" s="120">
        <v>4703248.9800000004</v>
      </c>
      <c r="I252" s="120">
        <v>3012340.61</v>
      </c>
      <c r="J252" s="120">
        <v>1770363.2699999998</v>
      </c>
      <c r="K252" s="120">
        <v>4197183.57</v>
      </c>
      <c r="L252" s="120">
        <v>1398065.1400000001</v>
      </c>
      <c r="M252" s="120">
        <v>2879121.7699999996</v>
      </c>
      <c r="N252" s="120">
        <v>4613964.7</v>
      </c>
      <c r="O252" s="121">
        <v>1056295.2400000002</v>
      </c>
      <c r="P252" s="56">
        <v>7299907.1800000006</v>
      </c>
      <c r="Q252" s="56">
        <f t="shared" si="76"/>
        <v>33746900.119999997</v>
      </c>
    </row>
    <row r="253" spans="2:17" s="28" customFormat="1" x14ac:dyDescent="0.25">
      <c r="B253" s="51" t="s">
        <v>381</v>
      </c>
      <c r="C253" s="63">
        <v>30871066</v>
      </c>
      <c r="D253" s="63">
        <v>25260891.789999999</v>
      </c>
      <c r="E253" s="119">
        <f>E254</f>
        <v>1514574.75</v>
      </c>
      <c r="F253" s="119">
        <f t="shared" ref="F253:O253" si="97">F254</f>
        <v>1102661.5</v>
      </c>
      <c r="G253" s="119">
        <f t="shared" si="97"/>
        <v>293900</v>
      </c>
      <c r="H253" s="119">
        <f t="shared" si="97"/>
        <v>82735</v>
      </c>
      <c r="I253" s="119">
        <f t="shared" si="97"/>
        <v>1133377.3599999999</v>
      </c>
      <c r="J253" s="119">
        <f t="shared" si="97"/>
        <v>20625</v>
      </c>
      <c r="K253" s="119">
        <f t="shared" si="97"/>
        <v>53575.7</v>
      </c>
      <c r="L253" s="119">
        <f t="shared" si="97"/>
        <v>105806.28</v>
      </c>
      <c r="M253" s="119">
        <f t="shared" si="97"/>
        <v>185060.01</v>
      </c>
      <c r="N253" s="119">
        <f t="shared" si="97"/>
        <v>55250</v>
      </c>
      <c r="O253" s="119">
        <f t="shared" si="97"/>
        <v>190290.5</v>
      </c>
      <c r="P253" s="63">
        <v>384690.22</v>
      </c>
      <c r="Q253" s="63">
        <f t="shared" si="76"/>
        <v>5122546.3199999994</v>
      </c>
    </row>
    <row r="254" spans="2:17" x14ac:dyDescent="0.25">
      <c r="B254" s="50" t="s">
        <v>382</v>
      </c>
      <c r="C254" s="56">
        <v>30871066</v>
      </c>
      <c r="D254" s="56">
        <v>25260891.789999999</v>
      </c>
      <c r="E254" s="120">
        <v>1514574.75</v>
      </c>
      <c r="F254" s="120">
        <v>1102661.5</v>
      </c>
      <c r="G254" s="120">
        <v>293900</v>
      </c>
      <c r="H254" s="120">
        <v>82735</v>
      </c>
      <c r="I254" s="120">
        <v>1133377.3599999999</v>
      </c>
      <c r="J254" s="120">
        <v>20625</v>
      </c>
      <c r="K254" s="120">
        <v>53575.7</v>
      </c>
      <c r="L254" s="120">
        <v>105806.28</v>
      </c>
      <c r="M254" s="120">
        <v>185060.01</v>
      </c>
      <c r="N254" s="120">
        <v>55250</v>
      </c>
      <c r="O254" s="121">
        <v>190290.5</v>
      </c>
      <c r="P254" s="56">
        <v>384690.22</v>
      </c>
      <c r="Q254" s="56">
        <f t="shared" si="76"/>
        <v>5122546.3199999994</v>
      </c>
    </row>
    <row r="255" spans="2:17" s="28" customFormat="1" x14ac:dyDescent="0.25">
      <c r="B255" s="51" t="s">
        <v>383</v>
      </c>
      <c r="C255" s="63">
        <v>108922302</v>
      </c>
      <c r="D255" s="63">
        <v>9009583.950000003</v>
      </c>
      <c r="E255" s="119">
        <f>E256</f>
        <v>0</v>
      </c>
      <c r="F255" s="119">
        <f t="shared" ref="F255:O255" si="98">F256</f>
        <v>7501.2</v>
      </c>
      <c r="G255" s="119">
        <f t="shared" si="98"/>
        <v>394.8</v>
      </c>
      <c r="H255" s="119">
        <f t="shared" si="98"/>
        <v>34739.949999999997</v>
      </c>
      <c r="I255" s="119">
        <f t="shared" si="98"/>
        <v>27757.38</v>
      </c>
      <c r="J255" s="119">
        <f t="shared" si="98"/>
        <v>0</v>
      </c>
      <c r="K255" s="119">
        <f t="shared" si="98"/>
        <v>0</v>
      </c>
      <c r="L255" s="119">
        <f t="shared" si="98"/>
        <v>0</v>
      </c>
      <c r="M255" s="119">
        <f t="shared" si="98"/>
        <v>119949.5</v>
      </c>
      <c r="N255" s="119">
        <f t="shared" si="98"/>
        <v>839400.82</v>
      </c>
      <c r="O255" s="119">
        <f t="shared" si="98"/>
        <v>104548</v>
      </c>
      <c r="P255" s="63">
        <v>348583.82</v>
      </c>
      <c r="Q255" s="63">
        <f t="shared" si="76"/>
        <v>1482875.47</v>
      </c>
    </row>
    <row r="256" spans="2:17" x14ac:dyDescent="0.25">
      <c r="B256" s="50" t="s">
        <v>384</v>
      </c>
      <c r="C256" s="56">
        <v>108922302</v>
      </c>
      <c r="D256" s="56">
        <v>9009583.950000003</v>
      </c>
      <c r="E256" s="120">
        <v>0</v>
      </c>
      <c r="F256" s="120">
        <v>7501.2</v>
      </c>
      <c r="G256" s="120">
        <v>394.8</v>
      </c>
      <c r="H256" s="120">
        <v>34739.949999999997</v>
      </c>
      <c r="I256" s="120">
        <v>27757.38</v>
      </c>
      <c r="J256" s="120">
        <v>0</v>
      </c>
      <c r="K256" s="120">
        <v>0</v>
      </c>
      <c r="L256" s="120">
        <v>0</v>
      </c>
      <c r="M256" s="120">
        <v>119949.5</v>
      </c>
      <c r="N256" s="120">
        <v>839400.82</v>
      </c>
      <c r="O256" s="121">
        <v>104548</v>
      </c>
      <c r="P256" s="56">
        <v>348583.82</v>
      </c>
      <c r="Q256" s="56">
        <f t="shared" si="76"/>
        <v>1482875.47</v>
      </c>
    </row>
    <row r="257" spans="2:17" s="28" customFormat="1" x14ac:dyDescent="0.25">
      <c r="B257" s="51" t="s">
        <v>385</v>
      </c>
      <c r="C257" s="63">
        <v>168521574</v>
      </c>
      <c r="D257" s="63">
        <v>155427289.28999999</v>
      </c>
      <c r="E257" s="119">
        <f>E258</f>
        <v>0</v>
      </c>
      <c r="F257" s="119">
        <f t="shared" ref="F257:O257" si="99">F258</f>
        <v>0</v>
      </c>
      <c r="G257" s="119">
        <f t="shared" si="99"/>
        <v>167420</v>
      </c>
      <c r="H257" s="119">
        <f t="shared" si="99"/>
        <v>137352</v>
      </c>
      <c r="I257" s="119">
        <f t="shared" si="99"/>
        <v>167990</v>
      </c>
      <c r="J257" s="119">
        <f t="shared" si="99"/>
        <v>179530</v>
      </c>
      <c r="K257" s="119">
        <f t="shared" si="99"/>
        <v>164550.39999999999</v>
      </c>
      <c r="L257" s="119">
        <f t="shared" si="99"/>
        <v>0</v>
      </c>
      <c r="M257" s="119">
        <f t="shared" si="99"/>
        <v>0</v>
      </c>
      <c r="N257" s="119">
        <f t="shared" si="99"/>
        <v>162840</v>
      </c>
      <c r="O257" s="119">
        <f t="shared" si="99"/>
        <v>0</v>
      </c>
      <c r="P257" s="63">
        <v>0</v>
      </c>
      <c r="Q257" s="63">
        <f t="shared" si="76"/>
        <v>979682.4</v>
      </c>
    </row>
    <row r="258" spans="2:17" x14ac:dyDescent="0.25">
      <c r="B258" s="50" t="s">
        <v>386</v>
      </c>
      <c r="C258" s="56">
        <v>168521574</v>
      </c>
      <c r="D258" s="56">
        <v>155427289.28999999</v>
      </c>
      <c r="E258" s="120">
        <v>0</v>
      </c>
      <c r="F258" s="120">
        <v>0</v>
      </c>
      <c r="G258" s="120">
        <v>167420</v>
      </c>
      <c r="H258" s="120">
        <v>137352</v>
      </c>
      <c r="I258" s="120">
        <v>167990</v>
      </c>
      <c r="J258" s="120">
        <v>179530</v>
      </c>
      <c r="K258" s="120">
        <v>164550.39999999999</v>
      </c>
      <c r="L258" s="120">
        <v>0</v>
      </c>
      <c r="M258" s="120">
        <v>0</v>
      </c>
      <c r="N258" s="120">
        <v>162840</v>
      </c>
      <c r="O258" s="121">
        <v>0</v>
      </c>
      <c r="P258" s="56">
        <v>0</v>
      </c>
      <c r="Q258" s="56">
        <f t="shared" si="76"/>
        <v>979682.4</v>
      </c>
    </row>
    <row r="259" spans="2:17" s="28" customFormat="1" x14ac:dyDescent="0.25">
      <c r="B259" s="52" t="s">
        <v>42</v>
      </c>
      <c r="C259" s="134">
        <v>2382684034</v>
      </c>
      <c r="D259" s="134">
        <v>1869953630.4499998</v>
      </c>
      <c r="E259" s="119">
        <f>E260+E262</f>
        <v>22630640.060000002</v>
      </c>
      <c r="F259" s="119">
        <f t="shared" ref="F259:N259" si="100">F260+F262</f>
        <v>88065155.919999972</v>
      </c>
      <c r="G259" s="119">
        <f t="shared" si="100"/>
        <v>78429189.049999997</v>
      </c>
      <c r="H259" s="119">
        <f t="shared" si="100"/>
        <v>101079606.98999999</v>
      </c>
      <c r="I259" s="119">
        <f t="shared" si="100"/>
        <v>130857457.07000001</v>
      </c>
      <c r="J259" s="119">
        <f t="shared" si="100"/>
        <v>103005906.02000004</v>
      </c>
      <c r="K259" s="119">
        <f t="shared" si="100"/>
        <v>87171550.760000005</v>
      </c>
      <c r="L259" s="119">
        <f t="shared" si="100"/>
        <v>122234937.81</v>
      </c>
      <c r="M259" s="119">
        <f t="shared" si="100"/>
        <v>108172467.56</v>
      </c>
      <c r="N259" s="119">
        <f t="shared" si="100"/>
        <v>120090284.67</v>
      </c>
      <c r="O259" s="119">
        <f>O260+O262</f>
        <v>150630590.48999998</v>
      </c>
      <c r="P259" s="119">
        <f>P260+P262</f>
        <v>165826002.30000004</v>
      </c>
      <c r="Q259" s="63">
        <f t="shared" si="76"/>
        <v>1278193788.6999998</v>
      </c>
    </row>
    <row r="260" spans="2:17" s="28" customFormat="1" x14ac:dyDescent="0.25">
      <c r="B260" s="51" t="s">
        <v>387</v>
      </c>
      <c r="C260" s="63">
        <v>2380894034</v>
      </c>
      <c r="D260" s="63">
        <v>1869135861.4499998</v>
      </c>
      <c r="E260" s="119">
        <f>E261</f>
        <v>22630640.060000002</v>
      </c>
      <c r="F260" s="119">
        <f t="shared" ref="F260:P260" si="101">F261</f>
        <v>88065155.919999972</v>
      </c>
      <c r="G260" s="119">
        <f t="shared" si="101"/>
        <v>78416781.030000001</v>
      </c>
      <c r="H260" s="119">
        <f t="shared" si="101"/>
        <v>101079606.98999999</v>
      </c>
      <c r="I260" s="119">
        <f t="shared" si="101"/>
        <v>130853535.10000001</v>
      </c>
      <c r="J260" s="119">
        <f t="shared" si="101"/>
        <v>102882835.10000004</v>
      </c>
      <c r="K260" s="119">
        <f t="shared" si="101"/>
        <v>87164550.75</v>
      </c>
      <c r="L260" s="119">
        <f t="shared" si="101"/>
        <v>122194977.81</v>
      </c>
      <c r="M260" s="119">
        <f t="shared" si="101"/>
        <v>108172467.56</v>
      </c>
      <c r="N260" s="119">
        <f t="shared" si="101"/>
        <v>120082474.67</v>
      </c>
      <c r="O260" s="119">
        <f t="shared" si="101"/>
        <v>150630590.48999998</v>
      </c>
      <c r="P260" s="119">
        <f t="shared" si="101"/>
        <v>165760505.00000003</v>
      </c>
      <c r="Q260" s="63">
        <f t="shared" si="76"/>
        <v>1277934120.4799998</v>
      </c>
    </row>
    <row r="261" spans="2:17" x14ac:dyDescent="0.25">
      <c r="B261" s="50" t="s">
        <v>388</v>
      </c>
      <c r="C261" s="56">
        <v>2380894034</v>
      </c>
      <c r="D261" s="56">
        <v>1869135861.4499998</v>
      </c>
      <c r="E261" s="120">
        <v>22630640.060000002</v>
      </c>
      <c r="F261" s="120">
        <v>88065155.919999972</v>
      </c>
      <c r="G261" s="120">
        <v>78416781.030000001</v>
      </c>
      <c r="H261" s="120">
        <v>101079606.98999999</v>
      </c>
      <c r="I261" s="120">
        <v>130853535.10000001</v>
      </c>
      <c r="J261" s="120">
        <v>102882835.10000004</v>
      </c>
      <c r="K261" s="120">
        <v>87164550.75</v>
      </c>
      <c r="L261" s="120">
        <v>122194977.81</v>
      </c>
      <c r="M261" s="120">
        <v>108172467.56</v>
      </c>
      <c r="N261" s="120">
        <v>120082474.67</v>
      </c>
      <c r="O261" s="121">
        <v>150630590.48999998</v>
      </c>
      <c r="P261" s="56">
        <v>165760505.00000003</v>
      </c>
      <c r="Q261" s="56">
        <f t="shared" si="76"/>
        <v>1277934120.4799998</v>
      </c>
    </row>
    <row r="262" spans="2:17" s="28" customFormat="1" x14ac:dyDescent="0.25">
      <c r="B262" s="51" t="s">
        <v>389</v>
      </c>
      <c r="C262" s="63">
        <v>1790000</v>
      </c>
      <c r="D262" s="63">
        <v>817769</v>
      </c>
      <c r="E262" s="119">
        <f>E263</f>
        <v>0</v>
      </c>
      <c r="F262" s="119">
        <f t="shared" ref="F262:O262" si="102">F263</f>
        <v>0</v>
      </c>
      <c r="G262" s="119">
        <f t="shared" si="102"/>
        <v>12408.02</v>
      </c>
      <c r="H262" s="119">
        <f t="shared" si="102"/>
        <v>0</v>
      </c>
      <c r="I262" s="119">
        <f t="shared" si="102"/>
        <v>3921.97</v>
      </c>
      <c r="J262" s="119">
        <f t="shared" si="102"/>
        <v>123070.92</v>
      </c>
      <c r="K262" s="119">
        <f t="shared" si="102"/>
        <v>7000.010000000002</v>
      </c>
      <c r="L262" s="119">
        <f t="shared" si="102"/>
        <v>39960</v>
      </c>
      <c r="M262" s="119">
        <f t="shared" si="102"/>
        <v>0</v>
      </c>
      <c r="N262" s="119">
        <f t="shared" si="102"/>
        <v>7810</v>
      </c>
      <c r="O262" s="119">
        <f t="shared" si="102"/>
        <v>0</v>
      </c>
      <c r="P262" s="63">
        <v>65497.3</v>
      </c>
      <c r="Q262" s="63">
        <f t="shared" si="76"/>
        <v>259668.22000000003</v>
      </c>
    </row>
    <row r="263" spans="2:17" x14ac:dyDescent="0.25">
      <c r="B263" s="50" t="s">
        <v>390</v>
      </c>
      <c r="C263" s="56">
        <v>1790000</v>
      </c>
      <c r="D263" s="56">
        <v>817769</v>
      </c>
      <c r="E263" s="120">
        <v>0</v>
      </c>
      <c r="F263" s="120"/>
      <c r="G263" s="120">
        <v>12408.02</v>
      </c>
      <c r="H263" s="120">
        <v>0</v>
      </c>
      <c r="I263" s="120">
        <v>3921.97</v>
      </c>
      <c r="J263" s="120">
        <v>123070.92</v>
      </c>
      <c r="K263" s="120">
        <v>7000.010000000002</v>
      </c>
      <c r="L263" s="120">
        <v>39960</v>
      </c>
      <c r="M263" s="120">
        <v>0</v>
      </c>
      <c r="N263" s="120">
        <v>7810</v>
      </c>
      <c r="O263" s="121">
        <v>0</v>
      </c>
      <c r="P263" s="56">
        <v>65497.3</v>
      </c>
      <c r="Q263" s="56">
        <f t="shared" si="76"/>
        <v>259668.22000000003</v>
      </c>
    </row>
    <row r="264" spans="2:17" s="28" customFormat="1" x14ac:dyDescent="0.25">
      <c r="B264" s="52" t="s">
        <v>43</v>
      </c>
      <c r="C264" s="134">
        <v>224853635</v>
      </c>
      <c r="D264" s="134">
        <v>225524383.85000002</v>
      </c>
      <c r="E264" s="119">
        <f>E265+E267+E269+E271+E273</f>
        <v>459581.39</v>
      </c>
      <c r="F264" s="119">
        <f t="shared" ref="F264:N264" si="103">F265+F267+F269+F271+F273</f>
        <v>9906067.5600000005</v>
      </c>
      <c r="G264" s="119">
        <f t="shared" si="103"/>
        <v>7624818.6600000001</v>
      </c>
      <c r="H264" s="119">
        <f t="shared" si="103"/>
        <v>9129428.6000000015</v>
      </c>
      <c r="I264" s="119">
        <f t="shared" si="103"/>
        <v>8564900.6799999997</v>
      </c>
      <c r="J264" s="119">
        <f t="shared" si="103"/>
        <v>7401291.839999998</v>
      </c>
      <c r="K264" s="119">
        <f t="shared" si="103"/>
        <v>20046035.48</v>
      </c>
      <c r="L264" s="119">
        <f t="shared" si="103"/>
        <v>11619334.18</v>
      </c>
      <c r="M264" s="119">
        <f t="shared" si="103"/>
        <v>12620170.159999998</v>
      </c>
      <c r="N264" s="119">
        <f t="shared" si="103"/>
        <v>14368870.979999999</v>
      </c>
      <c r="O264" s="119">
        <f>O265+O267+O269+O271+O273</f>
        <v>10996770.609999999</v>
      </c>
      <c r="P264" s="63">
        <v>27789101.989999995</v>
      </c>
      <c r="Q264" s="63">
        <f t="shared" si="76"/>
        <v>140526372.13</v>
      </c>
    </row>
    <row r="265" spans="2:17" s="28" customFormat="1" x14ac:dyDescent="0.25">
      <c r="B265" s="51" t="s">
        <v>672</v>
      </c>
      <c r="C265" s="63">
        <v>1735414</v>
      </c>
      <c r="D265" s="63">
        <v>255212.5</v>
      </c>
      <c r="E265" s="119">
        <f>E266</f>
        <v>0</v>
      </c>
      <c r="F265" s="119">
        <f t="shared" ref="F265:O265" si="104">F266</f>
        <v>0</v>
      </c>
      <c r="G265" s="119">
        <f t="shared" si="104"/>
        <v>0</v>
      </c>
      <c r="H265" s="119">
        <f t="shared" si="104"/>
        <v>40332.300000000003</v>
      </c>
      <c r="I265" s="119">
        <f t="shared" si="104"/>
        <v>0</v>
      </c>
      <c r="J265" s="119">
        <f t="shared" si="104"/>
        <v>0</v>
      </c>
      <c r="K265" s="119">
        <f t="shared" si="104"/>
        <v>0</v>
      </c>
      <c r="L265" s="119">
        <f t="shared" si="104"/>
        <v>0</v>
      </c>
      <c r="M265" s="119">
        <f t="shared" si="104"/>
        <v>0</v>
      </c>
      <c r="N265" s="119">
        <f t="shared" si="104"/>
        <v>9193.68</v>
      </c>
      <c r="O265" s="119">
        <f t="shared" si="104"/>
        <v>0</v>
      </c>
      <c r="P265" s="63">
        <v>2795</v>
      </c>
      <c r="Q265" s="63">
        <f t="shared" si="76"/>
        <v>52320.98</v>
      </c>
    </row>
    <row r="266" spans="2:17" x14ac:dyDescent="0.25">
      <c r="B266" s="50" t="s">
        <v>673</v>
      </c>
      <c r="C266" s="56">
        <v>1735414</v>
      </c>
      <c r="D266" s="56">
        <v>255212.5</v>
      </c>
      <c r="E266" s="120">
        <v>0</v>
      </c>
      <c r="F266" s="120">
        <v>0</v>
      </c>
      <c r="G266" s="120">
        <v>0</v>
      </c>
      <c r="H266" s="120">
        <v>40332.300000000003</v>
      </c>
      <c r="I266" s="120">
        <v>0</v>
      </c>
      <c r="J266" s="120">
        <v>0</v>
      </c>
      <c r="K266" s="120">
        <v>0</v>
      </c>
      <c r="L266" s="120">
        <v>0</v>
      </c>
      <c r="M266" s="120">
        <v>0</v>
      </c>
      <c r="N266" s="120">
        <v>9193.68</v>
      </c>
      <c r="O266" s="121">
        <v>0</v>
      </c>
      <c r="P266" s="56">
        <v>2795</v>
      </c>
      <c r="Q266" s="56">
        <f t="shared" si="76"/>
        <v>52320.98</v>
      </c>
    </row>
    <row r="267" spans="2:17" s="28" customFormat="1" x14ac:dyDescent="0.25">
      <c r="B267" s="51" t="s">
        <v>394</v>
      </c>
      <c r="C267" s="63">
        <v>2713785</v>
      </c>
      <c r="D267" s="63">
        <v>83765455.590000018</v>
      </c>
      <c r="E267" s="119">
        <f>E268</f>
        <v>0</v>
      </c>
      <c r="F267" s="119">
        <f t="shared" ref="F267:O267" si="105">F268</f>
        <v>0</v>
      </c>
      <c r="G267" s="119">
        <f t="shared" si="105"/>
        <v>0</v>
      </c>
      <c r="H267" s="119">
        <f t="shared" si="105"/>
        <v>0</v>
      </c>
      <c r="I267" s="119">
        <f t="shared" si="105"/>
        <v>0</v>
      </c>
      <c r="J267" s="119">
        <f t="shared" si="105"/>
        <v>0</v>
      </c>
      <c r="K267" s="119">
        <f t="shared" si="105"/>
        <v>0</v>
      </c>
      <c r="L267" s="119">
        <f t="shared" si="105"/>
        <v>0</v>
      </c>
      <c r="M267" s="119">
        <f t="shared" si="105"/>
        <v>0</v>
      </c>
      <c r="N267" s="119">
        <f t="shared" si="105"/>
        <v>0</v>
      </c>
      <c r="O267" s="119">
        <f t="shared" si="105"/>
        <v>0</v>
      </c>
      <c r="P267" s="63">
        <v>0</v>
      </c>
      <c r="Q267" s="63">
        <f t="shared" si="76"/>
        <v>0</v>
      </c>
    </row>
    <row r="268" spans="2:17" x14ac:dyDescent="0.25">
      <c r="B268" s="50" t="s">
        <v>395</v>
      </c>
      <c r="C268" s="56">
        <v>2713785</v>
      </c>
      <c r="D268" s="56">
        <v>83765455.590000018</v>
      </c>
      <c r="E268" s="120">
        <v>0</v>
      </c>
      <c r="F268" s="120">
        <v>0</v>
      </c>
      <c r="G268" s="120">
        <v>0</v>
      </c>
      <c r="H268" s="120">
        <v>0</v>
      </c>
      <c r="I268" s="120">
        <v>0</v>
      </c>
      <c r="J268" s="120">
        <v>0</v>
      </c>
      <c r="K268" s="120">
        <v>0</v>
      </c>
      <c r="L268" s="120">
        <v>0</v>
      </c>
      <c r="M268" s="120">
        <v>0</v>
      </c>
      <c r="N268" s="120">
        <v>0</v>
      </c>
      <c r="O268" s="121">
        <v>0</v>
      </c>
      <c r="P268" s="56">
        <v>0</v>
      </c>
      <c r="Q268" s="56">
        <f t="shared" si="76"/>
        <v>0</v>
      </c>
    </row>
    <row r="269" spans="2:17" s="28" customFormat="1" x14ac:dyDescent="0.25">
      <c r="B269" s="51" t="s">
        <v>396</v>
      </c>
      <c r="C269" s="63">
        <v>115226731</v>
      </c>
      <c r="D269" s="63">
        <v>3574832.83</v>
      </c>
      <c r="E269" s="119">
        <f>E270</f>
        <v>52508.53</v>
      </c>
      <c r="F269" s="119">
        <f t="shared" ref="F269:O269" si="106">F270</f>
        <v>8361985.0600000005</v>
      </c>
      <c r="G269" s="119">
        <f t="shared" si="106"/>
        <v>2130935.37</v>
      </c>
      <c r="H269" s="119">
        <f t="shared" si="106"/>
        <v>2350063.9800000004</v>
      </c>
      <c r="I269" s="119">
        <f t="shared" si="106"/>
        <v>895306.21</v>
      </c>
      <c r="J269" s="119">
        <f t="shared" si="106"/>
        <v>896254.2699999999</v>
      </c>
      <c r="K269" s="119">
        <f t="shared" si="106"/>
        <v>7992641.2699999996</v>
      </c>
      <c r="L269" s="119">
        <f t="shared" si="106"/>
        <v>1922773.7300000002</v>
      </c>
      <c r="M269" s="119">
        <f t="shared" si="106"/>
        <v>3031507.61</v>
      </c>
      <c r="N269" s="119">
        <f t="shared" si="106"/>
        <v>1222939.8400000001</v>
      </c>
      <c r="O269" s="119">
        <f t="shared" si="106"/>
        <v>3975769.16</v>
      </c>
      <c r="P269" s="63">
        <v>10966204.92</v>
      </c>
      <c r="Q269" s="63">
        <f t="shared" si="76"/>
        <v>43798889.950000003</v>
      </c>
    </row>
    <row r="270" spans="2:17" x14ac:dyDescent="0.25">
      <c r="B270" s="50" t="s">
        <v>397</v>
      </c>
      <c r="C270" s="56">
        <v>115226731</v>
      </c>
      <c r="D270" s="56">
        <v>3574832.83</v>
      </c>
      <c r="E270" s="120">
        <v>52508.53</v>
      </c>
      <c r="F270" s="120">
        <v>8361985.0600000005</v>
      </c>
      <c r="G270" s="120">
        <v>2130935.37</v>
      </c>
      <c r="H270" s="120">
        <v>2350063.9800000004</v>
      </c>
      <c r="I270" s="120">
        <v>895306.21</v>
      </c>
      <c r="J270" s="120">
        <v>896254.2699999999</v>
      </c>
      <c r="K270" s="120">
        <v>7992641.2699999996</v>
      </c>
      <c r="L270" s="120">
        <v>1922773.7300000002</v>
      </c>
      <c r="M270" s="120">
        <v>3031507.61</v>
      </c>
      <c r="N270" s="120">
        <v>1222939.8400000001</v>
      </c>
      <c r="O270" s="121">
        <v>3975769.16</v>
      </c>
      <c r="P270" s="56">
        <v>10966204.92</v>
      </c>
      <c r="Q270" s="56">
        <f t="shared" si="76"/>
        <v>43798889.950000003</v>
      </c>
    </row>
    <row r="271" spans="2:17" s="28" customFormat="1" x14ac:dyDescent="0.25">
      <c r="B271" s="51" t="s">
        <v>398</v>
      </c>
      <c r="C271" s="63">
        <v>8911155</v>
      </c>
      <c r="D271" s="63">
        <v>137397411.93000001</v>
      </c>
      <c r="E271" s="119">
        <f>E272</f>
        <v>32450</v>
      </c>
      <c r="F271" s="119">
        <f t="shared" ref="F271:O271" si="107">F272</f>
        <v>147242.68</v>
      </c>
      <c r="G271" s="119">
        <f t="shared" si="107"/>
        <v>247331.96</v>
      </c>
      <c r="H271" s="119">
        <f t="shared" si="107"/>
        <v>578279.63</v>
      </c>
      <c r="I271" s="119">
        <f t="shared" si="107"/>
        <v>9273.26</v>
      </c>
      <c r="J271" s="119">
        <f t="shared" si="107"/>
        <v>45099.16</v>
      </c>
      <c r="K271" s="119">
        <f t="shared" si="107"/>
        <v>765.12</v>
      </c>
      <c r="L271" s="119">
        <f t="shared" si="107"/>
        <v>106297.63</v>
      </c>
      <c r="M271" s="119">
        <f t="shared" si="107"/>
        <v>21179.97</v>
      </c>
      <c r="N271" s="119">
        <f t="shared" si="107"/>
        <v>27011.01</v>
      </c>
      <c r="O271" s="119">
        <f t="shared" si="107"/>
        <v>745</v>
      </c>
      <c r="P271" s="63">
        <v>42714.53</v>
      </c>
      <c r="Q271" s="63">
        <f t="shared" ref="Q271:Q334" si="108">SUM(E271:P271)</f>
        <v>1258389.95</v>
      </c>
    </row>
    <row r="272" spans="2:17" x14ac:dyDescent="0.25">
      <c r="B272" s="50" t="s">
        <v>399</v>
      </c>
      <c r="C272" s="56">
        <v>8911155</v>
      </c>
      <c r="D272" s="56">
        <v>137397411.93000001</v>
      </c>
      <c r="E272" s="120">
        <v>32450</v>
      </c>
      <c r="F272" s="120">
        <v>147242.68</v>
      </c>
      <c r="G272" s="120">
        <v>247331.96</v>
      </c>
      <c r="H272" s="120">
        <v>578279.63</v>
      </c>
      <c r="I272" s="120">
        <v>9273.26</v>
      </c>
      <c r="J272" s="120">
        <v>45099.16</v>
      </c>
      <c r="K272" s="120">
        <v>765.12</v>
      </c>
      <c r="L272" s="120">
        <v>106297.63</v>
      </c>
      <c r="M272" s="120">
        <v>21179.97</v>
      </c>
      <c r="N272" s="120">
        <v>27011.01</v>
      </c>
      <c r="O272" s="121">
        <v>745</v>
      </c>
      <c r="P272" s="56">
        <v>42714.53</v>
      </c>
      <c r="Q272" s="56">
        <f t="shared" si="108"/>
        <v>1258389.95</v>
      </c>
    </row>
    <row r="273" spans="2:17" s="28" customFormat="1" x14ac:dyDescent="0.25">
      <c r="B273" s="51" t="s">
        <v>674</v>
      </c>
      <c r="C273" s="63">
        <v>96266550</v>
      </c>
      <c r="D273" s="63">
        <v>531471</v>
      </c>
      <c r="E273" s="119">
        <f>E274</f>
        <v>374622.86</v>
      </c>
      <c r="F273" s="119">
        <f t="shared" ref="F273:O273" si="109">F274</f>
        <v>1396839.8200000003</v>
      </c>
      <c r="G273" s="119">
        <f t="shared" si="109"/>
        <v>5246551.33</v>
      </c>
      <c r="H273" s="119">
        <f t="shared" si="109"/>
        <v>6160752.6900000004</v>
      </c>
      <c r="I273" s="119">
        <f t="shared" si="109"/>
        <v>7660321.21</v>
      </c>
      <c r="J273" s="119">
        <f t="shared" si="109"/>
        <v>6459938.4099999983</v>
      </c>
      <c r="K273" s="119">
        <f t="shared" si="109"/>
        <v>12052629.09</v>
      </c>
      <c r="L273" s="119">
        <f t="shared" si="109"/>
        <v>9590262.8199999984</v>
      </c>
      <c r="M273" s="119">
        <f t="shared" si="109"/>
        <v>9567482.5799999982</v>
      </c>
      <c r="N273" s="119">
        <f t="shared" si="109"/>
        <v>13109726.449999999</v>
      </c>
      <c r="O273" s="119">
        <f t="shared" si="109"/>
        <v>7020256.4499999993</v>
      </c>
      <c r="P273" s="63">
        <v>16777387.539999995</v>
      </c>
      <c r="Q273" s="63">
        <f t="shared" si="108"/>
        <v>95416771.249999985</v>
      </c>
    </row>
    <row r="274" spans="2:17" x14ac:dyDescent="0.25">
      <c r="B274" s="50" t="s">
        <v>675</v>
      </c>
      <c r="C274" s="56">
        <v>96266550</v>
      </c>
      <c r="D274" s="56">
        <v>531471</v>
      </c>
      <c r="E274" s="120">
        <v>374622.86</v>
      </c>
      <c r="F274" s="120">
        <v>1396839.8200000003</v>
      </c>
      <c r="G274" s="120">
        <v>5246551.33</v>
      </c>
      <c r="H274" s="120">
        <v>6160752.6900000004</v>
      </c>
      <c r="I274" s="120">
        <v>7660321.21</v>
      </c>
      <c r="J274" s="120">
        <v>6459938.4099999983</v>
      </c>
      <c r="K274" s="120">
        <v>12052629.09</v>
      </c>
      <c r="L274" s="120">
        <v>9590262.8199999984</v>
      </c>
      <c r="M274" s="120">
        <v>9567482.5799999982</v>
      </c>
      <c r="N274" s="120">
        <v>13109726.449999999</v>
      </c>
      <c r="O274" s="121">
        <v>7020256.4499999993</v>
      </c>
      <c r="P274" s="56">
        <v>16777387.539999995</v>
      </c>
      <c r="Q274" s="56">
        <f t="shared" si="108"/>
        <v>95416771.249999985</v>
      </c>
    </row>
    <row r="275" spans="2:17" s="112" customFormat="1" x14ac:dyDescent="0.25">
      <c r="B275" s="52" t="s">
        <v>44</v>
      </c>
      <c r="C275" s="134">
        <v>164395715</v>
      </c>
      <c r="D275" s="134">
        <v>216945418.66999999</v>
      </c>
      <c r="E275" s="119">
        <f>E276+E282+E286+E294+E301</f>
        <v>533647.81000000006</v>
      </c>
      <c r="F275" s="119">
        <f t="shared" ref="F275:O275" si="110">F276+F282+F286+F294+F301</f>
        <v>942918.35000000009</v>
      </c>
      <c r="G275" s="119">
        <f t="shared" si="110"/>
        <v>5395700.6199999992</v>
      </c>
      <c r="H275" s="119">
        <f t="shared" si="110"/>
        <v>9555509.9299999997</v>
      </c>
      <c r="I275" s="119">
        <f t="shared" si="110"/>
        <v>4269185.6499999994</v>
      </c>
      <c r="J275" s="119">
        <f t="shared" si="110"/>
        <v>4335935.4499999993</v>
      </c>
      <c r="K275" s="119">
        <f t="shared" si="110"/>
        <v>6638606.0299999993</v>
      </c>
      <c r="L275" s="119">
        <f t="shared" si="110"/>
        <v>3032806.92</v>
      </c>
      <c r="M275" s="119">
        <f t="shared" si="110"/>
        <v>11430453.950000001</v>
      </c>
      <c r="N275" s="119">
        <f t="shared" si="110"/>
        <v>4540073.71</v>
      </c>
      <c r="O275" s="119">
        <f t="shared" si="110"/>
        <v>5887901.96</v>
      </c>
      <c r="P275" s="113">
        <v>34703178.060000002</v>
      </c>
      <c r="Q275" s="113">
        <f t="shared" si="108"/>
        <v>91265918.439999998</v>
      </c>
    </row>
    <row r="276" spans="2:17" s="112" customFormat="1" x14ac:dyDescent="0.25">
      <c r="B276" s="115" t="s">
        <v>402</v>
      </c>
      <c r="C276" s="113">
        <v>19794075</v>
      </c>
      <c r="D276" s="113">
        <v>26702593.649999999</v>
      </c>
      <c r="E276" s="119">
        <f>SUM(E277:E281)</f>
        <v>0</v>
      </c>
      <c r="F276" s="119">
        <f t="shared" ref="F276:O276" si="111">SUM(F277:F281)</f>
        <v>236448</v>
      </c>
      <c r="G276" s="119">
        <f t="shared" si="111"/>
        <v>374883.97000000003</v>
      </c>
      <c r="H276" s="119">
        <f t="shared" si="111"/>
        <v>4413299.3899999997</v>
      </c>
      <c r="I276" s="119">
        <f t="shared" si="111"/>
        <v>104307.87000000001</v>
      </c>
      <c r="J276" s="119">
        <f t="shared" si="111"/>
        <v>1129425.22</v>
      </c>
      <c r="K276" s="119">
        <f t="shared" si="111"/>
        <v>527866.30000000005</v>
      </c>
      <c r="L276" s="119">
        <f t="shared" si="111"/>
        <v>37144.189999999995</v>
      </c>
      <c r="M276" s="119">
        <f t="shared" si="111"/>
        <v>3049970.38</v>
      </c>
      <c r="N276" s="119">
        <f t="shared" si="111"/>
        <v>425415.35</v>
      </c>
      <c r="O276" s="119">
        <f t="shared" si="111"/>
        <v>71707.58</v>
      </c>
      <c r="P276" s="113">
        <v>3348996.5900000003</v>
      </c>
      <c r="Q276" s="113">
        <f t="shared" si="108"/>
        <v>13719464.84</v>
      </c>
    </row>
    <row r="277" spans="2:17" x14ac:dyDescent="0.25">
      <c r="B277" s="50" t="s">
        <v>403</v>
      </c>
      <c r="C277" s="56">
        <v>14584487</v>
      </c>
      <c r="D277" s="56">
        <v>9833118.339999998</v>
      </c>
      <c r="E277" s="120">
        <v>0</v>
      </c>
      <c r="F277" s="120">
        <v>17086</v>
      </c>
      <c r="G277" s="120">
        <v>276046.14</v>
      </c>
      <c r="H277" s="120">
        <v>251601.35000000003</v>
      </c>
      <c r="I277" s="120">
        <v>84440.810000000012</v>
      </c>
      <c r="J277" s="120">
        <v>49475.299999999996</v>
      </c>
      <c r="K277" s="120">
        <v>121012.66</v>
      </c>
      <c r="L277" s="120">
        <v>37144.189999999995</v>
      </c>
      <c r="M277" s="120">
        <v>237409.94</v>
      </c>
      <c r="N277" s="120">
        <v>236890.07</v>
      </c>
      <c r="O277" s="121">
        <v>45709.58</v>
      </c>
      <c r="P277" s="56">
        <v>1498823.9200000002</v>
      </c>
      <c r="Q277" s="56">
        <f t="shared" si="108"/>
        <v>2855639.9600000004</v>
      </c>
    </row>
    <row r="278" spans="2:17" x14ac:dyDescent="0.25">
      <c r="B278" s="50" t="s">
        <v>404</v>
      </c>
      <c r="C278" s="56">
        <v>3312461</v>
      </c>
      <c r="D278" s="56">
        <v>2070088</v>
      </c>
      <c r="E278" s="120">
        <v>0</v>
      </c>
      <c r="F278" s="120">
        <v>0</v>
      </c>
      <c r="G278" s="120">
        <v>0</v>
      </c>
      <c r="H278" s="120">
        <v>185260</v>
      </c>
      <c r="I278" s="120">
        <v>265</v>
      </c>
      <c r="J278" s="120">
        <v>969450</v>
      </c>
      <c r="K278" s="120">
        <v>0</v>
      </c>
      <c r="L278" s="120">
        <v>0</v>
      </c>
      <c r="M278" s="120">
        <v>4703</v>
      </c>
      <c r="N278" s="120">
        <v>0</v>
      </c>
      <c r="O278" s="121">
        <v>0</v>
      </c>
      <c r="P278" s="56">
        <v>2295.1</v>
      </c>
      <c r="Q278" s="56">
        <f t="shared" si="108"/>
        <v>1161973.1000000001</v>
      </c>
    </row>
    <row r="279" spans="2:17" x14ac:dyDescent="0.25">
      <c r="B279" s="50" t="s">
        <v>405</v>
      </c>
      <c r="C279" s="56">
        <v>452268</v>
      </c>
      <c r="D279" s="56">
        <v>357780</v>
      </c>
      <c r="E279" s="120">
        <v>0</v>
      </c>
      <c r="F279" s="120">
        <v>0</v>
      </c>
      <c r="G279" s="120">
        <v>0</v>
      </c>
      <c r="H279" s="120">
        <v>8885</v>
      </c>
      <c r="I279" s="120">
        <v>2000</v>
      </c>
      <c r="J279" s="120">
        <v>0</v>
      </c>
      <c r="K279" s="120">
        <v>0</v>
      </c>
      <c r="L279" s="120">
        <v>0</v>
      </c>
      <c r="M279" s="120">
        <v>0</v>
      </c>
      <c r="N279" s="120">
        <v>90000</v>
      </c>
      <c r="O279" s="121">
        <v>0</v>
      </c>
      <c r="P279" s="56">
        <v>0</v>
      </c>
      <c r="Q279" s="56">
        <f t="shared" si="108"/>
        <v>100885</v>
      </c>
    </row>
    <row r="280" spans="2:17" x14ac:dyDescent="0.25">
      <c r="B280" s="50" t="s">
        <v>406</v>
      </c>
      <c r="C280" s="56">
        <v>1125063</v>
      </c>
      <c r="D280" s="56">
        <v>4941925.67</v>
      </c>
      <c r="E280" s="120">
        <v>0</v>
      </c>
      <c r="F280" s="120">
        <v>219362</v>
      </c>
      <c r="G280" s="120">
        <v>98837.830000000016</v>
      </c>
      <c r="H280" s="120">
        <v>113109.04</v>
      </c>
      <c r="I280" s="120">
        <v>17602.059999999998</v>
      </c>
      <c r="J280" s="120">
        <v>0</v>
      </c>
      <c r="K280" s="120">
        <v>142533.64000000001</v>
      </c>
      <c r="L280" s="120">
        <v>0</v>
      </c>
      <c r="M280" s="120">
        <v>1758931.8</v>
      </c>
      <c r="N280" s="120">
        <v>10584.6</v>
      </c>
      <c r="O280" s="121">
        <v>25598</v>
      </c>
      <c r="P280" s="56">
        <v>295428.32</v>
      </c>
      <c r="Q280" s="56">
        <f t="shared" si="108"/>
        <v>2681987.29</v>
      </c>
    </row>
    <row r="281" spans="2:17" x14ac:dyDescent="0.25">
      <c r="B281" s="50" t="s">
        <v>407</v>
      </c>
      <c r="C281" s="56">
        <v>319796</v>
      </c>
      <c r="D281" s="56">
        <v>9499681.6400000006</v>
      </c>
      <c r="E281" s="120">
        <v>0</v>
      </c>
      <c r="F281" s="120">
        <v>0</v>
      </c>
      <c r="G281" s="120">
        <v>0</v>
      </c>
      <c r="H281" s="120">
        <v>3854444</v>
      </c>
      <c r="I281" s="120">
        <v>0</v>
      </c>
      <c r="J281" s="120">
        <v>110499.92</v>
      </c>
      <c r="K281" s="120">
        <v>264320</v>
      </c>
      <c r="L281" s="120">
        <v>0</v>
      </c>
      <c r="M281" s="120">
        <v>1048925.6399999999</v>
      </c>
      <c r="N281" s="120">
        <v>87940.68</v>
      </c>
      <c r="O281" s="121">
        <v>400</v>
      </c>
      <c r="P281" s="56">
        <v>1552449.25</v>
      </c>
      <c r="Q281" s="56">
        <f t="shared" si="108"/>
        <v>6918979.4899999993</v>
      </c>
    </row>
    <row r="282" spans="2:17" s="28" customFormat="1" x14ac:dyDescent="0.25">
      <c r="B282" s="51" t="s">
        <v>408</v>
      </c>
      <c r="C282" s="63">
        <v>20208477</v>
      </c>
      <c r="D282" s="63">
        <v>23399117.27</v>
      </c>
      <c r="E282" s="119">
        <f>E283+E284+E285</f>
        <v>0</v>
      </c>
      <c r="F282" s="119">
        <f t="shared" ref="F282:O282" si="112">F283+F284+F285</f>
        <v>21895.03</v>
      </c>
      <c r="G282" s="119">
        <f t="shared" si="112"/>
        <v>287186.91000000003</v>
      </c>
      <c r="H282" s="119">
        <f t="shared" si="112"/>
        <v>684865.89</v>
      </c>
      <c r="I282" s="119">
        <f t="shared" si="112"/>
        <v>154510.66</v>
      </c>
      <c r="J282" s="119">
        <f t="shared" si="112"/>
        <v>536849.92000000004</v>
      </c>
      <c r="K282" s="119">
        <f t="shared" si="112"/>
        <v>377976.46</v>
      </c>
      <c r="L282" s="119">
        <f t="shared" si="112"/>
        <v>876210.08</v>
      </c>
      <c r="M282" s="119">
        <f t="shared" si="112"/>
        <v>535230.81000000006</v>
      </c>
      <c r="N282" s="119">
        <f t="shared" si="112"/>
        <v>54814.979999999996</v>
      </c>
      <c r="O282" s="119">
        <f t="shared" si="112"/>
        <v>318849.91999999998</v>
      </c>
      <c r="P282" s="63">
        <v>1569256.45</v>
      </c>
      <c r="Q282" s="63">
        <f t="shared" si="108"/>
        <v>5417647.1100000003</v>
      </c>
    </row>
    <row r="283" spans="2:17" x14ac:dyDescent="0.25">
      <c r="B283" s="50" t="s">
        <v>409</v>
      </c>
      <c r="C283" s="56">
        <v>13338279</v>
      </c>
      <c r="D283" s="56">
        <v>13881480.050000001</v>
      </c>
      <c r="E283" s="120">
        <v>0</v>
      </c>
      <c r="F283" s="120">
        <v>0</v>
      </c>
      <c r="G283" s="120">
        <v>160425.72</v>
      </c>
      <c r="H283" s="120">
        <v>244751.12000000002</v>
      </c>
      <c r="I283" s="120">
        <v>49277.38</v>
      </c>
      <c r="J283" s="120">
        <v>345819.52</v>
      </c>
      <c r="K283" s="120">
        <v>287646.89</v>
      </c>
      <c r="L283" s="120">
        <v>41019.96</v>
      </c>
      <c r="M283" s="120">
        <v>75859.520000000004</v>
      </c>
      <c r="N283" s="120">
        <v>31598.91</v>
      </c>
      <c r="O283" s="121">
        <v>103321.65</v>
      </c>
      <c r="P283" s="56">
        <v>1125134.2</v>
      </c>
      <c r="Q283" s="56">
        <f t="shared" si="108"/>
        <v>2464854.8699999996</v>
      </c>
    </row>
    <row r="284" spans="2:17" x14ac:dyDescent="0.25">
      <c r="B284" s="50" t="s">
        <v>410</v>
      </c>
      <c r="C284" s="56">
        <v>5658119</v>
      </c>
      <c r="D284" s="56">
        <v>8095462.7400000002</v>
      </c>
      <c r="E284" s="120">
        <v>0</v>
      </c>
      <c r="F284" s="120">
        <v>0</v>
      </c>
      <c r="G284" s="120">
        <v>40660.129999999997</v>
      </c>
      <c r="H284" s="120">
        <v>432694.93</v>
      </c>
      <c r="I284" s="120">
        <v>6735</v>
      </c>
      <c r="J284" s="120">
        <v>79272.399999999994</v>
      </c>
      <c r="K284" s="120">
        <v>90329.57</v>
      </c>
      <c r="L284" s="120">
        <v>821264.12</v>
      </c>
      <c r="M284" s="120">
        <v>65678.58</v>
      </c>
      <c r="N284" s="120">
        <v>23066.07</v>
      </c>
      <c r="O284" s="121">
        <v>205823.27</v>
      </c>
      <c r="P284" s="56">
        <v>442972.25</v>
      </c>
      <c r="Q284" s="56">
        <f t="shared" si="108"/>
        <v>2208496.3200000003</v>
      </c>
    </row>
    <row r="285" spans="2:17" x14ac:dyDescent="0.25">
      <c r="B285" s="50" t="s">
        <v>411</v>
      </c>
      <c r="C285" s="56">
        <v>1212079</v>
      </c>
      <c r="D285" s="56">
        <v>1422174.48</v>
      </c>
      <c r="E285" s="120">
        <v>0</v>
      </c>
      <c r="F285" s="120">
        <v>21895.03</v>
      </c>
      <c r="G285" s="120">
        <v>86101.06</v>
      </c>
      <c r="H285" s="120">
        <v>7419.84</v>
      </c>
      <c r="I285" s="120">
        <v>98498.28</v>
      </c>
      <c r="J285" s="120">
        <v>111758</v>
      </c>
      <c r="K285" s="120">
        <v>0</v>
      </c>
      <c r="L285" s="120">
        <v>13926</v>
      </c>
      <c r="M285" s="120">
        <v>393692.71</v>
      </c>
      <c r="N285" s="120">
        <v>150</v>
      </c>
      <c r="O285" s="121">
        <v>9705</v>
      </c>
      <c r="P285" s="56">
        <v>1150</v>
      </c>
      <c r="Q285" s="56">
        <f t="shared" si="108"/>
        <v>744295.91999999993</v>
      </c>
    </row>
    <row r="286" spans="2:17" s="28" customFormat="1" x14ac:dyDescent="0.25">
      <c r="B286" s="51" t="s">
        <v>412</v>
      </c>
      <c r="C286" s="63">
        <v>114442714</v>
      </c>
      <c r="D286" s="63">
        <v>157949366.49999997</v>
      </c>
      <c r="E286" s="119">
        <f>SUM(E287:E293)</f>
        <v>332397.81</v>
      </c>
      <c r="F286" s="119">
        <f t="shared" ref="F286:O286" si="113">SUM(F287:F293)</f>
        <v>618572.02</v>
      </c>
      <c r="G286" s="119">
        <f t="shared" si="113"/>
        <v>4307946.0999999996</v>
      </c>
      <c r="H286" s="119">
        <f t="shared" si="113"/>
        <v>4323902.7300000004</v>
      </c>
      <c r="I286" s="119">
        <f t="shared" si="113"/>
        <v>3756853.3099999996</v>
      </c>
      <c r="J286" s="119">
        <f t="shared" si="113"/>
        <v>2635160.7999999998</v>
      </c>
      <c r="K286" s="119">
        <f t="shared" si="113"/>
        <v>5668150.4299999997</v>
      </c>
      <c r="L286" s="119">
        <f t="shared" si="113"/>
        <v>2017578.72</v>
      </c>
      <c r="M286" s="119">
        <f t="shared" si="113"/>
        <v>7318299.5200000014</v>
      </c>
      <c r="N286" s="119">
        <f t="shared" si="113"/>
        <v>3952061.38</v>
      </c>
      <c r="O286" s="119">
        <f t="shared" si="113"/>
        <v>5400003.21</v>
      </c>
      <c r="P286" s="63">
        <v>28236451.98</v>
      </c>
      <c r="Q286" s="63">
        <f t="shared" si="108"/>
        <v>68567378.010000005</v>
      </c>
    </row>
    <row r="287" spans="2:17" x14ac:dyDescent="0.25">
      <c r="B287" s="50" t="s">
        <v>413</v>
      </c>
      <c r="C287" s="56">
        <v>2679850</v>
      </c>
      <c r="D287" s="56">
        <v>3370</v>
      </c>
      <c r="E287" s="120">
        <v>0</v>
      </c>
      <c r="F287" s="120">
        <v>0</v>
      </c>
      <c r="G287" s="120">
        <v>0</v>
      </c>
      <c r="H287" s="120">
        <v>0</v>
      </c>
      <c r="I287" s="120">
        <v>143370</v>
      </c>
      <c r="J287" s="120">
        <v>0</v>
      </c>
      <c r="K287" s="120">
        <v>0</v>
      </c>
      <c r="L287" s="120">
        <v>0</v>
      </c>
      <c r="M287" s="120">
        <v>0</v>
      </c>
      <c r="N287" s="120">
        <v>0</v>
      </c>
      <c r="O287" s="121">
        <v>0</v>
      </c>
      <c r="P287" s="56"/>
      <c r="Q287" s="56">
        <f t="shared" si="108"/>
        <v>143370</v>
      </c>
    </row>
    <row r="288" spans="2:17" x14ac:dyDescent="0.25">
      <c r="B288" s="50" t="s">
        <v>414</v>
      </c>
      <c r="C288" s="121">
        <v>3726665</v>
      </c>
      <c r="D288" s="121">
        <v>85000</v>
      </c>
      <c r="E288" s="120">
        <v>0</v>
      </c>
      <c r="F288" s="120">
        <v>0</v>
      </c>
      <c r="G288" s="120">
        <v>0</v>
      </c>
      <c r="H288" s="120">
        <v>0</v>
      </c>
      <c r="I288" s="120">
        <v>0</v>
      </c>
      <c r="J288" s="120">
        <v>0</v>
      </c>
      <c r="K288" s="120">
        <v>0</v>
      </c>
      <c r="L288" s="120">
        <v>0</v>
      </c>
      <c r="M288" s="120">
        <v>0</v>
      </c>
      <c r="N288" s="120">
        <v>0</v>
      </c>
      <c r="O288" s="121">
        <v>0</v>
      </c>
      <c r="P288" s="121"/>
      <c r="Q288" s="121">
        <f t="shared" si="108"/>
        <v>0</v>
      </c>
    </row>
    <row r="289" spans="2:17" x14ac:dyDescent="0.25">
      <c r="B289" s="50" t="s">
        <v>415</v>
      </c>
      <c r="C289" s="56">
        <v>52736733</v>
      </c>
      <c r="D289" s="56">
        <v>71702645.049999982</v>
      </c>
      <c r="E289" s="120">
        <v>0</v>
      </c>
      <c r="F289" s="120">
        <v>0</v>
      </c>
      <c r="G289" s="120">
        <v>558753.6</v>
      </c>
      <c r="H289" s="120"/>
      <c r="I289" s="120"/>
      <c r="J289" s="120"/>
      <c r="K289" s="120"/>
      <c r="L289" s="120">
        <v>0</v>
      </c>
      <c r="M289" s="120"/>
      <c r="N289" s="120">
        <v>0</v>
      </c>
      <c r="O289" s="121"/>
      <c r="P289" s="56">
        <v>0</v>
      </c>
      <c r="Q289" s="56">
        <f t="shared" si="108"/>
        <v>558753.6</v>
      </c>
    </row>
    <row r="290" spans="2:17" x14ac:dyDescent="0.25">
      <c r="B290" s="50" t="s">
        <v>416</v>
      </c>
      <c r="C290" s="56">
        <v>486277</v>
      </c>
      <c r="D290" s="56">
        <v>280382.33999999997</v>
      </c>
      <c r="E290" s="120">
        <v>203612.61</v>
      </c>
      <c r="F290" s="120">
        <v>115520.10999999999</v>
      </c>
      <c r="G290" s="120">
        <v>949229.57</v>
      </c>
      <c r="H290" s="120">
        <v>316750.78999999998</v>
      </c>
      <c r="I290" s="120">
        <v>255913.23000000004</v>
      </c>
      <c r="J290" s="120">
        <v>1172048.4899999998</v>
      </c>
      <c r="K290" s="120">
        <v>1514335.0299999996</v>
      </c>
      <c r="L290" s="120">
        <v>752650.76</v>
      </c>
      <c r="M290" s="120">
        <v>3027557.0300000007</v>
      </c>
      <c r="N290" s="120">
        <v>1191874.5200000003</v>
      </c>
      <c r="O290" s="121">
        <v>1683878.07</v>
      </c>
      <c r="P290" s="56">
        <v>11854954.609999999</v>
      </c>
      <c r="Q290" s="56">
        <f t="shared" si="108"/>
        <v>23038324.82</v>
      </c>
    </row>
    <row r="291" spans="2:17" x14ac:dyDescent="0.25">
      <c r="B291" s="50" t="s">
        <v>417</v>
      </c>
      <c r="C291" s="56">
        <v>54616030</v>
      </c>
      <c r="D291" s="56">
        <v>85131284.109999999</v>
      </c>
      <c r="E291" s="120">
        <v>0</v>
      </c>
      <c r="F291" s="120"/>
      <c r="G291" s="120"/>
      <c r="H291" s="120">
        <v>89282.34</v>
      </c>
      <c r="I291" s="120">
        <v>0</v>
      </c>
      <c r="J291" s="120">
        <v>1385.16</v>
      </c>
      <c r="K291" s="120">
        <v>0</v>
      </c>
      <c r="L291" s="120">
        <v>3530</v>
      </c>
      <c r="M291" s="120">
        <v>465</v>
      </c>
      <c r="N291" s="120">
        <v>18190</v>
      </c>
      <c r="O291" s="121"/>
      <c r="P291" s="56">
        <v>4494.79</v>
      </c>
      <c r="Q291" s="56">
        <f t="shared" si="108"/>
        <v>117347.29</v>
      </c>
    </row>
    <row r="292" spans="2:17" x14ac:dyDescent="0.25">
      <c r="B292" s="50" t="s">
        <v>418</v>
      </c>
      <c r="C292" s="56">
        <v>197159</v>
      </c>
      <c r="D292" s="56">
        <v>746685</v>
      </c>
      <c r="E292" s="120">
        <v>128785.2</v>
      </c>
      <c r="F292" s="120">
        <v>503051.91</v>
      </c>
      <c r="G292" s="120">
        <v>2699367.9299999997</v>
      </c>
      <c r="H292" s="120">
        <v>3917869.6000000006</v>
      </c>
      <c r="I292" s="120">
        <v>3357570.0799999996</v>
      </c>
      <c r="J292" s="120">
        <v>1458648.49</v>
      </c>
      <c r="K292" s="120">
        <v>4153815.4</v>
      </c>
      <c r="L292" s="120">
        <v>1231307.96</v>
      </c>
      <c r="M292" s="120">
        <v>4290277.49</v>
      </c>
      <c r="N292" s="120">
        <v>2741996.8599999994</v>
      </c>
      <c r="O292" s="121">
        <v>3716125.1399999997</v>
      </c>
      <c r="P292" s="56">
        <v>16377002.580000002</v>
      </c>
      <c r="Q292" s="56">
        <f t="shared" si="108"/>
        <v>44575818.640000001</v>
      </c>
    </row>
    <row r="293" spans="2:17" x14ac:dyDescent="0.25">
      <c r="B293" s="50" t="s">
        <v>419</v>
      </c>
      <c r="C293" s="56">
        <v>9139545</v>
      </c>
      <c r="D293" s="56">
        <v>6425887.0499999998</v>
      </c>
      <c r="E293" s="120">
        <v>0</v>
      </c>
      <c r="F293" s="120">
        <v>0</v>
      </c>
      <c r="G293" s="120">
        <v>100595</v>
      </c>
      <c r="H293" s="120">
        <v>0</v>
      </c>
      <c r="I293" s="120"/>
      <c r="J293" s="120">
        <v>3078.66</v>
      </c>
      <c r="K293" s="120"/>
      <c r="L293" s="120">
        <v>30090</v>
      </c>
      <c r="M293" s="120"/>
      <c r="N293" s="120"/>
      <c r="O293" s="121"/>
      <c r="P293" s="56"/>
      <c r="Q293" s="56">
        <f t="shared" si="108"/>
        <v>133763.66</v>
      </c>
    </row>
    <row r="294" spans="2:17" s="28" customFormat="1" x14ac:dyDescent="0.25">
      <c r="B294" s="51" t="s">
        <v>420</v>
      </c>
      <c r="C294" s="63">
        <v>425938</v>
      </c>
      <c r="D294" s="63">
        <v>282492.79999999999</v>
      </c>
      <c r="E294" s="119">
        <f>SUM(E295:E300)</f>
        <v>201250</v>
      </c>
      <c r="F294" s="119">
        <f t="shared" ref="F294:O294" si="114">SUM(F295:F300)</f>
        <v>66003.3</v>
      </c>
      <c r="G294" s="119">
        <f t="shared" si="114"/>
        <v>423323.64</v>
      </c>
      <c r="H294" s="119">
        <f t="shared" si="114"/>
        <v>95033.919999999998</v>
      </c>
      <c r="I294" s="119">
        <f t="shared" si="114"/>
        <v>253513.81</v>
      </c>
      <c r="J294" s="119">
        <f t="shared" si="114"/>
        <v>29074.429999999997</v>
      </c>
      <c r="K294" s="119">
        <f t="shared" si="114"/>
        <v>11373.6</v>
      </c>
      <c r="L294" s="119">
        <f t="shared" si="114"/>
        <v>100889.93</v>
      </c>
      <c r="M294" s="119">
        <f t="shared" si="114"/>
        <v>526953.24</v>
      </c>
      <c r="N294" s="119">
        <f t="shared" si="114"/>
        <v>102767</v>
      </c>
      <c r="O294" s="119">
        <f t="shared" si="114"/>
        <v>97341.25</v>
      </c>
      <c r="P294" s="63">
        <v>384473.83999999997</v>
      </c>
      <c r="Q294" s="63">
        <f t="shared" si="108"/>
        <v>2291997.96</v>
      </c>
    </row>
    <row r="295" spans="2:17" x14ac:dyDescent="0.25">
      <c r="B295" s="50" t="s">
        <v>421</v>
      </c>
      <c r="C295" s="56">
        <v>30000</v>
      </c>
      <c r="D295" s="56">
        <v>15000</v>
      </c>
      <c r="E295" s="120">
        <v>0</v>
      </c>
      <c r="F295" s="120">
        <v>0</v>
      </c>
      <c r="G295" s="120">
        <v>2773</v>
      </c>
      <c r="H295" s="120">
        <v>7350</v>
      </c>
      <c r="I295" s="120">
        <v>0</v>
      </c>
      <c r="J295" s="120">
        <v>0</v>
      </c>
      <c r="K295" s="120">
        <v>0</v>
      </c>
      <c r="L295" s="120">
        <v>0</v>
      </c>
      <c r="M295" s="120">
        <v>200</v>
      </c>
      <c r="N295" s="120">
        <v>0</v>
      </c>
      <c r="O295" s="121">
        <v>2312.8000000000002</v>
      </c>
      <c r="P295" s="56">
        <v>10138.48</v>
      </c>
      <c r="Q295" s="56">
        <f>SUM(E295:P295)</f>
        <v>22774.28</v>
      </c>
    </row>
    <row r="296" spans="2:17" x14ac:dyDescent="0.25">
      <c r="B296" s="50" t="s">
        <v>422</v>
      </c>
      <c r="C296" s="56">
        <v>4242800</v>
      </c>
      <c r="D296" s="56">
        <v>36000</v>
      </c>
      <c r="E296" s="120">
        <v>0</v>
      </c>
      <c r="F296" s="120">
        <v>0</v>
      </c>
      <c r="G296" s="120">
        <v>0</v>
      </c>
      <c r="H296" s="120">
        <v>0</v>
      </c>
      <c r="I296" s="120">
        <v>0</v>
      </c>
      <c r="J296" s="120">
        <v>42.37</v>
      </c>
      <c r="K296" s="120">
        <v>0</v>
      </c>
      <c r="L296" s="120">
        <v>0</v>
      </c>
      <c r="M296" s="120">
        <v>0</v>
      </c>
      <c r="N296" s="120">
        <v>360</v>
      </c>
      <c r="O296" s="121">
        <v>0</v>
      </c>
      <c r="P296" s="56">
        <v>0</v>
      </c>
      <c r="Q296" s="56">
        <f>SUM(E296:P296)</f>
        <v>402.37</v>
      </c>
    </row>
    <row r="297" spans="2:17" x14ac:dyDescent="0.25">
      <c r="B297" s="50" t="s">
        <v>423</v>
      </c>
      <c r="C297" s="56">
        <v>1111365</v>
      </c>
      <c r="D297" s="56">
        <v>3109920.25</v>
      </c>
      <c r="E297" s="120">
        <v>0</v>
      </c>
      <c r="F297" s="120">
        <v>0</v>
      </c>
      <c r="G297" s="120">
        <v>219300.64</v>
      </c>
      <c r="H297" s="120">
        <v>87683.92</v>
      </c>
      <c r="I297" s="120">
        <v>52263.81</v>
      </c>
      <c r="J297" s="120">
        <v>29032.059999999998</v>
      </c>
      <c r="K297" s="120">
        <v>0</v>
      </c>
      <c r="L297" s="120">
        <v>96389.93</v>
      </c>
      <c r="M297" s="120">
        <v>121585.68</v>
      </c>
      <c r="N297" s="120">
        <v>101282</v>
      </c>
      <c r="O297" s="121">
        <v>95028.45</v>
      </c>
      <c r="P297" s="56">
        <v>367025.26</v>
      </c>
      <c r="Q297" s="56">
        <f t="shared" si="108"/>
        <v>1169591.75</v>
      </c>
    </row>
    <row r="298" spans="2:17" x14ac:dyDescent="0.25">
      <c r="B298" s="50" t="s">
        <v>424</v>
      </c>
      <c r="C298" s="56">
        <v>530000</v>
      </c>
      <c r="D298" s="56">
        <v>505000</v>
      </c>
      <c r="E298" s="120">
        <v>0</v>
      </c>
      <c r="F298" s="120">
        <v>0</v>
      </c>
      <c r="G298" s="120">
        <v>0</v>
      </c>
      <c r="H298" s="120">
        <v>0</v>
      </c>
      <c r="I298" s="120">
        <v>0</v>
      </c>
      <c r="J298" s="120">
        <v>0</v>
      </c>
      <c r="K298" s="120">
        <v>0</v>
      </c>
      <c r="L298" s="120">
        <v>0</v>
      </c>
      <c r="M298" s="120">
        <v>0</v>
      </c>
      <c r="N298" s="120">
        <v>0</v>
      </c>
      <c r="O298" s="121">
        <v>0</v>
      </c>
      <c r="P298" s="56">
        <v>0</v>
      </c>
      <c r="Q298" s="56">
        <f t="shared" si="108"/>
        <v>0</v>
      </c>
    </row>
    <row r="299" spans="2:17" x14ac:dyDescent="0.25">
      <c r="B299" s="50" t="s">
        <v>425</v>
      </c>
      <c r="C299" s="56">
        <v>34433</v>
      </c>
      <c r="D299" s="56">
        <v>218264</v>
      </c>
      <c r="E299" s="120">
        <v>0</v>
      </c>
      <c r="F299" s="120">
        <v>0</v>
      </c>
      <c r="G299" s="120">
        <v>0</v>
      </c>
      <c r="H299" s="120">
        <v>0</v>
      </c>
      <c r="I299" s="120">
        <v>0</v>
      </c>
      <c r="J299" s="120">
        <v>0</v>
      </c>
      <c r="K299" s="120">
        <v>10018.200000000001</v>
      </c>
      <c r="L299" s="120">
        <v>0</v>
      </c>
      <c r="M299" s="120">
        <v>2667.56</v>
      </c>
      <c r="N299" s="120">
        <v>0</v>
      </c>
      <c r="O299" s="121">
        <v>0</v>
      </c>
      <c r="P299" s="56">
        <v>7310.1</v>
      </c>
      <c r="Q299" s="56">
        <f t="shared" si="108"/>
        <v>19995.86</v>
      </c>
    </row>
    <row r="300" spans="2:17" x14ac:dyDescent="0.25">
      <c r="B300" s="50" t="s">
        <v>426</v>
      </c>
      <c r="C300" s="56">
        <v>2765009</v>
      </c>
      <c r="D300" s="56">
        <v>2259210</v>
      </c>
      <c r="E300" s="120">
        <v>201250</v>
      </c>
      <c r="F300" s="120">
        <v>66003.3</v>
      </c>
      <c r="G300" s="120">
        <v>201250</v>
      </c>
      <c r="H300" s="120">
        <v>0</v>
      </c>
      <c r="I300" s="120">
        <v>201250</v>
      </c>
      <c r="J300" s="120">
        <v>0</v>
      </c>
      <c r="K300" s="120">
        <v>1355.4</v>
      </c>
      <c r="L300" s="120">
        <v>4500</v>
      </c>
      <c r="M300" s="120">
        <v>402500</v>
      </c>
      <c r="N300" s="120">
        <v>1125</v>
      </c>
      <c r="O300" s="121">
        <v>0</v>
      </c>
      <c r="P300" s="56">
        <v>0</v>
      </c>
      <c r="Q300" s="56">
        <f t="shared" si="108"/>
        <v>1079233.7000000002</v>
      </c>
    </row>
    <row r="301" spans="2:17" s="28" customFormat="1" x14ac:dyDescent="0.25">
      <c r="B301" s="51" t="s">
        <v>427</v>
      </c>
      <c r="C301" s="63">
        <v>810904</v>
      </c>
      <c r="D301" s="63">
        <v>2468454.2000000002</v>
      </c>
      <c r="E301" s="119">
        <f>E302</f>
        <v>0</v>
      </c>
      <c r="F301" s="119">
        <f t="shared" ref="F301:O301" si="115">F302</f>
        <v>0</v>
      </c>
      <c r="G301" s="119">
        <f t="shared" si="115"/>
        <v>2360</v>
      </c>
      <c r="H301" s="119">
        <f t="shared" si="115"/>
        <v>38408</v>
      </c>
      <c r="I301" s="119">
        <f t="shared" si="115"/>
        <v>0</v>
      </c>
      <c r="J301" s="119">
        <f t="shared" si="115"/>
        <v>5425.08</v>
      </c>
      <c r="K301" s="119">
        <f t="shared" si="115"/>
        <v>53239.24</v>
      </c>
      <c r="L301" s="119">
        <f t="shared" si="115"/>
        <v>984</v>
      </c>
      <c r="M301" s="119">
        <f t="shared" si="115"/>
        <v>0</v>
      </c>
      <c r="N301" s="119">
        <f t="shared" si="115"/>
        <v>5015</v>
      </c>
      <c r="O301" s="119">
        <f t="shared" si="115"/>
        <v>0</v>
      </c>
      <c r="P301" s="63">
        <v>1163999.2</v>
      </c>
      <c r="Q301" s="63">
        <f t="shared" si="108"/>
        <v>1269430.52</v>
      </c>
    </row>
    <row r="302" spans="2:17" x14ac:dyDescent="0.25">
      <c r="B302" s="50" t="s">
        <v>428</v>
      </c>
      <c r="C302" s="56">
        <v>810904</v>
      </c>
      <c r="D302" s="56">
        <v>2468454.2000000002</v>
      </c>
      <c r="E302" s="120">
        <v>0</v>
      </c>
      <c r="F302" s="120">
        <v>0</v>
      </c>
      <c r="G302" s="120">
        <v>2360</v>
      </c>
      <c r="H302" s="120">
        <v>38408</v>
      </c>
      <c r="I302" s="120">
        <v>0</v>
      </c>
      <c r="J302" s="120">
        <v>5425.08</v>
      </c>
      <c r="K302" s="120">
        <v>53239.24</v>
      </c>
      <c r="L302" s="120">
        <v>984</v>
      </c>
      <c r="M302" s="120">
        <v>0</v>
      </c>
      <c r="N302" s="120">
        <v>5015</v>
      </c>
      <c r="O302" s="121">
        <v>0</v>
      </c>
      <c r="P302" s="56">
        <v>1163999.2</v>
      </c>
      <c r="Q302" s="56">
        <f t="shared" si="108"/>
        <v>1269430.52</v>
      </c>
    </row>
    <row r="303" spans="2:17" s="28" customFormat="1" x14ac:dyDescent="0.25">
      <c r="B303" s="52" t="s">
        <v>45</v>
      </c>
      <c r="C303" s="134">
        <v>2518935716</v>
      </c>
      <c r="D303" s="134">
        <v>2820409944.1900001</v>
      </c>
      <c r="E303" s="119">
        <f>E304+E313</f>
        <v>24062435.77</v>
      </c>
      <c r="F303" s="119">
        <f t="shared" ref="F303:O303" si="116">F304+F313</f>
        <v>52232438.170000002</v>
      </c>
      <c r="G303" s="119">
        <f t="shared" si="116"/>
        <v>103451022.73000002</v>
      </c>
      <c r="H303" s="119">
        <f t="shared" si="116"/>
        <v>154208456.15999997</v>
      </c>
      <c r="I303" s="119">
        <f t="shared" si="116"/>
        <v>167588477.68000001</v>
      </c>
      <c r="J303" s="119">
        <f t="shared" si="116"/>
        <v>140016946.44999999</v>
      </c>
      <c r="K303" s="119">
        <f t="shared" si="116"/>
        <v>159619475.50999996</v>
      </c>
      <c r="L303" s="119">
        <f t="shared" si="116"/>
        <v>133371758.90000001</v>
      </c>
      <c r="M303" s="119">
        <f t="shared" si="116"/>
        <v>153199786.25</v>
      </c>
      <c r="N303" s="119">
        <f t="shared" si="116"/>
        <v>177477560.69000003</v>
      </c>
      <c r="O303" s="119">
        <f t="shared" si="116"/>
        <v>130699194.24999997</v>
      </c>
      <c r="P303" s="63">
        <v>301212046.37000006</v>
      </c>
      <c r="Q303" s="63">
        <f t="shared" si="108"/>
        <v>1697139598.9300001</v>
      </c>
    </row>
    <row r="304" spans="2:17" s="28" customFormat="1" x14ac:dyDescent="0.25">
      <c r="B304" s="51" t="s">
        <v>429</v>
      </c>
      <c r="C304" s="63">
        <v>1347623200</v>
      </c>
      <c r="D304" s="63">
        <v>1363744310.51</v>
      </c>
      <c r="E304" s="119">
        <f>SUM(E305:E312)</f>
        <v>10650578.149999999</v>
      </c>
      <c r="F304" s="119">
        <f t="shared" ref="F304:O304" si="117">SUM(F305:F312)</f>
        <v>21038377.620000001</v>
      </c>
      <c r="G304" s="119">
        <f t="shared" si="117"/>
        <v>73573780.220000014</v>
      </c>
      <c r="H304" s="119">
        <f t="shared" si="117"/>
        <v>66229512.300000004</v>
      </c>
      <c r="I304" s="119">
        <f t="shared" si="117"/>
        <v>68017388.660000011</v>
      </c>
      <c r="J304" s="119">
        <f t="shared" si="117"/>
        <v>48185119.840000004</v>
      </c>
      <c r="K304" s="119">
        <f t="shared" si="117"/>
        <v>68591307.48999998</v>
      </c>
      <c r="L304" s="119">
        <f t="shared" si="117"/>
        <v>63632307.130000018</v>
      </c>
      <c r="M304" s="119">
        <f t="shared" si="117"/>
        <v>71435682.390000001</v>
      </c>
      <c r="N304" s="119">
        <f t="shared" si="117"/>
        <v>56366409.309999995</v>
      </c>
      <c r="O304" s="119">
        <f t="shared" si="117"/>
        <v>53421903.179999985</v>
      </c>
      <c r="P304" s="63">
        <v>131346304.60000001</v>
      </c>
      <c r="Q304" s="63">
        <f t="shared" si="108"/>
        <v>732488670.88999999</v>
      </c>
    </row>
    <row r="305" spans="2:17" x14ac:dyDescent="0.25">
      <c r="B305" s="50" t="s">
        <v>430</v>
      </c>
      <c r="C305" s="56">
        <v>624848556</v>
      </c>
      <c r="D305" s="56">
        <v>706680188.8499999</v>
      </c>
      <c r="E305" s="120">
        <v>7047636.6699999999</v>
      </c>
      <c r="F305" s="120">
        <v>13770083.359999999</v>
      </c>
      <c r="G305" s="120">
        <v>33286814.970000003</v>
      </c>
      <c r="H305" s="120">
        <v>30936634.719999999</v>
      </c>
      <c r="I305" s="120">
        <v>38288072.020000003</v>
      </c>
      <c r="J305" s="120">
        <v>28522706.030000001</v>
      </c>
      <c r="K305" s="120">
        <v>33928120.929999992</v>
      </c>
      <c r="L305" s="120">
        <v>38155350.660000011</v>
      </c>
      <c r="M305" s="120">
        <v>32508333.520000003</v>
      </c>
      <c r="N305" s="120">
        <v>27608349.969999999</v>
      </c>
      <c r="O305" s="121">
        <v>28090473.409999993</v>
      </c>
      <c r="P305" s="56">
        <v>62860051.650000013</v>
      </c>
      <c r="Q305" s="56">
        <f t="shared" si="108"/>
        <v>375002627.91000003</v>
      </c>
    </row>
    <row r="306" spans="2:17" x14ac:dyDescent="0.25">
      <c r="B306" s="50" t="s">
        <v>431</v>
      </c>
      <c r="C306" s="56">
        <v>620470245</v>
      </c>
      <c r="D306" s="56">
        <v>563145898.78000009</v>
      </c>
      <c r="E306" s="120">
        <v>3033018.96</v>
      </c>
      <c r="F306" s="120">
        <v>6557703.9600000009</v>
      </c>
      <c r="G306" s="120">
        <v>37610296.380000003</v>
      </c>
      <c r="H306" s="120">
        <v>31351474.870000001</v>
      </c>
      <c r="I306" s="120">
        <v>26752085.68</v>
      </c>
      <c r="J306" s="120">
        <v>14406682.68</v>
      </c>
      <c r="K306" s="120">
        <v>31517700.839999996</v>
      </c>
      <c r="L306" s="120">
        <v>19625379.34</v>
      </c>
      <c r="M306" s="120">
        <v>35646020.439999998</v>
      </c>
      <c r="N306" s="120">
        <v>24671799.879999999</v>
      </c>
      <c r="O306" s="121">
        <v>20824500.539999999</v>
      </c>
      <c r="P306" s="56">
        <v>59930418.969999999</v>
      </c>
      <c r="Q306" s="56">
        <f t="shared" si="108"/>
        <v>311927082.53999996</v>
      </c>
    </row>
    <row r="307" spans="2:17" x14ac:dyDescent="0.25">
      <c r="B307" s="50" t="s">
        <v>432</v>
      </c>
      <c r="C307" s="56">
        <v>2675548</v>
      </c>
      <c r="D307" s="56">
        <v>2535548</v>
      </c>
      <c r="E307" s="120">
        <v>0</v>
      </c>
      <c r="F307" s="120">
        <v>0</v>
      </c>
      <c r="G307" s="120">
        <v>0</v>
      </c>
      <c r="H307" s="120">
        <v>0</v>
      </c>
      <c r="I307" s="120">
        <v>0</v>
      </c>
      <c r="J307" s="120">
        <v>0</v>
      </c>
      <c r="K307" s="120">
        <v>14000</v>
      </c>
      <c r="L307" s="120">
        <v>0</v>
      </c>
      <c r="M307" s="120">
        <v>0</v>
      </c>
      <c r="N307" s="120">
        <v>0</v>
      </c>
      <c r="O307" s="121">
        <v>0</v>
      </c>
      <c r="P307" s="56">
        <v>0</v>
      </c>
      <c r="Q307" s="56">
        <f t="shared" si="108"/>
        <v>14000</v>
      </c>
    </row>
    <row r="308" spans="2:17" x14ac:dyDescent="0.25">
      <c r="B308" s="50" t="s">
        <v>433</v>
      </c>
      <c r="C308" s="56">
        <v>64451000</v>
      </c>
      <c r="D308" s="56">
        <v>66015788.299999997</v>
      </c>
      <c r="E308" s="120">
        <v>553854.26</v>
      </c>
      <c r="F308" s="120">
        <v>689528.62</v>
      </c>
      <c r="G308" s="120">
        <v>2391692.36</v>
      </c>
      <c r="H308" s="120">
        <v>2933043.9499999993</v>
      </c>
      <c r="I308" s="120">
        <v>2437946.7900000005</v>
      </c>
      <c r="J308" s="120">
        <v>3749393.1699999995</v>
      </c>
      <c r="K308" s="120">
        <v>2934029.34</v>
      </c>
      <c r="L308" s="120">
        <v>3235668.3000000003</v>
      </c>
      <c r="M308" s="120">
        <v>2305987.7399999998</v>
      </c>
      <c r="N308" s="120">
        <v>3144088.25</v>
      </c>
      <c r="O308" s="121">
        <v>4413408.3599999994</v>
      </c>
      <c r="P308" s="56">
        <v>7305441.7799999993</v>
      </c>
      <c r="Q308" s="56">
        <f t="shared" si="108"/>
        <v>36094082.919999994</v>
      </c>
    </row>
    <row r="309" spans="2:17" x14ac:dyDescent="0.25">
      <c r="B309" s="50" t="s">
        <v>434</v>
      </c>
      <c r="C309" s="56">
        <v>21613076</v>
      </c>
      <c r="D309" s="56">
        <v>17505606.460000001</v>
      </c>
      <c r="E309" s="120">
        <v>8685</v>
      </c>
      <c r="F309" s="120">
        <v>13889.3</v>
      </c>
      <c r="G309" s="120">
        <v>274586.81</v>
      </c>
      <c r="H309" s="120">
        <v>625958.16</v>
      </c>
      <c r="I309" s="120">
        <v>500564.61</v>
      </c>
      <c r="J309" s="120">
        <v>1069446.8999999999</v>
      </c>
      <c r="K309" s="120">
        <v>178746.88</v>
      </c>
      <c r="L309" s="120">
        <v>2261644.8099999996</v>
      </c>
      <c r="M309" s="120">
        <v>882467.1100000001</v>
      </c>
      <c r="N309" s="120">
        <v>911459.22</v>
      </c>
      <c r="O309" s="121">
        <v>31846.51</v>
      </c>
      <c r="P309" s="56">
        <v>652071.96</v>
      </c>
      <c r="Q309" s="56">
        <f t="shared" si="108"/>
        <v>7411367.2699999986</v>
      </c>
    </row>
    <row r="310" spans="2:17" x14ac:dyDescent="0.25">
      <c r="B310" s="50" t="s">
        <v>435</v>
      </c>
      <c r="C310" s="56">
        <v>13228933</v>
      </c>
      <c r="D310" s="56">
        <v>7550369.8599999994</v>
      </c>
      <c r="E310" s="120">
        <v>0</v>
      </c>
      <c r="F310" s="120">
        <v>7172.38</v>
      </c>
      <c r="G310" s="120">
        <v>10389.700000000001</v>
      </c>
      <c r="H310" s="120">
        <v>382400.6</v>
      </c>
      <c r="I310" s="120">
        <v>38719.56</v>
      </c>
      <c r="J310" s="120">
        <v>436891.06</v>
      </c>
      <c r="K310" s="120">
        <v>18709.5</v>
      </c>
      <c r="L310" s="120">
        <v>354264.02</v>
      </c>
      <c r="M310" s="120">
        <v>92873.58</v>
      </c>
      <c r="N310" s="120">
        <v>30711.99</v>
      </c>
      <c r="O310" s="121">
        <v>54905.62</v>
      </c>
      <c r="P310" s="56">
        <v>593695.3899999999</v>
      </c>
      <c r="Q310" s="56">
        <f t="shared" si="108"/>
        <v>2020733.4000000001</v>
      </c>
    </row>
    <row r="311" spans="2:17" x14ac:dyDescent="0.25">
      <c r="B311" s="50" t="s">
        <v>676</v>
      </c>
      <c r="C311" s="56">
        <v>113716</v>
      </c>
      <c r="D311" s="56">
        <v>114691</v>
      </c>
      <c r="E311" s="120">
        <v>0</v>
      </c>
      <c r="F311" s="120"/>
      <c r="G311" s="120"/>
      <c r="H311" s="120"/>
      <c r="I311" s="120"/>
      <c r="J311" s="120"/>
      <c r="K311" s="120"/>
      <c r="L311" s="120"/>
      <c r="M311" s="120"/>
      <c r="N311" s="120"/>
      <c r="O311" s="121"/>
      <c r="P311" s="56">
        <v>475</v>
      </c>
      <c r="Q311" s="56">
        <f t="shared" si="108"/>
        <v>475</v>
      </c>
    </row>
    <row r="312" spans="2:17" x14ac:dyDescent="0.25">
      <c r="B312" s="50" t="s">
        <v>437</v>
      </c>
      <c r="C312" s="56">
        <v>222126</v>
      </c>
      <c r="D312" s="56">
        <v>196219.26</v>
      </c>
      <c r="E312" s="120">
        <v>7383.26</v>
      </c>
      <c r="F312" s="120">
        <v>0</v>
      </c>
      <c r="G312" s="120"/>
      <c r="H312" s="120">
        <v>0</v>
      </c>
      <c r="I312" s="120"/>
      <c r="J312" s="120">
        <v>0</v>
      </c>
      <c r="K312" s="120"/>
      <c r="L312" s="120"/>
      <c r="M312" s="120">
        <v>0</v>
      </c>
      <c r="N312" s="120">
        <v>0</v>
      </c>
      <c r="O312" s="121">
        <v>6768.74</v>
      </c>
      <c r="P312" s="56">
        <v>4149.8500000000004</v>
      </c>
      <c r="Q312" s="56">
        <f t="shared" si="108"/>
        <v>18301.849999999999</v>
      </c>
    </row>
    <row r="313" spans="2:17" s="28" customFormat="1" x14ac:dyDescent="0.25">
      <c r="B313" s="51" t="s">
        <v>438</v>
      </c>
      <c r="C313" s="63">
        <v>1171312516</v>
      </c>
      <c r="D313" s="63">
        <v>1456665633.6799998</v>
      </c>
      <c r="E313" s="119">
        <f>SUM(E314:E321)</f>
        <v>13411857.620000001</v>
      </c>
      <c r="F313" s="119">
        <f t="shared" ref="F313:P313" si="118">SUM(F314:F321)</f>
        <v>31194060.550000001</v>
      </c>
      <c r="G313" s="119">
        <f t="shared" si="118"/>
        <v>29877242.510000002</v>
      </c>
      <c r="H313" s="119">
        <f t="shared" si="118"/>
        <v>87978943.85999997</v>
      </c>
      <c r="I313" s="119">
        <f t="shared" si="118"/>
        <v>99571089.019999981</v>
      </c>
      <c r="J313" s="119">
        <f t="shared" si="118"/>
        <v>91831826.609999999</v>
      </c>
      <c r="K313" s="119">
        <f t="shared" si="118"/>
        <v>91028168.019999981</v>
      </c>
      <c r="L313" s="119">
        <f t="shared" si="118"/>
        <v>69739451.769999996</v>
      </c>
      <c r="M313" s="119">
        <f t="shared" si="118"/>
        <v>81764103.859999999</v>
      </c>
      <c r="N313" s="119">
        <f t="shared" si="118"/>
        <v>121111151.38000003</v>
      </c>
      <c r="O313" s="119">
        <f t="shared" si="118"/>
        <v>77277291.069999993</v>
      </c>
      <c r="P313" s="119">
        <f t="shared" si="118"/>
        <v>169865741.76999998</v>
      </c>
      <c r="Q313" s="63">
        <f t="shared" si="108"/>
        <v>964650928.03999996</v>
      </c>
    </row>
    <row r="314" spans="2:17" x14ac:dyDescent="0.25">
      <c r="B314" s="50" t="s">
        <v>439</v>
      </c>
      <c r="C314" s="56">
        <v>718307</v>
      </c>
      <c r="D314" s="56">
        <v>1771422.5</v>
      </c>
      <c r="E314" s="120">
        <v>0</v>
      </c>
      <c r="F314" s="120">
        <v>0</v>
      </c>
      <c r="G314" s="120">
        <v>0</v>
      </c>
      <c r="H314" s="120">
        <v>0</v>
      </c>
      <c r="I314" s="120">
        <v>286386</v>
      </c>
      <c r="J314" s="120">
        <v>2065</v>
      </c>
      <c r="K314" s="120">
        <v>174640</v>
      </c>
      <c r="L314" s="120">
        <v>0</v>
      </c>
      <c r="M314" s="120">
        <v>0</v>
      </c>
      <c r="N314" s="120">
        <v>0</v>
      </c>
      <c r="O314" s="121">
        <v>4159.97</v>
      </c>
      <c r="P314" s="56">
        <v>7161.56</v>
      </c>
      <c r="Q314" s="56">
        <f t="shared" si="108"/>
        <v>474412.52999999997</v>
      </c>
    </row>
    <row r="315" spans="2:17" x14ac:dyDescent="0.25">
      <c r="B315" s="50" t="s">
        <v>440</v>
      </c>
      <c r="C315" s="56">
        <v>35526784</v>
      </c>
      <c r="D315" s="56">
        <v>16858021.890000001</v>
      </c>
      <c r="E315" s="120">
        <v>0</v>
      </c>
      <c r="F315" s="120">
        <v>0</v>
      </c>
      <c r="G315" s="120">
        <v>0</v>
      </c>
      <c r="H315" s="120">
        <v>78540.55</v>
      </c>
      <c r="I315" s="120">
        <v>79854.95</v>
      </c>
      <c r="J315" s="120">
        <v>67031.11</v>
      </c>
      <c r="K315" s="120">
        <v>560929.08000000007</v>
      </c>
      <c r="L315" s="120">
        <v>85475.94</v>
      </c>
      <c r="M315" s="120">
        <v>556173.78</v>
      </c>
      <c r="N315" s="120">
        <v>3887511</v>
      </c>
      <c r="O315" s="121">
        <v>225269.87</v>
      </c>
      <c r="P315" s="56">
        <v>4441096.3</v>
      </c>
      <c r="Q315" s="56">
        <f t="shared" si="108"/>
        <v>9981882.5800000001</v>
      </c>
    </row>
    <row r="316" spans="2:17" x14ac:dyDescent="0.25">
      <c r="B316" s="50" t="s">
        <v>441</v>
      </c>
      <c r="C316" s="56">
        <v>812459733</v>
      </c>
      <c r="D316" s="56">
        <v>980570008.11999977</v>
      </c>
      <c r="E316" s="120">
        <v>13283058.260000002</v>
      </c>
      <c r="F316" s="120">
        <v>24229952.030000001</v>
      </c>
      <c r="G316" s="120">
        <v>18502189.949999999</v>
      </c>
      <c r="H316" s="120">
        <v>67576938.11999999</v>
      </c>
      <c r="I316" s="120">
        <v>62917493.629999995</v>
      </c>
      <c r="J316" s="120">
        <v>55975790.310000002</v>
      </c>
      <c r="K316" s="120">
        <v>60582869.93999999</v>
      </c>
      <c r="L316" s="120">
        <v>50970652.390000001</v>
      </c>
      <c r="M316" s="120">
        <v>53119342.350000009</v>
      </c>
      <c r="N316" s="120">
        <v>80985471.070000023</v>
      </c>
      <c r="O316" s="121">
        <v>55494887.979999997</v>
      </c>
      <c r="P316" s="56">
        <v>101128299.94000001</v>
      </c>
      <c r="Q316" s="56">
        <f t="shared" si="108"/>
        <v>644766945.97000015</v>
      </c>
    </row>
    <row r="317" spans="2:17" x14ac:dyDescent="0.25">
      <c r="B317" s="50" t="s">
        <v>442</v>
      </c>
      <c r="C317" s="56">
        <v>13928197</v>
      </c>
      <c r="D317" s="56">
        <v>17211509</v>
      </c>
      <c r="E317" s="120">
        <v>0</v>
      </c>
      <c r="F317" s="120">
        <v>0</v>
      </c>
      <c r="G317" s="120">
        <v>3613258.77</v>
      </c>
      <c r="H317" s="120">
        <v>118868.52</v>
      </c>
      <c r="I317" s="120">
        <v>230930.22</v>
      </c>
      <c r="J317" s="120">
        <v>1223850</v>
      </c>
      <c r="K317" s="120">
        <v>9250</v>
      </c>
      <c r="L317" s="120">
        <v>164352.85999999999</v>
      </c>
      <c r="M317" s="120">
        <v>3256077</v>
      </c>
      <c r="N317" s="120">
        <v>1170</v>
      </c>
      <c r="O317" s="121">
        <v>181888.01</v>
      </c>
      <c r="P317" s="56">
        <v>7591226.3800000008</v>
      </c>
      <c r="Q317" s="56">
        <f t="shared" si="108"/>
        <v>16390871.760000002</v>
      </c>
    </row>
    <row r="318" spans="2:17" x14ac:dyDescent="0.25">
      <c r="B318" s="50" t="s">
        <v>443</v>
      </c>
      <c r="C318" s="56">
        <v>36423098</v>
      </c>
      <c r="D318" s="56">
        <v>38779147.890000001</v>
      </c>
      <c r="E318" s="120">
        <v>0</v>
      </c>
      <c r="F318" s="120">
        <v>1309300</v>
      </c>
      <c r="G318" s="120">
        <v>98512.19</v>
      </c>
      <c r="H318" s="120">
        <v>1193602.6299999999</v>
      </c>
      <c r="I318" s="120">
        <v>236327.17999999996</v>
      </c>
      <c r="J318" s="120">
        <v>1717196.62</v>
      </c>
      <c r="K318" s="120">
        <v>149573.25</v>
      </c>
      <c r="L318" s="120">
        <v>866761.40999999992</v>
      </c>
      <c r="M318" s="120">
        <v>260393.96000000002</v>
      </c>
      <c r="N318" s="120">
        <v>174899.86</v>
      </c>
      <c r="O318" s="121">
        <v>1815906.08</v>
      </c>
      <c r="P318" s="56">
        <v>19061824.219999999</v>
      </c>
      <c r="Q318" s="56">
        <f t="shared" si="108"/>
        <v>26884297.399999999</v>
      </c>
    </row>
    <row r="319" spans="2:17" x14ac:dyDescent="0.25">
      <c r="B319" s="50" t="s">
        <v>444</v>
      </c>
      <c r="C319" s="56">
        <v>33805884</v>
      </c>
      <c r="D319" s="56">
        <v>42593661.269999996</v>
      </c>
      <c r="E319" s="120">
        <v>128799.36</v>
      </c>
      <c r="F319" s="120">
        <v>897517.88</v>
      </c>
      <c r="G319" s="120">
        <v>1602192.76</v>
      </c>
      <c r="H319" s="120">
        <v>976162.71</v>
      </c>
      <c r="I319" s="120">
        <v>2169042.7300000004</v>
      </c>
      <c r="J319" s="120">
        <v>1872173.7000000004</v>
      </c>
      <c r="K319" s="120">
        <v>2549286.06</v>
      </c>
      <c r="L319" s="120">
        <v>1045172.7999999998</v>
      </c>
      <c r="M319" s="120">
        <v>2031634.0899999999</v>
      </c>
      <c r="N319" s="120">
        <v>1566559.1</v>
      </c>
      <c r="O319" s="121">
        <v>4243119.3</v>
      </c>
      <c r="P319" s="56">
        <v>3421960.03</v>
      </c>
      <c r="Q319" s="56">
        <f t="shared" si="108"/>
        <v>22503620.52</v>
      </c>
    </row>
    <row r="320" spans="2:17" x14ac:dyDescent="0.25">
      <c r="B320" s="50" t="s">
        <v>445</v>
      </c>
      <c r="C320" s="56">
        <v>1429268</v>
      </c>
      <c r="D320" s="56">
        <v>1979268</v>
      </c>
      <c r="E320" s="120">
        <v>0</v>
      </c>
      <c r="F320" s="120">
        <v>79650</v>
      </c>
      <c r="G320" s="120">
        <v>0</v>
      </c>
      <c r="H320" s="120">
        <v>0</v>
      </c>
      <c r="I320" s="120">
        <v>54752</v>
      </c>
      <c r="J320" s="120">
        <v>0</v>
      </c>
      <c r="K320" s="120">
        <v>0</v>
      </c>
      <c r="L320" s="120">
        <v>0</v>
      </c>
      <c r="M320" s="120">
        <v>51380.15</v>
      </c>
      <c r="N320" s="120">
        <v>37141.5</v>
      </c>
      <c r="O320" s="121">
        <v>202655.68</v>
      </c>
      <c r="P320" s="56">
        <v>100070.01</v>
      </c>
      <c r="Q320" s="56">
        <f t="shared" si="108"/>
        <v>525649.34</v>
      </c>
    </row>
    <row r="321" spans="2:17" s="28" customFormat="1" x14ac:dyDescent="0.25">
      <c r="B321" s="50" t="s">
        <v>446</v>
      </c>
      <c r="C321" s="56">
        <v>237021245</v>
      </c>
      <c r="D321" s="56">
        <v>356902595.00999999</v>
      </c>
      <c r="E321" s="120">
        <v>0</v>
      </c>
      <c r="F321" s="120">
        <v>4677640.6400000006</v>
      </c>
      <c r="G321" s="120">
        <v>6061088.8399999999</v>
      </c>
      <c r="H321" s="120">
        <v>18034831.329999998</v>
      </c>
      <c r="I321" s="120">
        <v>33596302.309999995</v>
      </c>
      <c r="J321" s="120">
        <v>30973719.870000001</v>
      </c>
      <c r="K321" s="120">
        <v>27001619.689999998</v>
      </c>
      <c r="L321" s="120">
        <v>16607036.370000001</v>
      </c>
      <c r="M321" s="120">
        <v>22489102.529999997</v>
      </c>
      <c r="N321" s="120">
        <v>34458398.850000001</v>
      </c>
      <c r="O321" s="134">
        <v>15109404.179999998</v>
      </c>
      <c r="P321" s="63">
        <v>34114103.329999998</v>
      </c>
      <c r="Q321" s="56">
        <f t="shared" si="108"/>
        <v>243123247.94</v>
      </c>
    </row>
    <row r="322" spans="2:17" s="28" customFormat="1" x14ac:dyDescent="0.25">
      <c r="B322" s="52" t="s">
        <v>46</v>
      </c>
      <c r="C322" s="134">
        <v>4415265114</v>
      </c>
      <c r="D322" s="134">
        <v>3598814728.4600005</v>
      </c>
      <c r="E322" s="119">
        <f>E323+E326+E329+E331+E333+E335+E337+E339+E342</f>
        <v>28282669.399999995</v>
      </c>
      <c r="F322" s="119">
        <f t="shared" ref="F322:O322" si="119">F323+F326+F329+F331+F333+F335+F337+F339+F342</f>
        <v>308154902.59999996</v>
      </c>
      <c r="G322" s="119">
        <f t="shared" si="119"/>
        <v>115958988.34000003</v>
      </c>
      <c r="H322" s="119">
        <f t="shared" si="119"/>
        <v>101464289.08999999</v>
      </c>
      <c r="I322" s="119">
        <f t="shared" si="119"/>
        <v>112389500.75999999</v>
      </c>
      <c r="J322" s="119">
        <f t="shared" si="119"/>
        <v>120526829.40000001</v>
      </c>
      <c r="K322" s="119">
        <f t="shared" si="119"/>
        <v>131659109.17999998</v>
      </c>
      <c r="L322" s="119">
        <f t="shared" si="119"/>
        <v>130425151.22000003</v>
      </c>
      <c r="M322" s="119">
        <f t="shared" si="119"/>
        <v>145623469.20999998</v>
      </c>
      <c r="N322" s="119">
        <f t="shared" si="119"/>
        <v>155745036.26999998</v>
      </c>
      <c r="O322" s="119">
        <f t="shared" si="119"/>
        <v>218887529.54999998</v>
      </c>
      <c r="P322" s="63">
        <v>346028198.64999998</v>
      </c>
      <c r="Q322" s="63">
        <f t="shared" si="108"/>
        <v>1915145673.6699996</v>
      </c>
    </row>
    <row r="323" spans="2:17" s="28" customFormat="1" x14ac:dyDescent="0.25">
      <c r="B323" s="52" t="s">
        <v>677</v>
      </c>
      <c r="C323" s="63">
        <v>203554828</v>
      </c>
      <c r="D323" s="63">
        <v>215690330.33000004</v>
      </c>
      <c r="E323" s="119">
        <f>E324+E325</f>
        <v>938522.58</v>
      </c>
      <c r="F323" s="119">
        <f t="shared" ref="F323:O323" si="120">F324+F325</f>
        <v>2001347.47</v>
      </c>
      <c r="G323" s="119">
        <f t="shared" si="120"/>
        <v>6474827.9900000002</v>
      </c>
      <c r="H323" s="119">
        <f t="shared" si="120"/>
        <v>8029275.2400000002</v>
      </c>
      <c r="I323" s="119">
        <f t="shared" si="120"/>
        <v>10830441.280000001</v>
      </c>
      <c r="J323" s="119">
        <f t="shared" si="120"/>
        <v>10484536.9</v>
      </c>
      <c r="K323" s="119">
        <f t="shared" si="120"/>
        <v>6947375.1600000001</v>
      </c>
      <c r="L323" s="119">
        <f t="shared" si="120"/>
        <v>14663258.080000002</v>
      </c>
      <c r="M323" s="119">
        <f t="shared" si="120"/>
        <v>9703497.1300000008</v>
      </c>
      <c r="N323" s="119">
        <f t="shared" si="120"/>
        <v>8853679.0799999982</v>
      </c>
      <c r="O323" s="119">
        <f t="shared" si="120"/>
        <v>9820578.3000000007</v>
      </c>
      <c r="P323" s="63">
        <v>21567312.639999997</v>
      </c>
      <c r="Q323" s="63">
        <f t="shared" si="108"/>
        <v>110314651.84999999</v>
      </c>
    </row>
    <row r="324" spans="2:17" x14ac:dyDescent="0.25">
      <c r="B324" s="27" t="s">
        <v>678</v>
      </c>
      <c r="C324" s="56">
        <v>197301208</v>
      </c>
      <c r="D324" s="56">
        <v>204849700.30000004</v>
      </c>
      <c r="E324" s="120">
        <v>938522.58</v>
      </c>
      <c r="F324" s="120">
        <v>2001347.47</v>
      </c>
      <c r="G324" s="120">
        <v>6474827.9900000002</v>
      </c>
      <c r="H324" s="120">
        <v>8029275.2400000002</v>
      </c>
      <c r="I324" s="120">
        <v>10830441.280000001</v>
      </c>
      <c r="J324" s="120">
        <v>10429505.98</v>
      </c>
      <c r="K324" s="120">
        <v>6716708.7599999998</v>
      </c>
      <c r="L324" s="120">
        <v>14394666.480000002</v>
      </c>
      <c r="M324" s="120">
        <v>9635747.3300000001</v>
      </c>
      <c r="N324" s="120">
        <v>8728515.3299999982</v>
      </c>
      <c r="O324" s="121">
        <v>9621433.3500000015</v>
      </c>
      <c r="P324" s="56">
        <v>21492794.469999995</v>
      </c>
      <c r="Q324" s="56">
        <f t="shared" si="108"/>
        <v>109293786.26000002</v>
      </c>
    </row>
    <row r="325" spans="2:17" x14ac:dyDescent="0.25">
      <c r="B325" s="27" t="s">
        <v>679</v>
      </c>
      <c r="C325" s="56">
        <v>6253620</v>
      </c>
      <c r="D325" s="56">
        <v>10840630.029999997</v>
      </c>
      <c r="E325" s="120">
        <v>0</v>
      </c>
      <c r="F325" s="120">
        <v>0</v>
      </c>
      <c r="G325" s="120">
        <v>0</v>
      </c>
      <c r="H325" s="120">
        <v>0</v>
      </c>
      <c r="I325" s="120">
        <v>0</v>
      </c>
      <c r="J325" s="120">
        <v>55030.92</v>
      </c>
      <c r="K325" s="120">
        <v>230666.4</v>
      </c>
      <c r="L325" s="120">
        <v>268591.59999999998</v>
      </c>
      <c r="M325" s="120">
        <v>67749.8</v>
      </c>
      <c r="N325" s="120">
        <v>125163.75</v>
      </c>
      <c r="O325" s="121">
        <v>199144.95</v>
      </c>
      <c r="P325" s="56">
        <v>74518.17</v>
      </c>
      <c r="Q325" s="56">
        <f t="shared" si="108"/>
        <v>1020865.59</v>
      </c>
    </row>
    <row r="326" spans="2:17" s="28" customFormat="1" x14ac:dyDescent="0.25">
      <c r="B326" s="52" t="s">
        <v>449</v>
      </c>
      <c r="C326" s="63">
        <v>356370218</v>
      </c>
      <c r="D326" s="63">
        <v>420134291.75</v>
      </c>
      <c r="E326" s="119">
        <f>E327+E328</f>
        <v>272398.82</v>
      </c>
      <c r="F326" s="119">
        <f t="shared" ref="F326:O326" si="121">F327+F328</f>
        <v>8413168.8000000007</v>
      </c>
      <c r="G326" s="119">
        <f t="shared" si="121"/>
        <v>9081798.6799999997</v>
      </c>
      <c r="H326" s="119">
        <f t="shared" si="121"/>
        <v>14215273.389999999</v>
      </c>
      <c r="I326" s="119">
        <f t="shared" si="121"/>
        <v>15370455.600000001</v>
      </c>
      <c r="J326" s="119">
        <f t="shared" si="121"/>
        <v>13241666.73</v>
      </c>
      <c r="K326" s="119">
        <f t="shared" si="121"/>
        <v>15529611.560000001</v>
      </c>
      <c r="L326" s="119">
        <f t="shared" si="121"/>
        <v>14242415.800000001</v>
      </c>
      <c r="M326" s="119">
        <f t="shared" si="121"/>
        <v>15588826.340000002</v>
      </c>
      <c r="N326" s="119">
        <f t="shared" si="121"/>
        <v>11938058.109999999</v>
      </c>
      <c r="O326" s="119">
        <f t="shared" si="121"/>
        <v>15708518.890000001</v>
      </c>
      <c r="P326" s="63">
        <v>30605687.230000004</v>
      </c>
      <c r="Q326" s="63">
        <f t="shared" si="108"/>
        <v>164207879.94999999</v>
      </c>
    </row>
    <row r="327" spans="2:17" x14ac:dyDescent="0.25">
      <c r="B327" s="27" t="s">
        <v>450</v>
      </c>
      <c r="C327" s="56">
        <v>345646954</v>
      </c>
      <c r="D327" s="56">
        <v>406437337.13999999</v>
      </c>
      <c r="E327" s="120">
        <v>249843.12</v>
      </c>
      <c r="F327" s="120">
        <v>8413168.8000000007</v>
      </c>
      <c r="G327" s="120">
        <v>9081798.6799999997</v>
      </c>
      <c r="H327" s="120">
        <v>13960817.999999998</v>
      </c>
      <c r="I327" s="120">
        <v>15368789.440000001</v>
      </c>
      <c r="J327" s="120">
        <v>13157440.530000001</v>
      </c>
      <c r="K327" s="120">
        <v>15317769.560000001</v>
      </c>
      <c r="L327" s="120">
        <v>13927736.270000001</v>
      </c>
      <c r="M327" s="120">
        <v>15588741.380000001</v>
      </c>
      <c r="N327" s="120">
        <v>11789496.109999999</v>
      </c>
      <c r="O327" s="121">
        <v>15603379.460000001</v>
      </c>
      <c r="P327" s="56">
        <v>30578595.680000003</v>
      </c>
      <c r="Q327" s="56">
        <f t="shared" si="108"/>
        <v>163037577.03</v>
      </c>
    </row>
    <row r="328" spans="2:17" x14ac:dyDescent="0.25">
      <c r="B328" s="27" t="s">
        <v>451</v>
      </c>
      <c r="C328" s="56">
        <v>10723264</v>
      </c>
      <c r="D328" s="56">
        <v>13696954.609999999</v>
      </c>
      <c r="E328" s="120">
        <v>22555.7</v>
      </c>
      <c r="F328" s="120">
        <v>0</v>
      </c>
      <c r="G328" s="120">
        <v>0</v>
      </c>
      <c r="H328" s="120">
        <v>254455.39</v>
      </c>
      <c r="I328" s="120">
        <v>1666.16</v>
      </c>
      <c r="J328" s="120">
        <v>84226.2</v>
      </c>
      <c r="K328" s="120">
        <v>211842</v>
      </c>
      <c r="L328" s="120">
        <v>314679.53000000003</v>
      </c>
      <c r="M328" s="120">
        <v>84.96</v>
      </c>
      <c r="N328" s="120">
        <v>148562</v>
      </c>
      <c r="O328" s="121">
        <v>105139.43</v>
      </c>
      <c r="P328" s="56">
        <v>27091.550000000003</v>
      </c>
      <c r="Q328" s="56">
        <f t="shared" si="108"/>
        <v>1170302.92</v>
      </c>
    </row>
    <row r="329" spans="2:17" s="28" customFormat="1" x14ac:dyDescent="0.25">
      <c r="B329" s="52" t="s">
        <v>680</v>
      </c>
      <c r="C329" s="63">
        <v>3262140630</v>
      </c>
      <c r="D329" s="63">
        <v>2122706134.9399998</v>
      </c>
      <c r="E329" s="119">
        <f>E330</f>
        <v>25140027.91</v>
      </c>
      <c r="F329" s="119">
        <f t="shared" ref="F329:O329" si="122">F330</f>
        <v>288559313.73999995</v>
      </c>
      <c r="G329" s="119">
        <f t="shared" si="122"/>
        <v>73849921.060000017</v>
      </c>
      <c r="H329" s="119">
        <f t="shared" si="122"/>
        <v>68223449.5</v>
      </c>
      <c r="I329" s="119">
        <f t="shared" si="122"/>
        <v>67820995.530000001</v>
      </c>
      <c r="J329" s="119">
        <f t="shared" si="122"/>
        <v>82813557.109999999</v>
      </c>
      <c r="K329" s="119">
        <f t="shared" si="122"/>
        <v>93164695.099999994</v>
      </c>
      <c r="L329" s="119">
        <f t="shared" si="122"/>
        <v>83616778.630000025</v>
      </c>
      <c r="M329" s="119">
        <f t="shared" si="122"/>
        <v>96089921.679999992</v>
      </c>
      <c r="N329" s="119">
        <f t="shared" si="122"/>
        <v>116607246.62000002</v>
      </c>
      <c r="O329" s="119">
        <f t="shared" si="122"/>
        <v>168808394.81999996</v>
      </c>
      <c r="P329" s="63">
        <v>232288008.55000001</v>
      </c>
      <c r="Q329" s="63">
        <f t="shared" si="108"/>
        <v>1396982310.25</v>
      </c>
    </row>
    <row r="330" spans="2:17" x14ac:dyDescent="0.25">
      <c r="B330" s="27" t="s">
        <v>681</v>
      </c>
      <c r="C330" s="56">
        <v>3262140630</v>
      </c>
      <c r="D330" s="56">
        <v>2122706134.9399998</v>
      </c>
      <c r="E330" s="120">
        <v>25140027.91</v>
      </c>
      <c r="F330" s="120">
        <v>288559313.73999995</v>
      </c>
      <c r="G330" s="120">
        <v>73849921.060000017</v>
      </c>
      <c r="H330" s="120">
        <v>68223449.5</v>
      </c>
      <c r="I330" s="120">
        <v>67820995.530000001</v>
      </c>
      <c r="J330" s="120">
        <v>82813557.109999999</v>
      </c>
      <c r="K330" s="120">
        <v>93164695.099999994</v>
      </c>
      <c r="L330" s="120">
        <v>83616778.630000025</v>
      </c>
      <c r="M330" s="120">
        <v>96089921.679999992</v>
      </c>
      <c r="N330" s="120">
        <v>116607246.62000002</v>
      </c>
      <c r="O330" s="121">
        <v>168808394.81999996</v>
      </c>
      <c r="P330" s="56">
        <v>232288008.55000001</v>
      </c>
      <c r="Q330" s="56">
        <f t="shared" si="108"/>
        <v>1396982310.25</v>
      </c>
    </row>
    <row r="331" spans="2:17" s="28" customFormat="1" x14ac:dyDescent="0.25">
      <c r="B331" s="52" t="s">
        <v>454</v>
      </c>
      <c r="C331" s="63">
        <v>8814232</v>
      </c>
      <c r="D331" s="63">
        <v>19478128.109999999</v>
      </c>
      <c r="E331" s="119">
        <f>E332</f>
        <v>0</v>
      </c>
      <c r="F331" s="119">
        <f t="shared" ref="F331:O331" si="123">F332</f>
        <v>0</v>
      </c>
      <c r="G331" s="119">
        <f t="shared" si="123"/>
        <v>13912195</v>
      </c>
      <c r="H331" s="119">
        <f t="shared" si="123"/>
        <v>5900</v>
      </c>
      <c r="I331" s="119">
        <f t="shared" si="123"/>
        <v>0</v>
      </c>
      <c r="J331" s="119">
        <f t="shared" si="123"/>
        <v>26550</v>
      </c>
      <c r="K331" s="119">
        <f t="shared" si="123"/>
        <v>0</v>
      </c>
      <c r="L331" s="119">
        <f t="shared" si="123"/>
        <v>52644.17</v>
      </c>
      <c r="M331" s="119">
        <f t="shared" si="123"/>
        <v>15743.94</v>
      </c>
      <c r="N331" s="119">
        <f t="shared" si="123"/>
        <v>96486.42</v>
      </c>
      <c r="O331" s="119">
        <f t="shared" si="123"/>
        <v>267694.8</v>
      </c>
      <c r="P331" s="63">
        <v>842379.02</v>
      </c>
      <c r="Q331" s="63">
        <f t="shared" si="108"/>
        <v>15219593.35</v>
      </c>
    </row>
    <row r="332" spans="2:17" x14ac:dyDescent="0.25">
      <c r="B332" s="27" t="s">
        <v>455</v>
      </c>
      <c r="C332" s="56">
        <v>8814232</v>
      </c>
      <c r="D332" s="56">
        <v>19478128.109999999</v>
      </c>
      <c r="E332" s="120">
        <v>0</v>
      </c>
      <c r="F332" s="120">
        <v>0</v>
      </c>
      <c r="G332" s="120">
        <v>13912195</v>
      </c>
      <c r="H332" s="120">
        <v>5900</v>
      </c>
      <c r="I332" s="120">
        <v>0</v>
      </c>
      <c r="J332" s="120">
        <v>26550</v>
      </c>
      <c r="K332" s="120">
        <v>0</v>
      </c>
      <c r="L332" s="120">
        <v>52644.17</v>
      </c>
      <c r="M332" s="120">
        <v>15743.94</v>
      </c>
      <c r="N332" s="120">
        <v>96486.42</v>
      </c>
      <c r="O332" s="121">
        <v>267694.8</v>
      </c>
      <c r="P332" s="56">
        <v>842379.02</v>
      </c>
      <c r="Q332" s="56">
        <f t="shared" si="108"/>
        <v>15219593.35</v>
      </c>
    </row>
    <row r="333" spans="2:17" s="28" customFormat="1" x14ac:dyDescent="0.25">
      <c r="B333" s="52" t="s">
        <v>456</v>
      </c>
      <c r="C333" s="63">
        <v>54632615</v>
      </c>
      <c r="D333" s="63">
        <v>75892797.110000014</v>
      </c>
      <c r="E333" s="119">
        <f>E334</f>
        <v>640487.41999999993</v>
      </c>
      <c r="F333" s="119">
        <f t="shared" ref="F333:O333" si="124">F334</f>
        <v>1851256.59</v>
      </c>
      <c r="G333" s="119">
        <f t="shared" si="124"/>
        <v>2322479.5900000003</v>
      </c>
      <c r="H333" s="119">
        <f t="shared" si="124"/>
        <v>716316.30999999994</v>
      </c>
      <c r="I333" s="119">
        <f t="shared" si="124"/>
        <v>3029056.8099999996</v>
      </c>
      <c r="J333" s="119">
        <f t="shared" si="124"/>
        <v>3256767.74</v>
      </c>
      <c r="K333" s="119">
        <f t="shared" si="124"/>
        <v>2243472.52</v>
      </c>
      <c r="L333" s="119">
        <f t="shared" si="124"/>
        <v>3047968.3100000005</v>
      </c>
      <c r="M333" s="119">
        <f t="shared" si="124"/>
        <v>3931904.8900000006</v>
      </c>
      <c r="N333" s="119">
        <f t="shared" si="124"/>
        <v>3257887.1900000004</v>
      </c>
      <c r="O333" s="119">
        <f t="shared" si="124"/>
        <v>2467540.9400000004</v>
      </c>
      <c r="P333" s="63">
        <v>9763479.410000002</v>
      </c>
      <c r="Q333" s="63">
        <f t="shared" si="108"/>
        <v>36528617.720000006</v>
      </c>
    </row>
    <row r="334" spans="2:17" x14ac:dyDescent="0.25">
      <c r="B334" s="27" t="s">
        <v>457</v>
      </c>
      <c r="C334" s="56">
        <v>54632615</v>
      </c>
      <c r="D334" s="56">
        <v>75892797.110000014</v>
      </c>
      <c r="E334" s="120">
        <v>640487.41999999993</v>
      </c>
      <c r="F334" s="120">
        <v>1851256.59</v>
      </c>
      <c r="G334" s="120">
        <v>2322479.5900000003</v>
      </c>
      <c r="H334" s="120">
        <v>716316.30999999994</v>
      </c>
      <c r="I334" s="120">
        <v>3029056.8099999996</v>
      </c>
      <c r="J334" s="120">
        <v>3256767.74</v>
      </c>
      <c r="K334" s="120">
        <v>2243472.52</v>
      </c>
      <c r="L334" s="120">
        <v>3047968.3100000005</v>
      </c>
      <c r="M334" s="120">
        <v>3931904.8900000006</v>
      </c>
      <c r="N334" s="120">
        <v>3257887.1900000004</v>
      </c>
      <c r="O334" s="121">
        <v>2467540.9400000004</v>
      </c>
      <c r="P334" s="56">
        <v>9763479.410000002</v>
      </c>
      <c r="Q334" s="56">
        <f t="shared" si="108"/>
        <v>36528617.720000006</v>
      </c>
    </row>
    <row r="335" spans="2:17" s="28" customFormat="1" x14ac:dyDescent="0.25">
      <c r="B335" s="52" t="s">
        <v>458</v>
      </c>
      <c r="C335" s="63">
        <v>90646859</v>
      </c>
      <c r="D335" s="63">
        <v>205313985.90999991</v>
      </c>
      <c r="E335" s="119">
        <f>E336</f>
        <v>643426.57000000007</v>
      </c>
      <c r="F335" s="119">
        <f t="shared" ref="F335:O335" si="125">F336</f>
        <v>5289076.7200000007</v>
      </c>
      <c r="G335" s="119">
        <f t="shared" si="125"/>
        <v>3857402.48</v>
      </c>
      <c r="H335" s="119">
        <f t="shared" si="125"/>
        <v>3191348.9500000007</v>
      </c>
      <c r="I335" s="119">
        <f t="shared" si="125"/>
        <v>3255206.95</v>
      </c>
      <c r="J335" s="119">
        <f t="shared" si="125"/>
        <v>4896629.08</v>
      </c>
      <c r="K335" s="119">
        <f t="shared" si="125"/>
        <v>6462661.4900000002</v>
      </c>
      <c r="L335" s="119">
        <f t="shared" si="125"/>
        <v>9507672.3900000006</v>
      </c>
      <c r="M335" s="119">
        <f t="shared" si="125"/>
        <v>7205769.1700000009</v>
      </c>
      <c r="N335" s="119">
        <f t="shared" si="125"/>
        <v>7728050.7400000002</v>
      </c>
      <c r="O335" s="119">
        <f t="shared" si="125"/>
        <v>14457134.59</v>
      </c>
      <c r="P335" s="63">
        <v>21676464.399999999</v>
      </c>
      <c r="Q335" s="63">
        <f t="shared" ref="Q335:Q405" si="126">SUM(E335:P335)</f>
        <v>88170843.530000001</v>
      </c>
    </row>
    <row r="336" spans="2:17" x14ac:dyDescent="0.25">
      <c r="B336" s="27" t="s">
        <v>459</v>
      </c>
      <c r="C336" s="56">
        <v>90646859</v>
      </c>
      <c r="D336" s="56">
        <v>205313985.90999991</v>
      </c>
      <c r="E336" s="120">
        <v>643426.57000000007</v>
      </c>
      <c r="F336" s="120">
        <v>5289076.7200000007</v>
      </c>
      <c r="G336" s="120">
        <v>3857402.48</v>
      </c>
      <c r="H336" s="120">
        <v>3191348.9500000007</v>
      </c>
      <c r="I336" s="120">
        <v>3255206.95</v>
      </c>
      <c r="J336" s="120">
        <v>4896629.08</v>
      </c>
      <c r="K336" s="120">
        <v>6462661.4900000002</v>
      </c>
      <c r="L336" s="120">
        <v>9507672.3900000006</v>
      </c>
      <c r="M336" s="120">
        <v>7205769.1700000009</v>
      </c>
      <c r="N336" s="120">
        <v>7728050.7400000002</v>
      </c>
      <c r="O336" s="121">
        <v>14457134.59</v>
      </c>
      <c r="P336" s="56">
        <v>21676464.399999999</v>
      </c>
      <c r="Q336" s="56">
        <f t="shared" si="126"/>
        <v>88170843.530000001</v>
      </c>
    </row>
    <row r="337" spans="2:17" s="28" customFormat="1" x14ac:dyDescent="0.25">
      <c r="B337" s="52" t="s">
        <v>460</v>
      </c>
      <c r="C337" s="63">
        <v>600000</v>
      </c>
      <c r="D337" s="63">
        <v>90164231.020000011</v>
      </c>
      <c r="E337" s="119">
        <f>E338</f>
        <v>0</v>
      </c>
      <c r="F337" s="119">
        <f t="shared" ref="F337:O337" si="127">F338</f>
        <v>0</v>
      </c>
      <c r="G337" s="119">
        <f t="shared" si="127"/>
        <v>11682</v>
      </c>
      <c r="H337" s="119">
        <f t="shared" si="127"/>
        <v>0</v>
      </c>
      <c r="I337" s="119">
        <f t="shared" si="127"/>
        <v>0</v>
      </c>
      <c r="J337" s="119">
        <f t="shared" si="127"/>
        <v>0</v>
      </c>
      <c r="K337" s="119">
        <f t="shared" si="127"/>
        <v>0</v>
      </c>
      <c r="L337" s="119">
        <f t="shared" si="127"/>
        <v>0</v>
      </c>
      <c r="M337" s="119">
        <f t="shared" si="127"/>
        <v>354115.89</v>
      </c>
      <c r="N337" s="119">
        <f t="shared" si="127"/>
        <v>0</v>
      </c>
      <c r="O337" s="119">
        <f t="shared" si="127"/>
        <v>0</v>
      </c>
      <c r="P337" s="63">
        <v>290</v>
      </c>
      <c r="Q337" s="63">
        <f t="shared" si="126"/>
        <v>366087.89</v>
      </c>
    </row>
    <row r="338" spans="2:17" x14ac:dyDescent="0.25">
      <c r="B338" s="27" t="s">
        <v>461</v>
      </c>
      <c r="C338" s="56">
        <v>600000</v>
      </c>
      <c r="D338" s="56">
        <v>70655056.520000011</v>
      </c>
      <c r="E338" s="120">
        <v>0</v>
      </c>
      <c r="F338" s="120">
        <v>0</v>
      </c>
      <c r="G338" s="120">
        <v>11682</v>
      </c>
      <c r="H338" s="120">
        <v>0</v>
      </c>
      <c r="I338" s="120">
        <v>0</v>
      </c>
      <c r="J338" s="120">
        <v>0</v>
      </c>
      <c r="K338" s="120">
        <v>0</v>
      </c>
      <c r="L338" s="120">
        <v>0</v>
      </c>
      <c r="M338" s="120">
        <v>354115.89</v>
      </c>
      <c r="N338" s="120">
        <v>0</v>
      </c>
      <c r="O338" s="121">
        <v>0</v>
      </c>
      <c r="P338" s="56">
        <v>290</v>
      </c>
      <c r="Q338" s="56">
        <f t="shared" si="126"/>
        <v>366087.89</v>
      </c>
    </row>
    <row r="339" spans="2:17" s="28" customFormat="1" x14ac:dyDescent="0.25">
      <c r="B339" s="52" t="s">
        <v>462</v>
      </c>
      <c r="C339" s="63">
        <v>35298882</v>
      </c>
      <c r="D339" s="63">
        <v>19509174.499999996</v>
      </c>
      <c r="E339" s="119">
        <f>E340+E341</f>
        <v>144894.39999999999</v>
      </c>
      <c r="F339" s="119">
        <f t="shared" ref="F339:O339" si="128">F340+F341</f>
        <v>930478.67999999993</v>
      </c>
      <c r="G339" s="119">
        <f t="shared" si="128"/>
        <v>1230267.58</v>
      </c>
      <c r="H339" s="119">
        <f t="shared" si="128"/>
        <v>3626014.74</v>
      </c>
      <c r="I339" s="119">
        <f t="shared" si="128"/>
        <v>2203142.02</v>
      </c>
      <c r="J339" s="119">
        <f t="shared" si="128"/>
        <v>3408716.8899999997</v>
      </c>
      <c r="K339" s="119">
        <f t="shared" si="128"/>
        <v>2296025.7200000002</v>
      </c>
      <c r="L339" s="119">
        <f t="shared" si="128"/>
        <v>2627445.3299999991</v>
      </c>
      <c r="M339" s="119">
        <f t="shared" si="128"/>
        <v>6414644.5</v>
      </c>
      <c r="N339" s="119">
        <f t="shared" si="128"/>
        <v>3416808.73</v>
      </c>
      <c r="O339" s="119">
        <f t="shared" si="128"/>
        <v>3081793.7399999998</v>
      </c>
      <c r="P339" s="63">
        <v>11204427.689999999</v>
      </c>
      <c r="Q339" s="63">
        <f t="shared" si="126"/>
        <v>40584660.019999996</v>
      </c>
    </row>
    <row r="340" spans="2:17" x14ac:dyDescent="0.25">
      <c r="B340" s="27" t="s">
        <v>463</v>
      </c>
      <c r="C340" s="56">
        <v>32262164</v>
      </c>
      <c r="D340" s="56">
        <v>448515147.29000002</v>
      </c>
      <c r="E340" s="120">
        <v>119406.39999999999</v>
      </c>
      <c r="F340" s="120">
        <v>930478.67999999993</v>
      </c>
      <c r="G340" s="120">
        <v>971099.29</v>
      </c>
      <c r="H340" s="120">
        <v>2368780.9400000004</v>
      </c>
      <c r="I340" s="120">
        <v>2118278.9500000002</v>
      </c>
      <c r="J340" s="120">
        <v>2385946.38</v>
      </c>
      <c r="K340" s="120">
        <v>2127725.35</v>
      </c>
      <c r="L340" s="120">
        <v>2361943.6999999993</v>
      </c>
      <c r="M340" s="120">
        <v>3879288.76</v>
      </c>
      <c r="N340" s="120">
        <v>1604781.25</v>
      </c>
      <c r="O340" s="121">
        <v>1512011.0899999999</v>
      </c>
      <c r="P340" s="56">
        <v>9780007.8899999987</v>
      </c>
      <c r="Q340" s="56">
        <f t="shared" si="126"/>
        <v>30159748.68</v>
      </c>
    </row>
    <row r="341" spans="2:17" x14ac:dyDescent="0.25">
      <c r="B341" s="27" t="s">
        <v>464</v>
      </c>
      <c r="C341" s="56">
        <v>3036718</v>
      </c>
      <c r="D341" s="56">
        <v>290514558.83000004</v>
      </c>
      <c r="E341" s="120">
        <v>25488</v>
      </c>
      <c r="F341" s="120">
        <v>0</v>
      </c>
      <c r="G341" s="120">
        <v>259168.28999999998</v>
      </c>
      <c r="H341" s="120">
        <v>1257233.8</v>
      </c>
      <c r="I341" s="120">
        <v>84863.07</v>
      </c>
      <c r="J341" s="120">
        <v>1022770.51</v>
      </c>
      <c r="K341" s="120">
        <v>168300.37</v>
      </c>
      <c r="L341" s="120">
        <v>265501.63</v>
      </c>
      <c r="M341" s="120">
        <v>2535355.7399999998</v>
      </c>
      <c r="N341" s="120">
        <v>1812027.48</v>
      </c>
      <c r="O341" s="121">
        <v>1569782.65</v>
      </c>
      <c r="P341" s="56">
        <v>1424419.8000000003</v>
      </c>
      <c r="Q341" s="56">
        <f t="shared" si="126"/>
        <v>10424911.340000002</v>
      </c>
    </row>
    <row r="342" spans="2:17" s="28" customFormat="1" x14ac:dyDescent="0.25">
      <c r="B342" s="52" t="s">
        <v>465</v>
      </c>
      <c r="C342" s="63">
        <v>403206850</v>
      </c>
      <c r="D342" s="63">
        <v>6200001</v>
      </c>
      <c r="E342" s="119">
        <f>SUM(E343:E347)</f>
        <v>502911.7</v>
      </c>
      <c r="F342" s="119">
        <f t="shared" ref="F342:O342" si="129">SUM(F343:F347)</f>
        <v>1110260.6000000001</v>
      </c>
      <c r="G342" s="119">
        <f t="shared" si="129"/>
        <v>5218413.9600000009</v>
      </c>
      <c r="H342" s="119">
        <f t="shared" si="129"/>
        <v>3456710.9599999995</v>
      </c>
      <c r="I342" s="119">
        <f t="shared" si="129"/>
        <v>9880202.5700000003</v>
      </c>
      <c r="J342" s="119">
        <f t="shared" si="129"/>
        <v>2398404.9499999997</v>
      </c>
      <c r="K342" s="119">
        <f t="shared" si="129"/>
        <v>5015267.629999999</v>
      </c>
      <c r="L342" s="119">
        <f t="shared" si="129"/>
        <v>2666968.5099999998</v>
      </c>
      <c r="M342" s="119">
        <f t="shared" si="129"/>
        <v>6319045.6699999999</v>
      </c>
      <c r="N342" s="119">
        <f t="shared" si="129"/>
        <v>3846819.38</v>
      </c>
      <c r="O342" s="119">
        <f t="shared" si="129"/>
        <v>4275873.47</v>
      </c>
      <c r="P342" s="63">
        <v>18080149.710000001</v>
      </c>
      <c r="Q342" s="63">
        <f t="shared" si="126"/>
        <v>62771029.109999999</v>
      </c>
    </row>
    <row r="343" spans="2:17" x14ac:dyDescent="0.25">
      <c r="B343" s="27" t="s">
        <v>466</v>
      </c>
      <c r="C343" s="56">
        <v>282034723</v>
      </c>
      <c r="D343" s="56">
        <v>100000</v>
      </c>
      <c r="E343" s="120">
        <v>441534.96</v>
      </c>
      <c r="F343" s="120">
        <v>462015.89999999997</v>
      </c>
      <c r="G343" s="120">
        <v>3988025.8400000008</v>
      </c>
      <c r="H343" s="120">
        <v>1452708.24</v>
      </c>
      <c r="I343" s="120">
        <v>4451850.03</v>
      </c>
      <c r="J343" s="120">
        <v>892389.64999999979</v>
      </c>
      <c r="K343" s="120">
        <v>3271498.3799999994</v>
      </c>
      <c r="L343" s="120">
        <v>815651.04999999993</v>
      </c>
      <c r="M343" s="120">
        <v>955600.32999999984</v>
      </c>
      <c r="N343" s="120">
        <v>1275300.6399999999</v>
      </c>
      <c r="O343" s="121">
        <v>954478</v>
      </c>
      <c r="P343" s="56">
        <v>9145495.3800000008</v>
      </c>
      <c r="Q343" s="56">
        <f t="shared" si="126"/>
        <v>28106548.400000006</v>
      </c>
    </row>
    <row r="344" spans="2:17" x14ac:dyDescent="0.25">
      <c r="B344" s="27" t="s">
        <v>467</v>
      </c>
      <c r="C344" s="56">
        <v>5000000</v>
      </c>
      <c r="D344" s="56">
        <v>91522067.020000011</v>
      </c>
      <c r="E344" s="120">
        <v>0</v>
      </c>
      <c r="F344" s="120">
        <v>0</v>
      </c>
      <c r="G344" s="120">
        <v>0</v>
      </c>
      <c r="H344" s="120">
        <v>0</v>
      </c>
      <c r="I344" s="120">
        <v>0</v>
      </c>
      <c r="J344" s="120">
        <v>0</v>
      </c>
      <c r="K344" s="120">
        <v>0</v>
      </c>
      <c r="L344" s="120">
        <v>0</v>
      </c>
      <c r="M344" s="120">
        <v>0</v>
      </c>
      <c r="N344" s="120">
        <v>0</v>
      </c>
      <c r="O344" s="121">
        <v>0</v>
      </c>
      <c r="P344" s="56">
        <v>0</v>
      </c>
      <c r="Q344" s="56">
        <f t="shared" si="126"/>
        <v>0</v>
      </c>
    </row>
    <row r="345" spans="2:17" x14ac:dyDescent="0.25">
      <c r="B345" s="27" t="s">
        <v>468</v>
      </c>
      <c r="C345" s="56">
        <v>100000</v>
      </c>
      <c r="D345" s="56">
        <v>60178520.440000005</v>
      </c>
      <c r="E345" s="120">
        <v>0</v>
      </c>
      <c r="F345" s="120">
        <v>0</v>
      </c>
      <c r="G345" s="120">
        <v>0</v>
      </c>
      <c r="H345" s="120">
        <v>0</v>
      </c>
      <c r="I345" s="120">
        <v>0</v>
      </c>
      <c r="J345" s="120">
        <v>0</v>
      </c>
      <c r="K345" s="120">
        <v>0</v>
      </c>
      <c r="L345" s="120">
        <v>0</v>
      </c>
      <c r="M345" s="120">
        <v>0</v>
      </c>
      <c r="N345" s="120">
        <v>0</v>
      </c>
      <c r="O345" s="121">
        <v>0</v>
      </c>
      <c r="P345" s="56"/>
      <c r="Q345" s="56">
        <f t="shared" si="126"/>
        <v>0</v>
      </c>
    </row>
    <row r="346" spans="2:17" x14ac:dyDescent="0.25">
      <c r="B346" s="27" t="s">
        <v>469</v>
      </c>
      <c r="C346" s="56">
        <v>63770197</v>
      </c>
      <c r="D346" s="56">
        <v>919682</v>
      </c>
      <c r="E346" s="120">
        <v>10620</v>
      </c>
      <c r="F346" s="120">
        <v>37658.900000000016</v>
      </c>
      <c r="G346" s="120">
        <v>331613.81999999995</v>
      </c>
      <c r="H346" s="120">
        <v>1336794.5799999994</v>
      </c>
      <c r="I346" s="120">
        <v>5331790.68</v>
      </c>
      <c r="J346" s="120">
        <v>301391.89</v>
      </c>
      <c r="K346" s="120">
        <v>846483.40999999992</v>
      </c>
      <c r="L346" s="120">
        <v>848961.34</v>
      </c>
      <c r="M346" s="120">
        <v>4046406.9000000004</v>
      </c>
      <c r="N346" s="120">
        <v>929421.40000000014</v>
      </c>
      <c r="O346" s="121">
        <v>562077.84999999986</v>
      </c>
      <c r="P346" s="56">
        <v>4604970.76</v>
      </c>
      <c r="Q346" s="56">
        <f t="shared" si="126"/>
        <v>19188191.530000001</v>
      </c>
    </row>
    <row r="347" spans="2:17" x14ac:dyDescent="0.25">
      <c r="B347" s="27" t="s">
        <v>470</v>
      </c>
      <c r="C347" s="56">
        <v>52301930</v>
      </c>
      <c r="D347" s="56">
        <v>919682</v>
      </c>
      <c r="E347" s="120">
        <v>50756.74</v>
      </c>
      <c r="F347" s="120">
        <v>610585.80000000005</v>
      </c>
      <c r="G347" s="120">
        <v>898774.29999999993</v>
      </c>
      <c r="H347" s="120">
        <v>667208.14000000013</v>
      </c>
      <c r="I347" s="120">
        <v>96561.860000000102</v>
      </c>
      <c r="J347" s="120">
        <v>1204623.4099999999</v>
      </c>
      <c r="K347" s="120">
        <v>897285.84</v>
      </c>
      <c r="L347" s="120">
        <v>1002356.1200000001</v>
      </c>
      <c r="M347" s="120">
        <v>1317038.44</v>
      </c>
      <c r="N347" s="120">
        <v>1642097.34</v>
      </c>
      <c r="O347" s="121">
        <v>2759317.6199999996</v>
      </c>
      <c r="P347" s="56">
        <v>4329683.57</v>
      </c>
      <c r="Q347" s="56">
        <f t="shared" si="126"/>
        <v>15476289.18</v>
      </c>
    </row>
    <row r="348" spans="2:17" s="28" customFormat="1" x14ac:dyDescent="0.25">
      <c r="B348" s="26" t="s">
        <v>47</v>
      </c>
      <c r="C348" s="55">
        <f t="shared" ref="C348:N348" si="130">C349+C367+C376+C380+C383+C388</f>
        <v>2938901721</v>
      </c>
      <c r="D348" s="55">
        <v>3118828154.77</v>
      </c>
      <c r="E348" s="118">
        <f t="shared" si="130"/>
        <v>5516352.9900000002</v>
      </c>
      <c r="F348" s="118">
        <f t="shared" si="130"/>
        <v>41615946.719999999</v>
      </c>
      <c r="G348" s="118">
        <f t="shared" si="130"/>
        <v>29676002.399999999</v>
      </c>
      <c r="H348" s="118">
        <f t="shared" si="130"/>
        <v>39786723.719999999</v>
      </c>
      <c r="I348" s="118">
        <f t="shared" si="130"/>
        <v>32037780.02</v>
      </c>
      <c r="J348" s="118">
        <f t="shared" si="130"/>
        <v>29037969.200000003</v>
      </c>
      <c r="K348" s="118">
        <f t="shared" si="130"/>
        <v>48835297.5</v>
      </c>
      <c r="L348" s="118">
        <f t="shared" si="130"/>
        <v>53296999</v>
      </c>
      <c r="M348" s="118">
        <f t="shared" si="130"/>
        <v>39153325.480000004</v>
      </c>
      <c r="N348" s="118">
        <f t="shared" si="130"/>
        <v>37513394.490000002</v>
      </c>
      <c r="O348" s="118">
        <f>O349+O367+O376+O380+O383+O388</f>
        <v>57704796.989999995</v>
      </c>
      <c r="P348" s="55">
        <v>123314343.22</v>
      </c>
      <c r="Q348" s="55">
        <f t="shared" si="126"/>
        <v>537488931.73000002</v>
      </c>
    </row>
    <row r="349" spans="2:17" s="28" customFormat="1" x14ac:dyDescent="0.25">
      <c r="B349" s="28" t="s">
        <v>48</v>
      </c>
      <c r="C349" s="134">
        <v>2718655650</v>
      </c>
      <c r="D349" s="134">
        <v>2845305001.27</v>
      </c>
      <c r="E349" s="119">
        <f>E350+E354+E357+E359+E362+E364</f>
        <v>827778.61</v>
      </c>
      <c r="F349" s="119">
        <f t="shared" ref="F349:O349" si="131">F350+F354+F357+F359+F362+F364</f>
        <v>37911858.519999996</v>
      </c>
      <c r="G349" s="119">
        <f t="shared" si="131"/>
        <v>23562705.890000001</v>
      </c>
      <c r="H349" s="119">
        <f t="shared" si="131"/>
        <v>31727235.390000001</v>
      </c>
      <c r="I349" s="119">
        <f t="shared" si="131"/>
        <v>29374310.16</v>
      </c>
      <c r="J349" s="119">
        <f t="shared" si="131"/>
        <v>20923395.350000001</v>
      </c>
      <c r="K349" s="119">
        <f t="shared" si="131"/>
        <v>41073294.329999998</v>
      </c>
      <c r="L349" s="119">
        <f t="shared" si="131"/>
        <v>44710477.539999999</v>
      </c>
      <c r="M349" s="119">
        <f t="shared" si="131"/>
        <v>35965370.740000002</v>
      </c>
      <c r="N349" s="119">
        <f t="shared" si="131"/>
        <v>33714441.770000003</v>
      </c>
      <c r="O349" s="119">
        <f t="shared" si="131"/>
        <v>54417508.299999997</v>
      </c>
      <c r="P349" s="63">
        <v>78631667.289999992</v>
      </c>
      <c r="Q349" s="63">
        <f t="shared" si="126"/>
        <v>432840043.88999999</v>
      </c>
    </row>
    <row r="350" spans="2:17" s="28" customFormat="1" x14ac:dyDescent="0.25">
      <c r="B350" s="51" t="s">
        <v>471</v>
      </c>
      <c r="C350" s="63">
        <v>1882276469</v>
      </c>
      <c r="D350" s="63">
        <v>1874566069</v>
      </c>
      <c r="E350" s="119">
        <f>E351+E352+E353</f>
        <v>0</v>
      </c>
      <c r="F350" s="119">
        <f t="shared" ref="F350:O350" si="132">F351+F352+F353</f>
        <v>0</v>
      </c>
      <c r="G350" s="119">
        <f t="shared" si="132"/>
        <v>0</v>
      </c>
      <c r="H350" s="119">
        <f t="shared" si="132"/>
        <v>0</v>
      </c>
      <c r="I350" s="119">
        <f t="shared" si="132"/>
        <v>0</v>
      </c>
      <c r="J350" s="119">
        <f t="shared" si="132"/>
        <v>0</v>
      </c>
      <c r="K350" s="119">
        <f t="shared" si="132"/>
        <v>0</v>
      </c>
      <c r="L350" s="119">
        <f t="shared" si="132"/>
        <v>0</v>
      </c>
      <c r="M350" s="119">
        <f t="shared" si="132"/>
        <v>0</v>
      </c>
      <c r="N350" s="119">
        <f t="shared" si="132"/>
        <v>0</v>
      </c>
      <c r="O350" s="119">
        <f t="shared" si="132"/>
        <v>0</v>
      </c>
      <c r="P350" s="63"/>
      <c r="Q350" s="63">
        <f t="shared" si="126"/>
        <v>0</v>
      </c>
    </row>
    <row r="351" spans="2:17" x14ac:dyDescent="0.25">
      <c r="B351" s="50" t="s">
        <v>472</v>
      </c>
      <c r="C351" s="56">
        <v>38310000</v>
      </c>
      <c r="D351" s="56">
        <v>38310000</v>
      </c>
      <c r="E351" s="120">
        <v>0</v>
      </c>
      <c r="F351" s="120">
        <v>0</v>
      </c>
      <c r="G351" s="120">
        <v>0</v>
      </c>
      <c r="H351" s="120">
        <v>0</v>
      </c>
      <c r="I351" s="120">
        <v>0</v>
      </c>
      <c r="J351" s="120">
        <v>0</v>
      </c>
      <c r="K351" s="120">
        <v>0</v>
      </c>
      <c r="L351" s="120">
        <v>0</v>
      </c>
      <c r="M351" s="120">
        <v>0</v>
      </c>
      <c r="N351" s="120">
        <v>0</v>
      </c>
      <c r="O351" s="121">
        <v>0</v>
      </c>
      <c r="P351" s="56"/>
      <c r="Q351" s="56">
        <f t="shared" si="126"/>
        <v>0</v>
      </c>
    </row>
    <row r="352" spans="2:17" x14ac:dyDescent="0.25">
      <c r="B352" s="50" t="s">
        <v>473</v>
      </c>
      <c r="C352" s="56">
        <v>1836256069</v>
      </c>
      <c r="D352" s="56">
        <v>1836256069</v>
      </c>
      <c r="E352" s="120">
        <v>0</v>
      </c>
      <c r="F352" s="120">
        <v>0</v>
      </c>
      <c r="G352" s="120">
        <v>0</v>
      </c>
      <c r="H352" s="120">
        <v>0</v>
      </c>
      <c r="I352" s="120">
        <v>0</v>
      </c>
      <c r="J352" s="120">
        <v>0</v>
      </c>
      <c r="K352" s="120">
        <v>0</v>
      </c>
      <c r="L352" s="120">
        <v>0</v>
      </c>
      <c r="M352" s="120">
        <v>0</v>
      </c>
      <c r="N352" s="120">
        <v>0</v>
      </c>
      <c r="O352" s="121">
        <v>0</v>
      </c>
      <c r="P352" s="56"/>
      <c r="Q352" s="56">
        <f t="shared" si="126"/>
        <v>0</v>
      </c>
    </row>
    <row r="353" spans="2:17" x14ac:dyDescent="0.25">
      <c r="B353" s="50" t="s">
        <v>474</v>
      </c>
      <c r="C353" s="56">
        <v>7710400</v>
      </c>
      <c r="D353" s="56">
        <v>0</v>
      </c>
      <c r="E353" s="120">
        <v>0</v>
      </c>
      <c r="F353" s="120">
        <v>0</v>
      </c>
      <c r="G353" s="120">
        <v>0</v>
      </c>
      <c r="H353" s="120">
        <v>0</v>
      </c>
      <c r="I353" s="120">
        <v>0</v>
      </c>
      <c r="J353" s="120">
        <v>0</v>
      </c>
      <c r="K353" s="120">
        <v>0</v>
      </c>
      <c r="L353" s="120">
        <v>0</v>
      </c>
      <c r="M353" s="120">
        <v>0</v>
      </c>
      <c r="N353" s="120">
        <v>0</v>
      </c>
      <c r="O353" s="121">
        <v>0</v>
      </c>
      <c r="P353" s="56"/>
      <c r="Q353" s="56">
        <f t="shared" si="126"/>
        <v>0</v>
      </c>
    </row>
    <row r="354" spans="2:17" s="28" customFormat="1" x14ac:dyDescent="0.25">
      <c r="B354" s="51" t="s">
        <v>475</v>
      </c>
      <c r="C354" s="63">
        <v>121651812</v>
      </c>
      <c r="D354" s="63">
        <v>136538849.78999999</v>
      </c>
      <c r="E354" s="119">
        <f>E355+E356</f>
        <v>554000</v>
      </c>
      <c r="F354" s="119">
        <f t="shared" ref="F354:O354" si="133">F355+F356</f>
        <v>2780182.86</v>
      </c>
      <c r="G354" s="119">
        <f t="shared" si="133"/>
        <v>2468663.2000000002</v>
      </c>
      <c r="H354" s="119">
        <f t="shared" si="133"/>
        <v>5763247.4299999997</v>
      </c>
      <c r="I354" s="119">
        <f t="shared" si="133"/>
        <v>1491928.95</v>
      </c>
      <c r="J354" s="119">
        <f t="shared" si="133"/>
        <v>4412168.3899999997</v>
      </c>
      <c r="K354" s="119">
        <f t="shared" si="133"/>
        <v>2581002.36</v>
      </c>
      <c r="L354" s="119">
        <f t="shared" si="133"/>
        <v>3913728.04</v>
      </c>
      <c r="M354" s="119">
        <f t="shared" si="133"/>
        <v>12286676.74</v>
      </c>
      <c r="N354" s="119">
        <f t="shared" si="133"/>
        <v>4339583.8899999997</v>
      </c>
      <c r="O354" s="119">
        <f t="shared" si="133"/>
        <v>6582440.5600000005</v>
      </c>
      <c r="P354" s="63">
        <v>7918672.3599999994</v>
      </c>
      <c r="Q354" s="63">
        <f t="shared" si="126"/>
        <v>55092294.780000001</v>
      </c>
    </row>
    <row r="355" spans="2:17" x14ac:dyDescent="0.25">
      <c r="B355" s="50" t="s">
        <v>476</v>
      </c>
      <c r="C355" s="56">
        <v>42397230</v>
      </c>
      <c r="D355" s="56">
        <v>51639230</v>
      </c>
      <c r="E355" s="120">
        <v>524000</v>
      </c>
      <c r="F355" s="120">
        <v>2780182.86</v>
      </c>
      <c r="G355" s="120">
        <v>395550</v>
      </c>
      <c r="H355" s="120">
        <v>1806650</v>
      </c>
      <c r="I355" s="120">
        <v>924893.75</v>
      </c>
      <c r="J355" s="120">
        <v>3789200</v>
      </c>
      <c r="K355" s="120">
        <v>525126.43999999994</v>
      </c>
      <c r="L355" s="120">
        <v>2343509</v>
      </c>
      <c r="M355" s="120">
        <v>4778626.96</v>
      </c>
      <c r="N355" s="120">
        <v>2605079</v>
      </c>
      <c r="O355" s="121">
        <v>4336300</v>
      </c>
      <c r="P355" s="56">
        <v>6053788.8399999999</v>
      </c>
      <c r="Q355" s="56">
        <f t="shared" si="126"/>
        <v>30862906.849999998</v>
      </c>
    </row>
    <row r="356" spans="2:17" x14ac:dyDescent="0.25">
      <c r="B356" s="50" t="s">
        <v>477</v>
      </c>
      <c r="C356" s="56">
        <v>79254582</v>
      </c>
      <c r="D356" s="56">
        <v>84899619.789999992</v>
      </c>
      <c r="E356" s="120">
        <v>30000</v>
      </c>
      <c r="F356" s="120">
        <v>0</v>
      </c>
      <c r="G356" s="120">
        <v>2073113.2</v>
      </c>
      <c r="H356" s="120">
        <v>3956597.4299999997</v>
      </c>
      <c r="I356" s="120">
        <v>567035.19999999995</v>
      </c>
      <c r="J356" s="120">
        <v>622968.39</v>
      </c>
      <c r="K356" s="120">
        <v>2055875.92</v>
      </c>
      <c r="L356" s="120">
        <v>1570219.04</v>
      </c>
      <c r="M356" s="120">
        <v>7508049.7800000003</v>
      </c>
      <c r="N356" s="120">
        <v>1734504.89</v>
      </c>
      <c r="O356" s="121">
        <v>2246140.56</v>
      </c>
      <c r="P356" s="56">
        <v>1864883.52</v>
      </c>
      <c r="Q356" s="56">
        <f t="shared" si="126"/>
        <v>24229387.93</v>
      </c>
    </row>
    <row r="357" spans="2:17" s="28" customFormat="1" x14ac:dyDescent="0.25">
      <c r="B357" s="51" t="s">
        <v>478</v>
      </c>
      <c r="C357" s="63">
        <v>11958410</v>
      </c>
      <c r="D357" s="63">
        <v>22267350.02</v>
      </c>
      <c r="E357" s="119">
        <f>E358</f>
        <v>0</v>
      </c>
      <c r="F357" s="119">
        <f t="shared" ref="F357:O357" si="134">F358</f>
        <v>0</v>
      </c>
      <c r="G357" s="119">
        <f t="shared" si="134"/>
        <v>0</v>
      </c>
      <c r="H357" s="119">
        <f t="shared" si="134"/>
        <v>0</v>
      </c>
      <c r="I357" s="119">
        <f t="shared" si="134"/>
        <v>4000000</v>
      </c>
      <c r="J357" s="119">
        <f t="shared" si="134"/>
        <v>8000000</v>
      </c>
      <c r="K357" s="119">
        <f t="shared" si="134"/>
        <v>0</v>
      </c>
      <c r="L357" s="119">
        <f t="shared" si="134"/>
        <v>1000000</v>
      </c>
      <c r="M357" s="119">
        <f t="shared" si="134"/>
        <v>0</v>
      </c>
      <c r="N357" s="119">
        <f t="shared" si="134"/>
        <v>0</v>
      </c>
      <c r="O357" s="119">
        <f t="shared" si="134"/>
        <v>3107500</v>
      </c>
      <c r="P357" s="63">
        <v>350000</v>
      </c>
      <c r="Q357" s="63">
        <f t="shared" si="126"/>
        <v>16457500</v>
      </c>
    </row>
    <row r="358" spans="2:17" x14ac:dyDescent="0.25">
      <c r="B358" s="50" t="s">
        <v>479</v>
      </c>
      <c r="C358" s="56">
        <v>11958410</v>
      </c>
      <c r="D358" s="56">
        <v>22267350.02</v>
      </c>
      <c r="E358" s="120">
        <v>0</v>
      </c>
      <c r="F358" s="120">
        <v>0</v>
      </c>
      <c r="G358" s="120">
        <v>0</v>
      </c>
      <c r="H358" s="120">
        <v>0</v>
      </c>
      <c r="I358" s="120">
        <v>4000000</v>
      </c>
      <c r="J358" s="120">
        <v>8000000</v>
      </c>
      <c r="K358" s="120">
        <v>0</v>
      </c>
      <c r="L358" s="120">
        <v>1000000</v>
      </c>
      <c r="M358" s="120">
        <v>0</v>
      </c>
      <c r="N358" s="120">
        <v>0</v>
      </c>
      <c r="O358" s="121">
        <v>3107500</v>
      </c>
      <c r="P358" s="56">
        <v>350000</v>
      </c>
      <c r="Q358" s="56">
        <f t="shared" si="126"/>
        <v>16457500</v>
      </c>
    </row>
    <row r="359" spans="2:17" s="28" customFormat="1" x14ac:dyDescent="0.25">
      <c r="B359" s="51" t="s">
        <v>480</v>
      </c>
      <c r="C359" s="63">
        <v>182086858</v>
      </c>
      <c r="D359" s="63">
        <v>187834358</v>
      </c>
      <c r="E359" s="119">
        <f>E360+E361</f>
        <v>0</v>
      </c>
      <c r="F359" s="119">
        <f t="shared" ref="F359:O359" si="135">F360+F361</f>
        <v>38090</v>
      </c>
      <c r="G359" s="119">
        <f t="shared" si="135"/>
        <v>221571.96000000002</v>
      </c>
      <c r="H359" s="119">
        <f t="shared" si="135"/>
        <v>40325</v>
      </c>
      <c r="I359" s="119">
        <f t="shared" si="135"/>
        <v>1649863.25</v>
      </c>
      <c r="J359" s="119">
        <f t="shared" si="135"/>
        <v>138220</v>
      </c>
      <c r="K359" s="119">
        <f t="shared" si="135"/>
        <v>2757018</v>
      </c>
      <c r="L359" s="119">
        <f t="shared" si="135"/>
        <v>186963.20000000001</v>
      </c>
      <c r="M359" s="119">
        <f t="shared" si="135"/>
        <v>293772.5</v>
      </c>
      <c r="N359" s="119">
        <f t="shared" si="135"/>
        <v>3745428.75</v>
      </c>
      <c r="O359" s="119">
        <f t="shared" si="135"/>
        <v>262401.86</v>
      </c>
      <c r="P359" s="63">
        <v>116378</v>
      </c>
      <c r="Q359" s="63">
        <f t="shared" si="126"/>
        <v>9450032.5199999996</v>
      </c>
    </row>
    <row r="360" spans="2:17" x14ac:dyDescent="0.25">
      <c r="B360" s="50" t="s">
        <v>481</v>
      </c>
      <c r="C360" s="56">
        <v>165633364</v>
      </c>
      <c r="D360" s="56">
        <v>171264514</v>
      </c>
      <c r="E360" s="120">
        <v>0</v>
      </c>
      <c r="F360" s="120">
        <v>38090</v>
      </c>
      <c r="G360" s="120">
        <v>221571.96000000002</v>
      </c>
      <c r="H360" s="120">
        <v>40325</v>
      </c>
      <c r="I360" s="120">
        <v>1649863.25</v>
      </c>
      <c r="J360" s="120">
        <v>138220</v>
      </c>
      <c r="K360" s="120">
        <v>2757018</v>
      </c>
      <c r="L360" s="120">
        <v>186963.20000000001</v>
      </c>
      <c r="M360" s="120">
        <v>277422.5</v>
      </c>
      <c r="N360" s="120">
        <v>3745428.75</v>
      </c>
      <c r="O360" s="121">
        <v>262401.86</v>
      </c>
      <c r="P360" s="56">
        <v>116378</v>
      </c>
      <c r="Q360" s="56">
        <f t="shared" si="126"/>
        <v>9433682.5199999996</v>
      </c>
    </row>
    <row r="361" spans="2:17" x14ac:dyDescent="0.25">
      <c r="B361" s="50" t="s">
        <v>482</v>
      </c>
      <c r="C361" s="56">
        <v>16453494</v>
      </c>
      <c r="D361" s="56">
        <v>16569844</v>
      </c>
      <c r="E361" s="120">
        <v>0</v>
      </c>
      <c r="F361" s="120">
        <v>0</v>
      </c>
      <c r="G361" s="120">
        <v>0</v>
      </c>
      <c r="H361" s="120">
        <v>0</v>
      </c>
      <c r="I361" s="120">
        <v>0</v>
      </c>
      <c r="J361" s="120">
        <v>0</v>
      </c>
      <c r="K361" s="120">
        <v>0</v>
      </c>
      <c r="L361" s="120">
        <v>0</v>
      </c>
      <c r="M361" s="120">
        <v>16350</v>
      </c>
      <c r="N361" s="120">
        <v>0</v>
      </c>
      <c r="O361" s="121">
        <v>0</v>
      </c>
      <c r="P361" s="56">
        <v>0</v>
      </c>
      <c r="Q361" s="56">
        <f t="shared" si="126"/>
        <v>16350</v>
      </c>
    </row>
    <row r="362" spans="2:17" s="28" customFormat="1" x14ac:dyDescent="0.25">
      <c r="B362" s="51" t="s">
        <v>483</v>
      </c>
      <c r="C362" s="63">
        <v>7312397</v>
      </c>
      <c r="D362" s="63">
        <v>28424397</v>
      </c>
      <c r="E362" s="119">
        <f>E363</f>
        <v>0</v>
      </c>
      <c r="F362" s="119">
        <f t="shared" ref="F362:O362" si="136">F363</f>
        <v>0</v>
      </c>
      <c r="G362" s="119">
        <f t="shared" si="136"/>
        <v>133800</v>
      </c>
      <c r="H362" s="119">
        <f t="shared" si="136"/>
        <v>0</v>
      </c>
      <c r="I362" s="119">
        <f t="shared" si="136"/>
        <v>649855</v>
      </c>
      <c r="J362" s="119">
        <f t="shared" si="136"/>
        <v>0</v>
      </c>
      <c r="K362" s="119">
        <f t="shared" si="136"/>
        <v>160000</v>
      </c>
      <c r="L362" s="119">
        <f t="shared" si="136"/>
        <v>102500</v>
      </c>
      <c r="M362" s="119">
        <f t="shared" si="136"/>
        <v>0</v>
      </c>
      <c r="N362" s="119">
        <f t="shared" si="136"/>
        <v>117324.5</v>
      </c>
      <c r="O362" s="119">
        <f t="shared" si="136"/>
        <v>220000</v>
      </c>
      <c r="P362" s="63">
        <v>20867500</v>
      </c>
      <c r="Q362" s="63">
        <f t="shared" si="126"/>
        <v>22250979.5</v>
      </c>
    </row>
    <row r="363" spans="2:17" x14ac:dyDescent="0.25">
      <c r="B363" s="50" t="s">
        <v>484</v>
      </c>
      <c r="C363" s="56">
        <v>7312397</v>
      </c>
      <c r="D363" s="56">
        <v>28424397</v>
      </c>
      <c r="E363" s="120">
        <v>0</v>
      </c>
      <c r="F363" s="120">
        <v>0</v>
      </c>
      <c r="G363" s="120">
        <v>133800</v>
      </c>
      <c r="H363" s="120">
        <v>0</v>
      </c>
      <c r="I363" s="120">
        <v>649855</v>
      </c>
      <c r="J363" s="120">
        <v>0</v>
      </c>
      <c r="K363" s="120">
        <v>160000</v>
      </c>
      <c r="L363" s="120">
        <v>102500</v>
      </c>
      <c r="M363" s="120">
        <v>0</v>
      </c>
      <c r="N363" s="120">
        <v>117324.5</v>
      </c>
      <c r="O363" s="121">
        <v>220000</v>
      </c>
      <c r="P363" s="56">
        <v>20867500</v>
      </c>
      <c r="Q363" s="56">
        <f t="shared" si="126"/>
        <v>22250979.5</v>
      </c>
    </row>
    <row r="364" spans="2:17" s="28" customFormat="1" x14ac:dyDescent="0.25">
      <c r="B364" s="51" t="s">
        <v>485</v>
      </c>
      <c r="C364" s="63">
        <v>513369704</v>
      </c>
      <c r="D364" s="63">
        <v>595673977.46000004</v>
      </c>
      <c r="E364" s="119">
        <f>E365+E366</f>
        <v>273778.61</v>
      </c>
      <c r="F364" s="119">
        <f t="shared" ref="F364:O364" si="137">F365+F366</f>
        <v>35093585.659999996</v>
      </c>
      <c r="G364" s="119">
        <f t="shared" si="137"/>
        <v>20738670.73</v>
      </c>
      <c r="H364" s="119">
        <f t="shared" si="137"/>
        <v>25923662.960000001</v>
      </c>
      <c r="I364" s="119">
        <f t="shared" si="137"/>
        <v>21582662.960000001</v>
      </c>
      <c r="J364" s="119">
        <f t="shared" si="137"/>
        <v>8373006.96</v>
      </c>
      <c r="K364" s="119">
        <f t="shared" si="137"/>
        <v>35575273.969999999</v>
      </c>
      <c r="L364" s="119">
        <f t="shared" si="137"/>
        <v>39507286.299999997</v>
      </c>
      <c r="M364" s="119">
        <f t="shared" si="137"/>
        <v>23384921.5</v>
      </c>
      <c r="N364" s="119">
        <f t="shared" si="137"/>
        <v>25512104.630000003</v>
      </c>
      <c r="O364" s="119">
        <f t="shared" si="137"/>
        <v>44245165.879999995</v>
      </c>
      <c r="P364" s="63">
        <v>49379116.93</v>
      </c>
      <c r="Q364" s="63">
        <f t="shared" si="126"/>
        <v>329589237.09000003</v>
      </c>
    </row>
    <row r="365" spans="2:17" x14ac:dyDescent="0.25">
      <c r="B365" s="50" t="s">
        <v>486</v>
      </c>
      <c r="C365" s="56">
        <v>84356534</v>
      </c>
      <c r="D365" s="56">
        <v>174902380.18000001</v>
      </c>
      <c r="E365" s="120">
        <v>0</v>
      </c>
      <c r="F365" s="120">
        <v>11132348.66</v>
      </c>
      <c r="G365" s="120">
        <v>8310852.2300000004</v>
      </c>
      <c r="H365" s="120">
        <v>6781844.46</v>
      </c>
      <c r="I365" s="120">
        <v>5389544.46</v>
      </c>
      <c r="J365" s="120">
        <v>8373006.96</v>
      </c>
      <c r="K365" s="120">
        <v>30890273.969999999</v>
      </c>
      <c r="L365" s="120">
        <v>17487286.300000001</v>
      </c>
      <c r="M365" s="120">
        <v>19806236.5</v>
      </c>
      <c r="N365" s="120">
        <v>20340524.630000003</v>
      </c>
      <c r="O365" s="121">
        <v>20729059.629999999</v>
      </c>
      <c r="P365" s="56">
        <v>22639809.629999999</v>
      </c>
      <c r="Q365" s="56">
        <f t="shared" si="126"/>
        <v>171880787.43000001</v>
      </c>
    </row>
    <row r="366" spans="2:17" s="28" customFormat="1" x14ac:dyDescent="0.25">
      <c r="B366" s="50" t="s">
        <v>488</v>
      </c>
      <c r="C366" s="56">
        <v>429013170</v>
      </c>
      <c r="D366" s="56">
        <v>420771597.27999997</v>
      </c>
      <c r="E366" s="120">
        <v>273778.61</v>
      </c>
      <c r="F366" s="120">
        <v>23961237</v>
      </c>
      <c r="G366" s="120">
        <v>12427818.5</v>
      </c>
      <c r="H366" s="120">
        <v>19141818.5</v>
      </c>
      <c r="I366" s="120">
        <v>16193118.5</v>
      </c>
      <c r="J366" s="120">
        <v>0</v>
      </c>
      <c r="K366" s="120">
        <v>4685000</v>
      </c>
      <c r="L366" s="120">
        <v>22020000</v>
      </c>
      <c r="M366" s="120">
        <v>3578685</v>
      </c>
      <c r="N366" s="120">
        <v>5171580</v>
      </c>
      <c r="O366" s="121">
        <v>23516106.25</v>
      </c>
      <c r="P366" s="56">
        <v>26739307.300000001</v>
      </c>
      <c r="Q366" s="56">
        <f t="shared" si="126"/>
        <v>157708449.66</v>
      </c>
    </row>
    <row r="367" spans="2:17" s="28" customFormat="1" x14ac:dyDescent="0.25">
      <c r="B367" s="28" t="s">
        <v>682</v>
      </c>
      <c r="C367" s="134">
        <v>12410000</v>
      </c>
      <c r="D367" s="134">
        <v>37137695</v>
      </c>
      <c r="E367" s="119">
        <f>E368+E371+E374</f>
        <v>0</v>
      </c>
      <c r="F367" s="119">
        <f t="shared" ref="F367:O367" si="138">F368+F371+F374</f>
        <v>80000</v>
      </c>
      <c r="G367" s="119">
        <f t="shared" si="138"/>
        <v>0</v>
      </c>
      <c r="H367" s="119">
        <f t="shared" si="138"/>
        <v>0</v>
      </c>
      <c r="I367" s="119">
        <f t="shared" si="138"/>
        <v>0</v>
      </c>
      <c r="J367" s="119">
        <f t="shared" si="138"/>
        <v>74000</v>
      </c>
      <c r="K367" s="119">
        <f t="shared" si="138"/>
        <v>2881859.1</v>
      </c>
      <c r="L367" s="119">
        <f t="shared" si="138"/>
        <v>0</v>
      </c>
      <c r="M367" s="119">
        <f t="shared" si="138"/>
        <v>0</v>
      </c>
      <c r="N367" s="119">
        <f t="shared" si="138"/>
        <v>0</v>
      </c>
      <c r="O367" s="119">
        <f t="shared" si="138"/>
        <v>0</v>
      </c>
      <c r="P367" s="63">
        <v>21683694.140000001</v>
      </c>
      <c r="Q367" s="63">
        <f t="shared" si="126"/>
        <v>24719553.240000002</v>
      </c>
    </row>
    <row r="368" spans="2:17" s="28" customFormat="1" x14ac:dyDescent="0.25">
      <c r="B368" s="51" t="s">
        <v>489</v>
      </c>
      <c r="C368" s="134">
        <v>1400000</v>
      </c>
      <c r="D368" s="134">
        <v>1480000</v>
      </c>
      <c r="E368" s="119">
        <f>E369+E370</f>
        <v>0</v>
      </c>
      <c r="F368" s="119">
        <f t="shared" ref="F368:O368" si="139">F369+F370</f>
        <v>80000</v>
      </c>
      <c r="G368" s="119">
        <f t="shared" si="139"/>
        <v>0</v>
      </c>
      <c r="H368" s="119">
        <f t="shared" si="139"/>
        <v>0</v>
      </c>
      <c r="I368" s="119">
        <f t="shared" si="139"/>
        <v>0</v>
      </c>
      <c r="J368" s="119">
        <f t="shared" si="139"/>
        <v>0</v>
      </c>
      <c r="K368" s="119">
        <f t="shared" si="139"/>
        <v>0</v>
      </c>
      <c r="L368" s="119">
        <f t="shared" si="139"/>
        <v>0</v>
      </c>
      <c r="M368" s="119">
        <f t="shared" si="139"/>
        <v>0</v>
      </c>
      <c r="N368" s="119">
        <f t="shared" si="139"/>
        <v>0</v>
      </c>
      <c r="O368" s="119">
        <f t="shared" si="139"/>
        <v>0</v>
      </c>
      <c r="P368" s="63"/>
      <c r="Q368" s="63">
        <f t="shared" si="126"/>
        <v>80000</v>
      </c>
    </row>
    <row r="369" spans="2:17" x14ac:dyDescent="0.25">
      <c r="B369" s="50" t="s">
        <v>490</v>
      </c>
      <c r="C369" s="56">
        <v>1400000</v>
      </c>
      <c r="D369" s="56">
        <v>1400000</v>
      </c>
      <c r="E369" s="120">
        <v>0</v>
      </c>
      <c r="F369" s="120">
        <v>0</v>
      </c>
      <c r="G369" s="120">
        <v>0</v>
      </c>
      <c r="H369" s="120">
        <v>0</v>
      </c>
      <c r="I369" s="120">
        <v>0</v>
      </c>
      <c r="J369" s="120">
        <v>0</v>
      </c>
      <c r="K369" s="120">
        <v>0</v>
      </c>
      <c r="L369" s="120">
        <v>0</v>
      </c>
      <c r="M369" s="120">
        <v>0</v>
      </c>
      <c r="N369" s="120">
        <v>0</v>
      </c>
      <c r="O369" s="121">
        <v>0</v>
      </c>
      <c r="P369" s="121"/>
      <c r="Q369" s="56">
        <f t="shared" si="126"/>
        <v>0</v>
      </c>
    </row>
    <row r="370" spans="2:17" x14ac:dyDescent="0.25">
      <c r="B370" s="50" t="s">
        <v>683</v>
      </c>
      <c r="C370" s="56">
        <v>0</v>
      </c>
      <c r="D370" s="56">
        <v>80000</v>
      </c>
      <c r="E370" s="120">
        <v>0</v>
      </c>
      <c r="F370" s="120">
        <v>80000</v>
      </c>
      <c r="G370" s="120">
        <v>0</v>
      </c>
      <c r="H370" s="120">
        <v>0</v>
      </c>
      <c r="I370" s="120">
        <v>0</v>
      </c>
      <c r="J370" s="120">
        <v>0</v>
      </c>
      <c r="K370" s="120">
        <v>0</v>
      </c>
      <c r="L370" s="120">
        <v>0</v>
      </c>
      <c r="M370" s="120">
        <v>0</v>
      </c>
      <c r="N370" s="120">
        <v>0</v>
      </c>
      <c r="O370" s="121">
        <v>0</v>
      </c>
      <c r="P370" s="121"/>
      <c r="Q370" s="56">
        <f t="shared" si="126"/>
        <v>80000</v>
      </c>
    </row>
    <row r="371" spans="2:17" s="28" customFormat="1" x14ac:dyDescent="0.25">
      <c r="B371" s="51" t="s">
        <v>491</v>
      </c>
      <c r="C371" s="63">
        <v>11000000</v>
      </c>
      <c r="D371" s="63">
        <v>35583695</v>
      </c>
      <c r="E371" s="119">
        <f>E372+E373</f>
        <v>0</v>
      </c>
      <c r="F371" s="119">
        <f t="shared" ref="F371:O371" si="140">F372+F373</f>
        <v>0</v>
      </c>
      <c r="G371" s="119">
        <f t="shared" si="140"/>
        <v>0</v>
      </c>
      <c r="H371" s="119">
        <f t="shared" si="140"/>
        <v>0</v>
      </c>
      <c r="I371" s="119">
        <f t="shared" si="140"/>
        <v>0</v>
      </c>
      <c r="J371" s="119">
        <f t="shared" si="140"/>
        <v>0</v>
      </c>
      <c r="K371" s="119">
        <f t="shared" si="140"/>
        <v>2881859.1</v>
      </c>
      <c r="L371" s="119">
        <f t="shared" si="140"/>
        <v>0</v>
      </c>
      <c r="M371" s="119">
        <f t="shared" si="140"/>
        <v>0</v>
      </c>
      <c r="N371" s="119">
        <f t="shared" si="140"/>
        <v>0</v>
      </c>
      <c r="O371" s="119">
        <f t="shared" si="140"/>
        <v>0</v>
      </c>
      <c r="P371" s="63">
        <v>21683694.140000001</v>
      </c>
      <c r="Q371" s="63">
        <f t="shared" si="126"/>
        <v>24565553.240000002</v>
      </c>
    </row>
    <row r="372" spans="2:17" x14ac:dyDescent="0.25">
      <c r="B372" s="27" t="s">
        <v>492</v>
      </c>
      <c r="C372" s="56">
        <v>0</v>
      </c>
      <c r="D372" s="56">
        <v>24583695</v>
      </c>
      <c r="E372" s="120">
        <v>0</v>
      </c>
      <c r="F372" s="120">
        <v>0</v>
      </c>
      <c r="G372" s="120">
        <v>0</v>
      </c>
      <c r="H372" s="120">
        <v>0</v>
      </c>
      <c r="I372" s="120">
        <v>0</v>
      </c>
      <c r="J372" s="120">
        <v>0</v>
      </c>
      <c r="K372" s="120">
        <v>2881859.1</v>
      </c>
      <c r="L372" s="120">
        <v>0</v>
      </c>
      <c r="M372" s="120">
        <v>0</v>
      </c>
      <c r="N372" s="120">
        <v>0</v>
      </c>
      <c r="O372" s="121">
        <v>0</v>
      </c>
      <c r="P372" s="56">
        <v>21683694.140000001</v>
      </c>
      <c r="Q372" s="56">
        <f t="shared" si="126"/>
        <v>24565553.240000002</v>
      </c>
    </row>
    <row r="373" spans="2:17" s="28" customFormat="1" x14ac:dyDescent="0.25">
      <c r="B373" s="50" t="s">
        <v>493</v>
      </c>
      <c r="C373" s="56">
        <v>11000000</v>
      </c>
      <c r="D373" s="56">
        <v>11000000</v>
      </c>
      <c r="E373" s="120">
        <v>0</v>
      </c>
      <c r="F373" s="120">
        <v>0</v>
      </c>
      <c r="G373" s="120">
        <v>0</v>
      </c>
      <c r="H373" s="120">
        <v>0</v>
      </c>
      <c r="I373" s="120">
        <v>0</v>
      </c>
      <c r="J373" s="120">
        <v>0</v>
      </c>
      <c r="K373" s="120">
        <v>0</v>
      </c>
      <c r="L373" s="120">
        <v>0</v>
      </c>
      <c r="M373" s="120">
        <v>0</v>
      </c>
      <c r="N373" s="120">
        <v>0</v>
      </c>
      <c r="O373" s="121">
        <v>0</v>
      </c>
      <c r="P373" s="56">
        <v>0</v>
      </c>
      <c r="Q373" s="56">
        <f t="shared" si="126"/>
        <v>0</v>
      </c>
    </row>
    <row r="374" spans="2:17" s="28" customFormat="1" x14ac:dyDescent="0.25">
      <c r="B374" s="51" t="s">
        <v>684</v>
      </c>
      <c r="C374" s="63">
        <v>10000</v>
      </c>
      <c r="D374" s="63">
        <v>74000</v>
      </c>
      <c r="E374" s="119">
        <f>E375</f>
        <v>0</v>
      </c>
      <c r="F374" s="119">
        <f t="shared" ref="F374:O374" si="141">F375</f>
        <v>0</v>
      </c>
      <c r="G374" s="119">
        <f t="shared" si="141"/>
        <v>0</v>
      </c>
      <c r="H374" s="119">
        <f t="shared" si="141"/>
        <v>0</v>
      </c>
      <c r="I374" s="119">
        <f t="shared" si="141"/>
        <v>0</v>
      </c>
      <c r="J374" s="119">
        <f t="shared" si="141"/>
        <v>74000</v>
      </c>
      <c r="K374" s="119">
        <f t="shared" si="141"/>
        <v>0</v>
      </c>
      <c r="L374" s="119">
        <f t="shared" si="141"/>
        <v>0</v>
      </c>
      <c r="M374" s="119">
        <f t="shared" si="141"/>
        <v>0</v>
      </c>
      <c r="N374" s="119">
        <f t="shared" si="141"/>
        <v>0</v>
      </c>
      <c r="O374" s="119">
        <f t="shared" si="141"/>
        <v>0</v>
      </c>
      <c r="P374" s="63"/>
      <c r="Q374" s="63">
        <f t="shared" si="126"/>
        <v>74000</v>
      </c>
    </row>
    <row r="375" spans="2:17" s="28" customFormat="1" x14ac:dyDescent="0.25">
      <c r="B375" s="50" t="s">
        <v>685</v>
      </c>
      <c r="C375" s="56">
        <v>10000</v>
      </c>
      <c r="D375" s="56">
        <v>74000</v>
      </c>
      <c r="E375" s="120">
        <v>0</v>
      </c>
      <c r="F375" s="120">
        <v>0</v>
      </c>
      <c r="G375" s="120">
        <v>0</v>
      </c>
      <c r="H375" s="120">
        <v>0</v>
      </c>
      <c r="I375" s="120">
        <v>0</v>
      </c>
      <c r="J375" s="120">
        <v>74000</v>
      </c>
      <c r="K375" s="120">
        <v>0</v>
      </c>
      <c r="L375" s="120">
        <v>0</v>
      </c>
      <c r="M375" s="120">
        <v>0</v>
      </c>
      <c r="N375" s="120">
        <v>0</v>
      </c>
      <c r="O375" s="121">
        <v>0</v>
      </c>
      <c r="P375" s="56"/>
      <c r="Q375" s="56">
        <f t="shared" si="126"/>
        <v>74000</v>
      </c>
    </row>
    <row r="376" spans="2:17" s="28" customFormat="1" x14ac:dyDescent="0.25">
      <c r="B376" s="52" t="s">
        <v>50</v>
      </c>
      <c r="C376" s="134">
        <v>38100000</v>
      </c>
      <c r="D376" s="134">
        <v>38000000</v>
      </c>
      <c r="E376" s="119">
        <v>0</v>
      </c>
      <c r="F376" s="119">
        <v>0</v>
      </c>
      <c r="G376" s="119">
        <v>0</v>
      </c>
      <c r="H376" s="119">
        <v>0</v>
      </c>
      <c r="I376" s="119">
        <v>0</v>
      </c>
      <c r="J376" s="119">
        <v>0</v>
      </c>
      <c r="K376" s="119">
        <v>0</v>
      </c>
      <c r="L376" s="119">
        <v>0</v>
      </c>
      <c r="M376" s="119">
        <v>0</v>
      </c>
      <c r="N376" s="119">
        <v>0</v>
      </c>
      <c r="O376" s="134">
        <v>0</v>
      </c>
      <c r="P376" s="63"/>
      <c r="Q376" s="63">
        <f t="shared" si="126"/>
        <v>0</v>
      </c>
    </row>
    <row r="377" spans="2:17" s="28" customFormat="1" x14ac:dyDescent="0.25">
      <c r="B377" s="51" t="s">
        <v>494</v>
      </c>
      <c r="C377" s="134">
        <v>38100000</v>
      </c>
      <c r="D377" s="134">
        <v>38000000</v>
      </c>
      <c r="E377" s="119">
        <f>E378+E379</f>
        <v>0</v>
      </c>
      <c r="F377" s="119">
        <f t="shared" ref="F377:O377" si="142">F378+F379</f>
        <v>0</v>
      </c>
      <c r="G377" s="119">
        <f t="shared" si="142"/>
        <v>0</v>
      </c>
      <c r="H377" s="119">
        <f t="shared" si="142"/>
        <v>0</v>
      </c>
      <c r="I377" s="119">
        <f t="shared" si="142"/>
        <v>0</v>
      </c>
      <c r="J377" s="119">
        <f t="shared" si="142"/>
        <v>0</v>
      </c>
      <c r="K377" s="119">
        <f t="shared" si="142"/>
        <v>0</v>
      </c>
      <c r="L377" s="119">
        <f t="shared" si="142"/>
        <v>0</v>
      </c>
      <c r="M377" s="119">
        <f t="shared" si="142"/>
        <v>0</v>
      </c>
      <c r="N377" s="119">
        <f t="shared" si="142"/>
        <v>0</v>
      </c>
      <c r="O377" s="119">
        <f t="shared" si="142"/>
        <v>0</v>
      </c>
      <c r="P377" s="63"/>
      <c r="Q377" s="63">
        <f t="shared" si="126"/>
        <v>0</v>
      </c>
    </row>
    <row r="378" spans="2:17" x14ac:dyDescent="0.25">
      <c r="B378" s="50" t="s">
        <v>495</v>
      </c>
      <c r="C378" s="121">
        <v>30100000</v>
      </c>
      <c r="D378" s="121">
        <v>30000000</v>
      </c>
      <c r="E378" s="120">
        <v>0</v>
      </c>
      <c r="F378" s="120">
        <v>0</v>
      </c>
      <c r="G378" s="120">
        <v>0</v>
      </c>
      <c r="H378" s="120">
        <v>0</v>
      </c>
      <c r="I378" s="120">
        <v>0</v>
      </c>
      <c r="J378" s="120">
        <v>0</v>
      </c>
      <c r="K378" s="120">
        <v>0</v>
      </c>
      <c r="L378" s="120">
        <v>0</v>
      </c>
      <c r="M378" s="120">
        <v>0</v>
      </c>
      <c r="N378" s="120">
        <v>0</v>
      </c>
      <c r="O378" s="121">
        <v>0</v>
      </c>
      <c r="P378" s="56"/>
      <c r="Q378" s="56">
        <f t="shared" si="126"/>
        <v>0</v>
      </c>
    </row>
    <row r="379" spans="2:17" s="28" customFormat="1" x14ac:dyDescent="0.25">
      <c r="B379" s="50" t="s">
        <v>496</v>
      </c>
      <c r="C379" s="121">
        <v>8000000</v>
      </c>
      <c r="D379" s="121">
        <v>8000000</v>
      </c>
      <c r="E379" s="120">
        <v>0</v>
      </c>
      <c r="F379" s="120">
        <v>0</v>
      </c>
      <c r="G379" s="120">
        <v>0</v>
      </c>
      <c r="H379" s="120">
        <v>0</v>
      </c>
      <c r="I379" s="120">
        <v>0</v>
      </c>
      <c r="J379" s="120">
        <v>0</v>
      </c>
      <c r="K379" s="120">
        <v>0</v>
      </c>
      <c r="L379" s="120">
        <v>0</v>
      </c>
      <c r="M379" s="120">
        <v>0</v>
      </c>
      <c r="N379" s="120">
        <v>0</v>
      </c>
      <c r="O379" s="121">
        <v>0</v>
      </c>
      <c r="P379" s="56"/>
      <c r="Q379" s="56">
        <f t="shared" si="126"/>
        <v>0</v>
      </c>
    </row>
    <row r="380" spans="2:17" s="28" customFormat="1" x14ac:dyDescent="0.25">
      <c r="B380" s="52" t="s">
        <v>52</v>
      </c>
      <c r="C380" s="134">
        <v>1286300</v>
      </c>
      <c r="D380" s="134">
        <v>1286300</v>
      </c>
      <c r="E380" s="119">
        <v>0</v>
      </c>
      <c r="F380" s="119">
        <v>0</v>
      </c>
      <c r="G380" s="119">
        <v>0</v>
      </c>
      <c r="H380" s="119">
        <v>0</v>
      </c>
      <c r="I380" s="119">
        <v>0</v>
      </c>
      <c r="J380" s="119">
        <v>0</v>
      </c>
      <c r="K380" s="119">
        <v>0</v>
      </c>
      <c r="L380" s="119">
        <v>0</v>
      </c>
      <c r="M380" s="119">
        <v>0</v>
      </c>
      <c r="N380" s="119">
        <v>0</v>
      </c>
      <c r="O380" s="134">
        <v>0</v>
      </c>
      <c r="P380" s="63"/>
      <c r="Q380" s="63">
        <f t="shared" si="126"/>
        <v>0</v>
      </c>
    </row>
    <row r="381" spans="2:17" x14ac:dyDescent="0.25">
      <c r="B381" s="27" t="s">
        <v>497</v>
      </c>
      <c r="C381" s="121">
        <v>1286300</v>
      </c>
      <c r="D381" s="121">
        <v>1286300</v>
      </c>
      <c r="E381" s="120">
        <v>0</v>
      </c>
      <c r="F381" s="120">
        <v>0</v>
      </c>
      <c r="G381" s="120">
        <v>0</v>
      </c>
      <c r="H381" s="120">
        <v>0</v>
      </c>
      <c r="I381" s="120">
        <v>0</v>
      </c>
      <c r="J381" s="120">
        <v>0</v>
      </c>
      <c r="K381" s="120">
        <v>0</v>
      </c>
      <c r="L381" s="120">
        <v>0</v>
      </c>
      <c r="M381" s="120">
        <v>0</v>
      </c>
      <c r="N381" s="120">
        <v>0</v>
      </c>
      <c r="O381" s="121">
        <v>0</v>
      </c>
      <c r="P381" s="56"/>
      <c r="Q381" s="56">
        <f t="shared" si="126"/>
        <v>0</v>
      </c>
    </row>
    <row r="382" spans="2:17" s="28" customFormat="1" x14ac:dyDescent="0.25">
      <c r="B382" s="50" t="s">
        <v>498</v>
      </c>
      <c r="C382" s="121">
        <v>1286300</v>
      </c>
      <c r="D382" s="121">
        <v>1286300</v>
      </c>
      <c r="E382" s="120">
        <v>0</v>
      </c>
      <c r="F382" s="120">
        <v>0</v>
      </c>
      <c r="G382" s="120">
        <v>0</v>
      </c>
      <c r="H382" s="120">
        <v>0</v>
      </c>
      <c r="I382" s="120">
        <v>0</v>
      </c>
      <c r="J382" s="120">
        <v>0</v>
      </c>
      <c r="K382" s="120">
        <v>0</v>
      </c>
      <c r="L382" s="120">
        <v>0</v>
      </c>
      <c r="M382" s="120">
        <v>0</v>
      </c>
      <c r="N382" s="120">
        <v>0</v>
      </c>
      <c r="O382" s="121">
        <v>0</v>
      </c>
      <c r="P382" s="56"/>
      <c r="Q382" s="56">
        <f t="shared" si="126"/>
        <v>0</v>
      </c>
    </row>
    <row r="383" spans="2:17" s="28" customFormat="1" x14ac:dyDescent="0.25">
      <c r="B383" s="52" t="s">
        <v>53</v>
      </c>
      <c r="C383" s="134">
        <v>78199771</v>
      </c>
      <c r="D383" s="134">
        <v>106849158.5</v>
      </c>
      <c r="E383" s="119">
        <f>E384+E386</f>
        <v>4688574.38</v>
      </c>
      <c r="F383" s="119">
        <f t="shared" ref="F383:O383" si="143">F384+F386</f>
        <v>3624088.1999999997</v>
      </c>
      <c r="G383" s="119">
        <f t="shared" si="143"/>
        <v>6113296.5099999998</v>
      </c>
      <c r="H383" s="119">
        <f t="shared" si="143"/>
        <v>8059488.3300000001</v>
      </c>
      <c r="I383" s="119">
        <f t="shared" si="143"/>
        <v>2663469.86</v>
      </c>
      <c r="J383" s="119">
        <f t="shared" si="143"/>
        <v>8040573.8499999996</v>
      </c>
      <c r="K383" s="119">
        <f t="shared" si="143"/>
        <v>4880144.07</v>
      </c>
      <c r="L383" s="119">
        <f t="shared" si="143"/>
        <v>8586521.4600000009</v>
      </c>
      <c r="M383" s="119">
        <f t="shared" si="143"/>
        <v>3187954.74</v>
      </c>
      <c r="N383" s="119">
        <f t="shared" si="143"/>
        <v>3798952.72</v>
      </c>
      <c r="O383" s="119">
        <f t="shared" si="143"/>
        <v>3287288.69</v>
      </c>
      <c r="P383" s="63">
        <v>22998981.790000003</v>
      </c>
      <c r="Q383" s="63">
        <f t="shared" si="126"/>
        <v>79929334.600000009</v>
      </c>
    </row>
    <row r="384" spans="2:17" x14ac:dyDescent="0.25">
      <c r="B384" s="27" t="s">
        <v>499</v>
      </c>
      <c r="C384" s="121">
        <v>77963771</v>
      </c>
      <c r="D384" s="121">
        <v>102123380.5</v>
      </c>
      <c r="E384" s="120">
        <f>E385</f>
        <v>4688574.38</v>
      </c>
      <c r="F384" s="120">
        <f t="shared" ref="F384:O384" si="144">F385</f>
        <v>3624088.1999999997</v>
      </c>
      <c r="G384" s="120">
        <f t="shared" si="144"/>
        <v>5810214.0300000003</v>
      </c>
      <c r="H384" s="120">
        <f t="shared" si="144"/>
        <v>7140326.6799999997</v>
      </c>
      <c r="I384" s="120">
        <f t="shared" si="144"/>
        <v>2663469.86</v>
      </c>
      <c r="J384" s="120">
        <f t="shared" si="144"/>
        <v>8040573.8499999996</v>
      </c>
      <c r="K384" s="120">
        <f t="shared" si="144"/>
        <v>4716423.9800000004</v>
      </c>
      <c r="L384" s="120">
        <f t="shared" si="144"/>
        <v>7593740.1699999999</v>
      </c>
      <c r="M384" s="120">
        <f t="shared" si="144"/>
        <v>3106504.74</v>
      </c>
      <c r="N384" s="120">
        <f t="shared" si="144"/>
        <v>3498952.72</v>
      </c>
      <c r="O384" s="120">
        <f t="shared" si="144"/>
        <v>1966864.46</v>
      </c>
      <c r="P384" s="56">
        <v>22477012.190000001</v>
      </c>
      <c r="Q384" s="56">
        <f t="shared" si="126"/>
        <v>75326745.260000005</v>
      </c>
    </row>
    <row r="385" spans="2:17" x14ac:dyDescent="0.25">
      <c r="B385" s="50" t="s">
        <v>500</v>
      </c>
      <c r="C385" s="121">
        <v>77963771</v>
      </c>
      <c r="D385" s="121">
        <v>102123380.5</v>
      </c>
      <c r="E385" s="120">
        <v>4688574.38</v>
      </c>
      <c r="F385" s="120">
        <v>3624088.1999999997</v>
      </c>
      <c r="G385" s="120">
        <v>5810214.0300000003</v>
      </c>
      <c r="H385" s="120">
        <v>7140326.6799999997</v>
      </c>
      <c r="I385" s="120">
        <v>2663469.86</v>
      </c>
      <c r="J385" s="120">
        <v>8040573.8499999996</v>
      </c>
      <c r="K385" s="120">
        <v>4716423.9800000004</v>
      </c>
      <c r="L385" s="120">
        <v>7593740.1699999999</v>
      </c>
      <c r="M385" s="120">
        <v>3106504.74</v>
      </c>
      <c r="N385" s="120">
        <v>3498952.72</v>
      </c>
      <c r="O385" s="121">
        <v>1966864.46</v>
      </c>
      <c r="P385" s="56">
        <v>22477012.190000001</v>
      </c>
      <c r="Q385" s="56">
        <f t="shared" si="126"/>
        <v>75326745.260000005</v>
      </c>
    </row>
    <row r="386" spans="2:17" x14ac:dyDescent="0.25">
      <c r="B386" s="27" t="s">
        <v>501</v>
      </c>
      <c r="C386" s="121">
        <v>236000</v>
      </c>
      <c r="D386" s="121">
        <v>4725778</v>
      </c>
      <c r="E386" s="120">
        <f>E387</f>
        <v>0</v>
      </c>
      <c r="F386" s="120">
        <f t="shared" ref="F386:O386" si="145">F387</f>
        <v>0</v>
      </c>
      <c r="G386" s="120">
        <f t="shared" si="145"/>
        <v>303082.48</v>
      </c>
      <c r="H386" s="120">
        <f t="shared" si="145"/>
        <v>919161.65</v>
      </c>
      <c r="I386" s="120">
        <f t="shared" si="145"/>
        <v>0</v>
      </c>
      <c r="J386" s="120">
        <f t="shared" si="145"/>
        <v>0</v>
      </c>
      <c r="K386" s="120">
        <f t="shared" si="145"/>
        <v>163720.09</v>
      </c>
      <c r="L386" s="120">
        <f t="shared" si="145"/>
        <v>992781.29</v>
      </c>
      <c r="M386" s="120">
        <f t="shared" si="145"/>
        <v>81450</v>
      </c>
      <c r="N386" s="120">
        <f t="shared" si="145"/>
        <v>300000</v>
      </c>
      <c r="O386" s="120">
        <f t="shared" si="145"/>
        <v>1320424.23</v>
      </c>
      <c r="P386" s="56">
        <v>521969.6</v>
      </c>
      <c r="Q386" s="56">
        <f t="shared" si="126"/>
        <v>4602589.34</v>
      </c>
    </row>
    <row r="387" spans="2:17" s="28" customFormat="1" x14ac:dyDescent="0.25">
      <c r="B387" s="50" t="s">
        <v>502</v>
      </c>
      <c r="C387" s="121">
        <v>236000</v>
      </c>
      <c r="D387" s="121">
        <v>4725778</v>
      </c>
      <c r="E387" s="120">
        <v>0</v>
      </c>
      <c r="F387" s="120">
        <v>0</v>
      </c>
      <c r="G387" s="120">
        <v>303082.48</v>
      </c>
      <c r="H387" s="120">
        <v>919161.65</v>
      </c>
      <c r="I387" s="120">
        <v>0</v>
      </c>
      <c r="J387" s="120">
        <v>0</v>
      </c>
      <c r="K387" s="120">
        <v>163720.09</v>
      </c>
      <c r="L387" s="120">
        <v>992781.29</v>
      </c>
      <c r="M387" s="120">
        <v>81450</v>
      </c>
      <c r="N387" s="120">
        <v>300000</v>
      </c>
      <c r="O387" s="121">
        <v>1320424.23</v>
      </c>
      <c r="P387" s="56">
        <v>521969.6</v>
      </c>
      <c r="Q387" s="56">
        <f t="shared" si="126"/>
        <v>4602589.34</v>
      </c>
    </row>
    <row r="388" spans="2:17" s="28" customFormat="1" x14ac:dyDescent="0.25">
      <c r="B388" s="52" t="s">
        <v>54</v>
      </c>
      <c r="C388" s="134">
        <v>90250000</v>
      </c>
      <c r="D388" s="134">
        <v>90250000</v>
      </c>
      <c r="E388" s="119">
        <v>0</v>
      </c>
      <c r="F388" s="119">
        <v>0</v>
      </c>
      <c r="G388" s="119">
        <v>0</v>
      </c>
      <c r="H388" s="119">
        <v>0</v>
      </c>
      <c r="I388" s="119">
        <v>0</v>
      </c>
      <c r="J388" s="119">
        <v>0</v>
      </c>
      <c r="K388" s="119">
        <v>0</v>
      </c>
      <c r="L388" s="119">
        <v>0</v>
      </c>
      <c r="M388" s="119">
        <v>0</v>
      </c>
      <c r="N388" s="119">
        <v>0</v>
      </c>
      <c r="O388" s="134">
        <v>0</v>
      </c>
      <c r="P388" s="63"/>
      <c r="Q388" s="63">
        <f t="shared" si="126"/>
        <v>0</v>
      </c>
    </row>
    <row r="389" spans="2:17" x14ac:dyDescent="0.25">
      <c r="B389" s="27" t="s">
        <v>503</v>
      </c>
      <c r="C389" s="56">
        <v>90250000</v>
      </c>
      <c r="D389" s="56">
        <v>90250000</v>
      </c>
      <c r="E389" s="120">
        <v>0</v>
      </c>
      <c r="F389" s="120">
        <v>0</v>
      </c>
      <c r="G389" s="120">
        <v>0</v>
      </c>
      <c r="H389" s="120">
        <v>0</v>
      </c>
      <c r="I389" s="120">
        <v>0</v>
      </c>
      <c r="J389" s="120">
        <v>0</v>
      </c>
      <c r="K389" s="120">
        <v>0</v>
      </c>
      <c r="L389" s="120">
        <v>0</v>
      </c>
      <c r="M389" s="120">
        <v>0</v>
      </c>
      <c r="N389" s="120">
        <v>0</v>
      </c>
      <c r="O389" s="121">
        <v>0</v>
      </c>
      <c r="P389" s="56"/>
      <c r="Q389" s="56">
        <f t="shared" si="126"/>
        <v>0</v>
      </c>
    </row>
    <row r="390" spans="2:17" x14ac:dyDescent="0.25">
      <c r="B390" s="50" t="s">
        <v>504</v>
      </c>
      <c r="C390" s="56">
        <v>90250000</v>
      </c>
      <c r="D390" s="56">
        <v>90250000</v>
      </c>
      <c r="E390" s="120">
        <v>0</v>
      </c>
      <c r="F390" s="120">
        <v>0</v>
      </c>
      <c r="G390" s="120">
        <v>0</v>
      </c>
      <c r="H390" s="120">
        <v>0</v>
      </c>
      <c r="I390" s="120">
        <v>0</v>
      </c>
      <c r="J390" s="120">
        <v>0</v>
      </c>
      <c r="K390" s="120">
        <v>0</v>
      </c>
      <c r="L390" s="120">
        <v>0</v>
      </c>
      <c r="M390" s="120">
        <v>0</v>
      </c>
      <c r="N390" s="120">
        <v>0</v>
      </c>
      <c r="O390" s="121">
        <v>0</v>
      </c>
      <c r="P390" s="56"/>
      <c r="Q390" s="56">
        <f t="shared" si="126"/>
        <v>0</v>
      </c>
    </row>
    <row r="391" spans="2:17" s="28" customFormat="1" x14ac:dyDescent="0.25">
      <c r="B391" s="26" t="s">
        <v>55</v>
      </c>
      <c r="C391" s="55">
        <f>C395+C398</f>
        <v>1742947577</v>
      </c>
      <c r="D391" s="118">
        <f>D392+D395+D398+D402</f>
        <v>1921386655</v>
      </c>
      <c r="E391" s="118">
        <f>E392+E395+E398+E402</f>
        <v>290791.02</v>
      </c>
      <c r="F391" s="118">
        <f t="shared" ref="F391:P391" si="146">F392+F395+F398+F402</f>
        <v>792061.81</v>
      </c>
      <c r="G391" s="118">
        <f t="shared" si="146"/>
        <v>764614.23</v>
      </c>
      <c r="H391" s="118">
        <f t="shared" si="146"/>
        <v>467194.69</v>
      </c>
      <c r="I391" s="118">
        <f t="shared" si="146"/>
        <v>640614.68000000005</v>
      </c>
      <c r="J391" s="118">
        <f t="shared" si="146"/>
        <v>40754774.5</v>
      </c>
      <c r="K391" s="118">
        <f t="shared" si="146"/>
        <v>1240099.67</v>
      </c>
      <c r="L391" s="118">
        <f t="shared" si="146"/>
        <v>7486403.6399999997</v>
      </c>
      <c r="M391" s="118">
        <f t="shared" si="146"/>
        <v>7361348.79</v>
      </c>
      <c r="N391" s="118">
        <f t="shared" si="146"/>
        <v>2358689.9</v>
      </c>
      <c r="O391" s="118">
        <f t="shared" si="146"/>
        <v>65708672.740000002</v>
      </c>
      <c r="P391" s="118">
        <f t="shared" si="146"/>
        <v>71160230.989999995</v>
      </c>
      <c r="Q391" s="118">
        <f t="shared" si="126"/>
        <v>199025496.66</v>
      </c>
    </row>
    <row r="392" spans="2:17" s="28" customFormat="1" x14ac:dyDescent="0.25">
      <c r="B392" s="52" t="s">
        <v>120</v>
      </c>
      <c r="C392" s="102">
        <v>0</v>
      </c>
      <c r="D392" s="102">
        <v>8389078</v>
      </c>
      <c r="E392" s="102">
        <v>0</v>
      </c>
      <c r="F392" s="102">
        <v>0</v>
      </c>
      <c r="G392" s="102">
        <v>0</v>
      </c>
      <c r="H392" s="102">
        <v>0</v>
      </c>
      <c r="I392" s="102">
        <v>0</v>
      </c>
      <c r="J392" s="102">
        <v>0</v>
      </c>
      <c r="K392" s="102">
        <v>0</v>
      </c>
      <c r="L392" s="102">
        <v>0</v>
      </c>
      <c r="M392" s="102">
        <v>6389077.29</v>
      </c>
      <c r="N392" s="102">
        <v>0</v>
      </c>
      <c r="O392" s="102">
        <v>0</v>
      </c>
      <c r="P392" s="66">
        <v>2000000</v>
      </c>
      <c r="Q392" s="56">
        <f>SUM(E392:P392)</f>
        <v>8389077.2899999991</v>
      </c>
    </row>
    <row r="393" spans="2:17" s="28" customFormat="1" x14ac:dyDescent="0.25">
      <c r="B393" s="47" t="s">
        <v>505</v>
      </c>
      <c r="C393" s="102">
        <v>0</v>
      </c>
      <c r="D393" s="102">
        <v>8389078</v>
      </c>
      <c r="E393" s="135">
        <v>0</v>
      </c>
      <c r="F393" s="135">
        <v>0</v>
      </c>
      <c r="G393" s="135">
        <v>0</v>
      </c>
      <c r="H393" s="135">
        <v>0</v>
      </c>
      <c r="I393" s="135">
        <v>0</v>
      </c>
      <c r="J393" s="135">
        <v>0</v>
      </c>
      <c r="K393" s="135">
        <v>0</v>
      </c>
      <c r="L393" s="135">
        <v>0</v>
      </c>
      <c r="M393" s="135">
        <v>6389077.29</v>
      </c>
      <c r="N393" s="135">
        <v>0</v>
      </c>
      <c r="O393" s="135">
        <v>0</v>
      </c>
      <c r="P393" s="66">
        <v>2000000</v>
      </c>
      <c r="Q393" s="56">
        <f t="shared" si="126"/>
        <v>8389077.2899999991</v>
      </c>
    </row>
    <row r="394" spans="2:17" s="28" customFormat="1" x14ac:dyDescent="0.25">
      <c r="B394" s="47" t="s">
        <v>506</v>
      </c>
      <c r="C394" s="102">
        <v>0</v>
      </c>
      <c r="D394" s="102">
        <v>8389078</v>
      </c>
      <c r="E394" s="135">
        <v>0</v>
      </c>
      <c r="F394" s="135">
        <v>0</v>
      </c>
      <c r="G394" s="135">
        <v>0</v>
      </c>
      <c r="H394" s="135">
        <v>0</v>
      </c>
      <c r="I394" s="135">
        <v>0</v>
      </c>
      <c r="J394" s="135">
        <v>0</v>
      </c>
      <c r="K394" s="135">
        <v>0</v>
      </c>
      <c r="L394" s="135">
        <v>0</v>
      </c>
      <c r="M394" s="135">
        <v>6389077.29</v>
      </c>
      <c r="N394" s="135">
        <v>0</v>
      </c>
      <c r="O394" s="135">
        <v>0</v>
      </c>
      <c r="P394" s="66">
        <v>2000000</v>
      </c>
      <c r="Q394" s="56">
        <f t="shared" si="126"/>
        <v>8389077.2899999991</v>
      </c>
    </row>
    <row r="395" spans="2:17" x14ac:dyDescent="0.25">
      <c r="B395" s="52" t="s">
        <v>98</v>
      </c>
      <c r="C395" s="134">
        <v>1540000000</v>
      </c>
      <c r="D395" s="134">
        <v>1540000000</v>
      </c>
      <c r="E395" s="120">
        <v>0</v>
      </c>
      <c r="F395" s="120">
        <v>0</v>
      </c>
      <c r="G395" s="120">
        <v>0</v>
      </c>
      <c r="H395" s="120">
        <v>0</v>
      </c>
      <c r="I395" s="120">
        <v>0</v>
      </c>
      <c r="J395" s="120">
        <v>0</v>
      </c>
      <c r="K395" s="120">
        <v>0</v>
      </c>
      <c r="L395" s="120">
        <v>0</v>
      </c>
      <c r="M395" s="120">
        <v>0</v>
      </c>
      <c r="N395" s="120">
        <v>0</v>
      </c>
      <c r="O395" s="134">
        <v>0</v>
      </c>
      <c r="P395" s="63"/>
      <c r="Q395" s="63">
        <f t="shared" si="126"/>
        <v>0</v>
      </c>
    </row>
    <row r="396" spans="2:17" x14ac:dyDescent="0.25">
      <c r="B396" s="27" t="s">
        <v>507</v>
      </c>
      <c r="C396" s="121">
        <v>1540000000</v>
      </c>
      <c r="D396" s="121">
        <v>1540000000</v>
      </c>
      <c r="E396" s="120">
        <v>0</v>
      </c>
      <c r="F396" s="120">
        <v>0</v>
      </c>
      <c r="G396" s="120">
        <v>0</v>
      </c>
      <c r="H396" s="120">
        <v>0</v>
      </c>
      <c r="I396" s="120">
        <v>0</v>
      </c>
      <c r="J396" s="120">
        <v>0</v>
      </c>
      <c r="K396" s="120">
        <v>0</v>
      </c>
      <c r="L396" s="120">
        <v>0</v>
      </c>
      <c r="M396" s="120">
        <v>0</v>
      </c>
      <c r="N396" s="120">
        <v>0</v>
      </c>
      <c r="O396" s="121">
        <v>0</v>
      </c>
      <c r="P396" s="56"/>
      <c r="Q396" s="56">
        <f t="shared" si="126"/>
        <v>0</v>
      </c>
    </row>
    <row r="397" spans="2:17" s="28" customFormat="1" x14ac:dyDescent="0.25">
      <c r="B397" s="50" t="s">
        <v>508</v>
      </c>
      <c r="C397" s="121">
        <v>1540000000</v>
      </c>
      <c r="D397" s="121">
        <v>1540000000</v>
      </c>
      <c r="E397" s="120">
        <v>0</v>
      </c>
      <c r="F397" s="120">
        <v>0</v>
      </c>
      <c r="G397" s="120">
        <v>0</v>
      </c>
      <c r="H397" s="120">
        <v>0</v>
      </c>
      <c r="I397" s="120">
        <v>0</v>
      </c>
      <c r="J397" s="120">
        <v>0</v>
      </c>
      <c r="K397" s="120">
        <v>0</v>
      </c>
      <c r="L397" s="120">
        <v>0</v>
      </c>
      <c r="M397" s="120">
        <v>0</v>
      </c>
      <c r="N397" s="120">
        <v>0</v>
      </c>
      <c r="O397" s="121">
        <v>0</v>
      </c>
      <c r="P397" s="56"/>
      <c r="Q397" s="56">
        <f t="shared" si="126"/>
        <v>0</v>
      </c>
    </row>
    <row r="398" spans="2:17" x14ac:dyDescent="0.25">
      <c r="B398" s="52" t="s">
        <v>99</v>
      </c>
      <c r="C398" s="134">
        <v>202947577</v>
      </c>
      <c r="D398" s="134">
        <v>202947577</v>
      </c>
      <c r="E398" s="120">
        <v>290791.02</v>
      </c>
      <c r="F398" s="120">
        <v>792061.81</v>
      </c>
      <c r="G398" s="120">
        <v>764614.23</v>
      </c>
      <c r="H398" s="120">
        <v>467194.69</v>
      </c>
      <c r="I398" s="120">
        <v>640614.68000000005</v>
      </c>
      <c r="J398" s="120">
        <v>754774.5</v>
      </c>
      <c r="K398" s="120">
        <v>1240099.67</v>
      </c>
      <c r="L398" s="120">
        <v>7486403.6399999997</v>
      </c>
      <c r="M398" s="120">
        <v>972271.5</v>
      </c>
      <c r="N398" s="120">
        <v>2358689.9</v>
      </c>
      <c r="O398" s="134">
        <v>5708672.7400000002</v>
      </c>
      <c r="P398" s="63"/>
      <c r="Q398" s="63">
        <f t="shared" si="126"/>
        <v>21476188.379999999</v>
      </c>
    </row>
    <row r="399" spans="2:17" x14ac:dyDescent="0.25">
      <c r="B399" s="27" t="s">
        <v>511</v>
      </c>
      <c r="C399" s="121">
        <v>202947577</v>
      </c>
      <c r="D399" s="121">
        <v>202947577</v>
      </c>
      <c r="E399" s="120">
        <v>290791.02</v>
      </c>
      <c r="F399" s="120">
        <v>792061.81</v>
      </c>
      <c r="G399" s="120">
        <v>764614.23</v>
      </c>
      <c r="H399" s="120">
        <v>467194.69</v>
      </c>
      <c r="I399" s="120">
        <v>640614.68000000005</v>
      </c>
      <c r="J399" s="120">
        <v>754774.5</v>
      </c>
      <c r="K399" s="120">
        <v>1240099.67</v>
      </c>
      <c r="L399" s="120">
        <v>7486403.6399999997</v>
      </c>
      <c r="M399" s="120">
        <v>972271.5</v>
      </c>
      <c r="N399" s="120">
        <v>2358689.9</v>
      </c>
      <c r="O399" s="121">
        <v>5708672.7400000002</v>
      </c>
      <c r="P399" s="56"/>
      <c r="Q399" s="56">
        <f t="shared" si="126"/>
        <v>21476188.379999999</v>
      </c>
    </row>
    <row r="400" spans="2:17" x14ac:dyDescent="0.25">
      <c r="B400" s="50" t="s">
        <v>512</v>
      </c>
      <c r="C400" s="121">
        <v>114947577</v>
      </c>
      <c r="D400" s="121">
        <v>114947577</v>
      </c>
      <c r="E400" s="120">
        <v>290791.02</v>
      </c>
      <c r="F400" s="120">
        <v>792061.81</v>
      </c>
      <c r="G400" s="120">
        <v>764614.23</v>
      </c>
      <c r="H400" s="120">
        <v>467194.69</v>
      </c>
      <c r="I400" s="120">
        <v>640614.68000000005</v>
      </c>
      <c r="J400" s="120">
        <v>754774.5</v>
      </c>
      <c r="K400" s="120">
        <v>1240099.67</v>
      </c>
      <c r="L400" s="120">
        <v>7486403.6399999997</v>
      </c>
      <c r="M400" s="120">
        <v>972271.5</v>
      </c>
      <c r="N400" s="120">
        <v>2358689.9</v>
      </c>
      <c r="O400" s="121">
        <v>5708672.7400000002</v>
      </c>
      <c r="P400" s="56"/>
      <c r="Q400" s="56">
        <f t="shared" si="126"/>
        <v>21476188.379999999</v>
      </c>
    </row>
    <row r="401" spans="2:17" x14ac:dyDescent="0.25">
      <c r="B401" s="50" t="s">
        <v>513</v>
      </c>
      <c r="C401" s="121">
        <v>88000000</v>
      </c>
      <c r="D401" s="121">
        <v>88000000</v>
      </c>
      <c r="E401" s="120">
        <v>0</v>
      </c>
      <c r="F401" s="120">
        <v>0</v>
      </c>
      <c r="G401" s="120">
        <v>0</v>
      </c>
      <c r="H401" s="120">
        <v>0</v>
      </c>
      <c r="I401" s="120">
        <v>0</v>
      </c>
      <c r="J401" s="120">
        <v>0</v>
      </c>
      <c r="K401" s="120">
        <v>0</v>
      </c>
      <c r="L401" s="120">
        <v>0</v>
      </c>
      <c r="M401" s="120">
        <v>0</v>
      </c>
      <c r="N401" s="120">
        <v>0</v>
      </c>
      <c r="O401" s="121">
        <v>0</v>
      </c>
      <c r="P401" s="56"/>
      <c r="Q401" s="56">
        <f>SUM(E401:P401)</f>
        <v>0</v>
      </c>
    </row>
    <row r="402" spans="2:17" x14ac:dyDescent="0.25">
      <c r="B402" s="52" t="s">
        <v>121</v>
      </c>
      <c r="C402" s="134">
        <v>0</v>
      </c>
      <c r="D402" s="134">
        <v>170050000</v>
      </c>
      <c r="E402" s="120">
        <v>0</v>
      </c>
      <c r="F402" s="120">
        <v>0</v>
      </c>
      <c r="G402" s="120">
        <v>0</v>
      </c>
      <c r="H402" s="120">
        <v>0</v>
      </c>
      <c r="I402" s="120">
        <v>0</v>
      </c>
      <c r="J402" s="120">
        <v>40000000</v>
      </c>
      <c r="K402" s="120">
        <v>0</v>
      </c>
      <c r="L402" s="120">
        <v>0</v>
      </c>
      <c r="M402" s="120">
        <v>0</v>
      </c>
      <c r="N402" s="120">
        <v>0</v>
      </c>
      <c r="O402" s="134">
        <v>60000000</v>
      </c>
      <c r="P402" s="63">
        <v>69160230.989999995</v>
      </c>
      <c r="Q402" s="63">
        <f t="shared" si="126"/>
        <v>169160230.99000001</v>
      </c>
    </row>
    <row r="403" spans="2:17" x14ac:dyDescent="0.25">
      <c r="B403" s="50" t="s">
        <v>686</v>
      </c>
      <c r="C403" s="121">
        <v>0</v>
      </c>
      <c r="D403" s="121">
        <v>170050000</v>
      </c>
      <c r="E403" s="120">
        <v>0</v>
      </c>
      <c r="F403" s="120">
        <v>0</v>
      </c>
      <c r="G403" s="120">
        <v>0</v>
      </c>
      <c r="H403" s="120">
        <v>0</v>
      </c>
      <c r="I403" s="120">
        <v>0</v>
      </c>
      <c r="J403" s="120">
        <v>40000000</v>
      </c>
      <c r="K403" s="120">
        <v>0</v>
      </c>
      <c r="L403" s="120">
        <v>0</v>
      </c>
      <c r="M403" s="120">
        <v>0</v>
      </c>
      <c r="N403" s="120">
        <v>0</v>
      </c>
      <c r="O403" s="121">
        <v>60000000</v>
      </c>
      <c r="P403" s="56">
        <v>69160230.989999995</v>
      </c>
      <c r="Q403" s="56">
        <f t="shared" si="126"/>
        <v>169160230.99000001</v>
      </c>
    </row>
    <row r="404" spans="2:17" x14ac:dyDescent="0.25">
      <c r="B404" s="50" t="s">
        <v>687</v>
      </c>
      <c r="C404" s="121">
        <v>0</v>
      </c>
      <c r="D404" s="121">
        <v>170050000</v>
      </c>
      <c r="E404" s="120">
        <v>0</v>
      </c>
      <c r="F404" s="120">
        <v>0</v>
      </c>
      <c r="G404" s="120">
        <v>0</v>
      </c>
      <c r="H404" s="120">
        <v>0</v>
      </c>
      <c r="I404" s="120">
        <v>0</v>
      </c>
      <c r="J404" s="120">
        <v>40000000</v>
      </c>
      <c r="K404" s="120">
        <v>0</v>
      </c>
      <c r="L404" s="120">
        <v>0</v>
      </c>
      <c r="M404" s="120">
        <v>0</v>
      </c>
      <c r="N404" s="120">
        <v>0</v>
      </c>
      <c r="O404" s="121">
        <v>60000000</v>
      </c>
      <c r="P404" s="56">
        <v>69160230.989999995</v>
      </c>
      <c r="Q404" s="56">
        <f t="shared" si="126"/>
        <v>169160230.99000001</v>
      </c>
    </row>
    <row r="405" spans="2:17" s="28" customFormat="1" x14ac:dyDescent="0.25">
      <c r="B405" s="26" t="s">
        <v>57</v>
      </c>
      <c r="C405" s="118">
        <f t="shared" ref="C405:N405" si="147">C406+C417+C426+C435+C452+C471+C476+C491+C501</f>
        <v>8116999448</v>
      </c>
      <c r="D405" s="118">
        <v>7582395341.4499989</v>
      </c>
      <c r="E405" s="118">
        <f t="shared" si="147"/>
        <v>22136301.700000003</v>
      </c>
      <c r="F405" s="118">
        <f t="shared" si="147"/>
        <v>212383323.18999997</v>
      </c>
      <c r="G405" s="118">
        <f t="shared" si="147"/>
        <v>143606280.95999998</v>
      </c>
      <c r="H405" s="118">
        <f t="shared" si="147"/>
        <v>41965867.719999991</v>
      </c>
      <c r="I405" s="118">
        <f t="shared" si="147"/>
        <v>50318358.670000002</v>
      </c>
      <c r="J405" s="118">
        <f t="shared" si="147"/>
        <v>55321080.330000006</v>
      </c>
      <c r="K405" s="118">
        <f t="shared" si="147"/>
        <v>184089385.22</v>
      </c>
      <c r="L405" s="118">
        <f t="shared" si="147"/>
        <v>99758573.829999998</v>
      </c>
      <c r="M405" s="118">
        <f t="shared" si="147"/>
        <v>84678362.810000002</v>
      </c>
      <c r="N405" s="118">
        <f t="shared" si="147"/>
        <v>239567682.28000003</v>
      </c>
      <c r="O405" s="118">
        <f>O406+O417+O426+O435+O452+O471+O476+O491+O501+O444</f>
        <v>212250207.76000002</v>
      </c>
      <c r="P405" s="55">
        <v>606265543.6400001</v>
      </c>
      <c r="Q405" s="118">
        <f t="shared" si="126"/>
        <v>1952340968.1100001</v>
      </c>
    </row>
    <row r="406" spans="2:17" s="28" customFormat="1" x14ac:dyDescent="0.25">
      <c r="B406" s="52" t="s">
        <v>58</v>
      </c>
      <c r="C406" s="102">
        <v>3499320337</v>
      </c>
      <c r="D406" s="102">
        <v>1725623873.0299997</v>
      </c>
      <c r="E406" s="119">
        <f>E407+E409+E411+E413+E415</f>
        <v>11519164.600000001</v>
      </c>
      <c r="F406" s="119">
        <f t="shared" ref="F406:P406" si="148">F407+F409+F411+F413+F415</f>
        <v>21082871.150000002</v>
      </c>
      <c r="G406" s="119">
        <f t="shared" si="148"/>
        <v>15496887.600000001</v>
      </c>
      <c r="H406" s="119">
        <f t="shared" si="148"/>
        <v>12999230.050000001</v>
      </c>
      <c r="I406" s="119">
        <f t="shared" si="148"/>
        <v>21711497.27</v>
      </c>
      <c r="J406" s="119">
        <f t="shared" si="148"/>
        <v>16883253.530000001</v>
      </c>
      <c r="K406" s="119">
        <f t="shared" si="148"/>
        <v>27305397.030000001</v>
      </c>
      <c r="L406" s="119">
        <f t="shared" si="148"/>
        <v>22926114.279999997</v>
      </c>
      <c r="M406" s="119">
        <f t="shared" si="148"/>
        <v>28613284.599999998</v>
      </c>
      <c r="N406" s="119">
        <f t="shared" si="148"/>
        <v>30970351.5</v>
      </c>
      <c r="O406" s="119">
        <f t="shared" si="148"/>
        <v>50331079.620000005</v>
      </c>
      <c r="P406" s="119">
        <f t="shared" si="148"/>
        <v>109069144.39999999</v>
      </c>
      <c r="Q406" s="66">
        <f t="shared" ref="Q406:Q474" si="149">SUM(E406:P406)</f>
        <v>368908275.63</v>
      </c>
    </row>
    <row r="407" spans="2:17" x14ac:dyDescent="0.25">
      <c r="B407" s="51" t="s">
        <v>514</v>
      </c>
      <c r="C407" s="135">
        <v>367652927</v>
      </c>
      <c r="D407" s="135">
        <v>520444174.37</v>
      </c>
      <c r="E407" s="120">
        <f>E408</f>
        <v>1762972.04</v>
      </c>
      <c r="F407" s="120">
        <f t="shared" ref="F407:O407" si="150">F408</f>
        <v>2126870.87</v>
      </c>
      <c r="G407" s="120">
        <f t="shared" si="150"/>
        <v>4345977.6899999995</v>
      </c>
      <c r="H407" s="120">
        <f t="shared" si="150"/>
        <v>4340513.2200000007</v>
      </c>
      <c r="I407" s="120">
        <f t="shared" si="150"/>
        <v>2816309.6199999996</v>
      </c>
      <c r="J407" s="120">
        <f t="shared" si="150"/>
        <v>6225494.9399999985</v>
      </c>
      <c r="K407" s="120">
        <f t="shared" si="150"/>
        <v>7980117.8200000003</v>
      </c>
      <c r="L407" s="120">
        <f t="shared" si="150"/>
        <v>4394917.3</v>
      </c>
      <c r="M407" s="120">
        <f t="shared" si="150"/>
        <v>8818147.6199999992</v>
      </c>
      <c r="N407" s="120">
        <f t="shared" si="150"/>
        <v>4243843.12</v>
      </c>
      <c r="O407" s="120">
        <f t="shared" si="150"/>
        <v>15505858.589999998</v>
      </c>
      <c r="P407" s="136">
        <v>27015220.749999996</v>
      </c>
      <c r="Q407" s="136">
        <f t="shared" si="149"/>
        <v>89576243.579999983</v>
      </c>
    </row>
    <row r="408" spans="2:17" x14ac:dyDescent="0.25">
      <c r="B408" s="50" t="s">
        <v>515</v>
      </c>
      <c r="C408" s="135">
        <v>367652927</v>
      </c>
      <c r="D408" s="135">
        <v>520444174.37</v>
      </c>
      <c r="E408" s="120">
        <v>1762972.04</v>
      </c>
      <c r="F408" s="120">
        <v>2126870.87</v>
      </c>
      <c r="G408" s="120">
        <v>4345977.6899999995</v>
      </c>
      <c r="H408" s="120">
        <v>4340513.2200000007</v>
      </c>
      <c r="I408" s="120">
        <v>2816309.6199999996</v>
      </c>
      <c r="J408" s="120">
        <v>6225494.9399999985</v>
      </c>
      <c r="K408" s="120">
        <v>7980117.8200000003</v>
      </c>
      <c r="L408" s="120">
        <v>4394917.3</v>
      </c>
      <c r="M408" s="120">
        <v>8818147.6199999992</v>
      </c>
      <c r="N408" s="120">
        <v>4243843.12</v>
      </c>
      <c r="O408" s="79">
        <v>15505858.589999998</v>
      </c>
      <c r="P408" s="136">
        <v>27015220.749999996</v>
      </c>
      <c r="Q408" s="136">
        <f t="shared" si="149"/>
        <v>89576243.579999983</v>
      </c>
    </row>
    <row r="409" spans="2:17" x14ac:dyDescent="0.25">
      <c r="B409" s="51" t="s">
        <v>516</v>
      </c>
      <c r="C409" s="135">
        <v>20296218</v>
      </c>
      <c r="D409" s="135">
        <v>28433226.75</v>
      </c>
      <c r="E409" s="120">
        <f>E410</f>
        <v>0</v>
      </c>
      <c r="F409" s="120">
        <f t="shared" ref="F409:P409" si="151">F410</f>
        <v>0</v>
      </c>
      <c r="G409" s="120">
        <f t="shared" si="151"/>
        <v>0</v>
      </c>
      <c r="H409" s="120">
        <f t="shared" si="151"/>
        <v>19144.32</v>
      </c>
      <c r="I409" s="120">
        <f t="shared" si="151"/>
        <v>471733.31999999995</v>
      </c>
      <c r="J409" s="120">
        <f t="shared" si="151"/>
        <v>130749.9</v>
      </c>
      <c r="K409" s="120">
        <f t="shared" si="151"/>
        <v>435416.46000000008</v>
      </c>
      <c r="L409" s="120">
        <f t="shared" si="151"/>
        <v>564961.57999999996</v>
      </c>
      <c r="M409" s="120">
        <f t="shared" si="151"/>
        <v>126593.95</v>
      </c>
      <c r="N409" s="120">
        <f t="shared" si="151"/>
        <v>279569.93</v>
      </c>
      <c r="O409" s="120">
        <f t="shared" si="151"/>
        <v>422394.95</v>
      </c>
      <c r="P409" s="120">
        <f t="shared" si="151"/>
        <v>744202.4</v>
      </c>
      <c r="Q409" s="136">
        <f t="shared" si="149"/>
        <v>3194766.81</v>
      </c>
    </row>
    <row r="410" spans="2:17" x14ac:dyDescent="0.25">
      <c r="B410" s="50" t="s">
        <v>517</v>
      </c>
      <c r="C410" s="135">
        <v>20296218</v>
      </c>
      <c r="D410" s="135">
        <v>28433226.75</v>
      </c>
      <c r="E410" s="120">
        <v>0</v>
      </c>
      <c r="F410" s="120">
        <v>0</v>
      </c>
      <c r="G410" s="120">
        <v>0</v>
      </c>
      <c r="H410" s="120">
        <v>19144.32</v>
      </c>
      <c r="I410" s="120">
        <v>471733.31999999995</v>
      </c>
      <c r="J410" s="120">
        <v>130749.9</v>
      </c>
      <c r="K410" s="120">
        <v>435416.46000000008</v>
      </c>
      <c r="L410" s="120">
        <v>564961.57999999996</v>
      </c>
      <c r="M410" s="120">
        <v>126593.95</v>
      </c>
      <c r="N410" s="120">
        <v>279569.93</v>
      </c>
      <c r="O410" s="79">
        <v>422394.95</v>
      </c>
      <c r="P410" s="136">
        <v>744202.4</v>
      </c>
      <c r="Q410" s="136">
        <f t="shared" si="149"/>
        <v>3194766.81</v>
      </c>
    </row>
    <row r="411" spans="2:17" x14ac:dyDescent="0.25">
      <c r="B411" s="51" t="s">
        <v>518</v>
      </c>
      <c r="C411" s="135">
        <v>3027005474</v>
      </c>
      <c r="D411" s="135">
        <v>928793357.82999969</v>
      </c>
      <c r="E411" s="120">
        <f>E412</f>
        <v>3499138.35</v>
      </c>
      <c r="F411" s="120">
        <f t="shared" ref="F411:O411" si="152">F412</f>
        <v>1987967.6600000001</v>
      </c>
      <c r="G411" s="120">
        <f t="shared" si="152"/>
        <v>7200639.5000000009</v>
      </c>
      <c r="H411" s="120">
        <f t="shared" si="152"/>
        <v>4369861.0699999994</v>
      </c>
      <c r="I411" s="120">
        <f t="shared" si="152"/>
        <v>16555124.590000002</v>
      </c>
      <c r="J411" s="120">
        <f t="shared" si="152"/>
        <v>8253425.5</v>
      </c>
      <c r="K411" s="120">
        <f t="shared" si="152"/>
        <v>16900311.84</v>
      </c>
      <c r="L411" s="120">
        <f t="shared" si="152"/>
        <v>16662687.18</v>
      </c>
      <c r="M411" s="120">
        <f t="shared" si="152"/>
        <v>17929774.079999998</v>
      </c>
      <c r="N411" s="120">
        <f t="shared" si="152"/>
        <v>22466547.150000002</v>
      </c>
      <c r="O411" s="120">
        <f t="shared" si="152"/>
        <v>32094119.300000004</v>
      </c>
      <c r="P411" s="136">
        <v>76262458.359999999</v>
      </c>
      <c r="Q411" s="136">
        <f t="shared" si="149"/>
        <v>224182054.57999998</v>
      </c>
    </row>
    <row r="412" spans="2:17" x14ac:dyDescent="0.25">
      <c r="B412" s="50" t="s">
        <v>519</v>
      </c>
      <c r="C412" s="135">
        <v>3027005474</v>
      </c>
      <c r="D412" s="135">
        <v>928793357.82999969</v>
      </c>
      <c r="E412" s="120">
        <v>3499138.35</v>
      </c>
      <c r="F412" s="120">
        <v>1987967.6600000001</v>
      </c>
      <c r="G412" s="120">
        <v>7200639.5000000009</v>
      </c>
      <c r="H412" s="120">
        <v>4369861.0699999994</v>
      </c>
      <c r="I412" s="120">
        <v>16555124.590000002</v>
      </c>
      <c r="J412" s="120">
        <v>8253425.5</v>
      </c>
      <c r="K412" s="120">
        <v>16900311.84</v>
      </c>
      <c r="L412" s="120">
        <v>16662687.18</v>
      </c>
      <c r="M412" s="120">
        <v>17929774.079999998</v>
      </c>
      <c r="N412" s="120">
        <v>22466547.150000002</v>
      </c>
      <c r="O412" s="79">
        <v>32094119.300000004</v>
      </c>
      <c r="P412" s="136">
        <v>76262458.359999999</v>
      </c>
      <c r="Q412" s="136">
        <f t="shared" si="149"/>
        <v>224182054.57999998</v>
      </c>
    </row>
    <row r="413" spans="2:17" x14ac:dyDescent="0.25">
      <c r="B413" s="51" t="s">
        <v>520</v>
      </c>
      <c r="C413" s="135">
        <v>39293758</v>
      </c>
      <c r="D413" s="135">
        <v>158405951.13999999</v>
      </c>
      <c r="E413" s="120">
        <f>E414</f>
        <v>0</v>
      </c>
      <c r="F413" s="120">
        <f t="shared" ref="F413:O413" si="153">F414</f>
        <v>16262014.859999999</v>
      </c>
      <c r="G413" s="120">
        <f t="shared" si="153"/>
        <v>3785247.4099999997</v>
      </c>
      <c r="H413" s="120">
        <f t="shared" si="153"/>
        <v>3980246.87</v>
      </c>
      <c r="I413" s="120">
        <f t="shared" si="153"/>
        <v>845057.34000000008</v>
      </c>
      <c r="J413" s="120">
        <f t="shared" si="153"/>
        <v>2270018.35</v>
      </c>
      <c r="K413" s="120">
        <f t="shared" si="153"/>
        <v>1763189.87</v>
      </c>
      <c r="L413" s="120">
        <f t="shared" si="153"/>
        <v>1226796.9099999999</v>
      </c>
      <c r="M413" s="120">
        <f t="shared" si="153"/>
        <v>1325178.95</v>
      </c>
      <c r="N413" s="120">
        <f t="shared" si="153"/>
        <v>3321017.3099999996</v>
      </c>
      <c r="O413" s="120">
        <f t="shared" si="153"/>
        <v>1981232.43</v>
      </c>
      <c r="P413" s="136">
        <v>3694998.9600000004</v>
      </c>
      <c r="Q413" s="136">
        <f t="shared" si="149"/>
        <v>40454999.260000005</v>
      </c>
    </row>
    <row r="414" spans="2:17" x14ac:dyDescent="0.25">
      <c r="B414" s="50" t="s">
        <v>521</v>
      </c>
      <c r="C414" s="135">
        <v>39293758</v>
      </c>
      <c r="D414" s="135">
        <v>158405951.13999999</v>
      </c>
      <c r="E414" s="120">
        <v>0</v>
      </c>
      <c r="F414" s="120">
        <v>16262014.859999999</v>
      </c>
      <c r="G414" s="120">
        <v>3785247.4099999997</v>
      </c>
      <c r="H414" s="120">
        <v>3980246.87</v>
      </c>
      <c r="I414" s="120">
        <v>845057.34000000008</v>
      </c>
      <c r="J414" s="120">
        <v>2270018.35</v>
      </c>
      <c r="K414" s="120">
        <v>1763189.87</v>
      </c>
      <c r="L414" s="120">
        <v>1226796.9099999999</v>
      </c>
      <c r="M414" s="120">
        <v>1325178.95</v>
      </c>
      <c r="N414" s="120">
        <v>3321017.3099999996</v>
      </c>
      <c r="O414" s="79">
        <v>1981232.43</v>
      </c>
      <c r="P414" s="136">
        <v>3694998.9600000004</v>
      </c>
      <c r="Q414" s="136">
        <f t="shared" si="149"/>
        <v>40454999.260000005</v>
      </c>
    </row>
    <row r="415" spans="2:17" x14ac:dyDescent="0.25">
      <c r="B415" s="51" t="s">
        <v>522</v>
      </c>
      <c r="C415" s="135">
        <v>45071960</v>
      </c>
      <c r="D415" s="135">
        <v>89547162.939999968</v>
      </c>
      <c r="E415" s="120">
        <f>E416</f>
        <v>6257054.21</v>
      </c>
      <c r="F415" s="120">
        <f t="shared" ref="F415:O415" si="154">F416</f>
        <v>706017.76</v>
      </c>
      <c r="G415" s="120">
        <f t="shared" si="154"/>
        <v>165023</v>
      </c>
      <c r="H415" s="120">
        <f t="shared" si="154"/>
        <v>289464.57</v>
      </c>
      <c r="I415" s="120">
        <f t="shared" si="154"/>
        <v>1023272.4</v>
      </c>
      <c r="J415" s="120">
        <f t="shared" si="154"/>
        <v>3564.84</v>
      </c>
      <c r="K415" s="120">
        <f t="shared" si="154"/>
        <v>226361.04</v>
      </c>
      <c r="L415" s="120">
        <f t="shared" si="154"/>
        <v>76751.31</v>
      </c>
      <c r="M415" s="120">
        <f t="shared" si="154"/>
        <v>413590</v>
      </c>
      <c r="N415" s="120">
        <f t="shared" si="154"/>
        <v>659373.99</v>
      </c>
      <c r="O415" s="120">
        <f t="shared" si="154"/>
        <v>327474.35000000003</v>
      </c>
      <c r="P415" s="136">
        <v>1352263.93</v>
      </c>
      <c r="Q415" s="136">
        <f t="shared" si="149"/>
        <v>11500211.399999999</v>
      </c>
    </row>
    <row r="416" spans="2:17" s="28" customFormat="1" x14ac:dyDescent="0.25">
      <c r="B416" s="50" t="s">
        <v>523</v>
      </c>
      <c r="C416" s="135">
        <v>45071960</v>
      </c>
      <c r="D416" s="135">
        <v>89547162.939999968</v>
      </c>
      <c r="E416" s="120">
        <v>6257054.21</v>
      </c>
      <c r="F416" s="120">
        <v>706017.76</v>
      </c>
      <c r="G416" s="120">
        <v>165023</v>
      </c>
      <c r="H416" s="120">
        <v>289464.57</v>
      </c>
      <c r="I416" s="120">
        <v>1023272.4</v>
      </c>
      <c r="J416" s="120">
        <v>3564.84</v>
      </c>
      <c r="K416" s="120">
        <v>226361.04</v>
      </c>
      <c r="L416" s="120">
        <v>76751.31</v>
      </c>
      <c r="M416" s="120">
        <v>413590</v>
      </c>
      <c r="N416" s="120">
        <v>659373.99</v>
      </c>
      <c r="O416" s="79">
        <v>327474.35000000003</v>
      </c>
      <c r="P416" s="136">
        <v>1352263.93</v>
      </c>
      <c r="Q416" s="136">
        <f t="shared" si="149"/>
        <v>11500211.399999999</v>
      </c>
    </row>
    <row r="417" spans="2:17" s="28" customFormat="1" x14ac:dyDescent="0.25">
      <c r="B417" s="52" t="s">
        <v>688</v>
      </c>
      <c r="C417" s="102">
        <v>288899123</v>
      </c>
      <c r="D417" s="102">
        <v>330103779.94999993</v>
      </c>
      <c r="E417" s="119">
        <f>E418+E420+E422+E424</f>
        <v>308178.78000000003</v>
      </c>
      <c r="F417" s="119">
        <f t="shared" ref="F417:O417" si="155">F418+F420+F422+F424</f>
        <v>421968</v>
      </c>
      <c r="G417" s="119">
        <f t="shared" si="155"/>
        <v>1236208.79</v>
      </c>
      <c r="H417" s="119">
        <f t="shared" si="155"/>
        <v>1790727.98</v>
      </c>
      <c r="I417" s="119">
        <f t="shared" si="155"/>
        <v>243038.59999999998</v>
      </c>
      <c r="J417" s="119">
        <f t="shared" si="155"/>
        <v>1860542.24</v>
      </c>
      <c r="K417" s="119">
        <f t="shared" si="155"/>
        <v>1761647.93</v>
      </c>
      <c r="L417" s="119">
        <f t="shared" si="155"/>
        <v>2317426.42</v>
      </c>
      <c r="M417" s="119">
        <f t="shared" si="155"/>
        <v>1203135.8900000001</v>
      </c>
      <c r="N417" s="119">
        <f t="shared" si="155"/>
        <v>3804407.8</v>
      </c>
      <c r="O417" s="119">
        <f t="shared" si="155"/>
        <v>2333303.5700000003</v>
      </c>
      <c r="P417" s="66">
        <v>7987652.2600000007</v>
      </c>
      <c r="Q417" s="66">
        <f t="shared" si="149"/>
        <v>25268238.260000002</v>
      </c>
    </row>
    <row r="418" spans="2:17" x14ac:dyDescent="0.25">
      <c r="B418" s="51" t="s">
        <v>525</v>
      </c>
      <c r="C418" s="135">
        <v>272495953</v>
      </c>
      <c r="D418" s="135">
        <v>301858927.26999992</v>
      </c>
      <c r="E418" s="120">
        <f>E419</f>
        <v>308178.78000000003</v>
      </c>
      <c r="F418" s="120">
        <f t="shared" ref="F418:O418" si="156">F419</f>
        <v>36344</v>
      </c>
      <c r="G418" s="120">
        <f t="shared" si="156"/>
        <v>839848.8899999999</v>
      </c>
      <c r="H418" s="120">
        <f t="shared" si="156"/>
        <v>1481167.98</v>
      </c>
      <c r="I418" s="120">
        <f t="shared" si="156"/>
        <v>243038.59999999998</v>
      </c>
      <c r="J418" s="120">
        <f t="shared" si="156"/>
        <v>1396677.16</v>
      </c>
      <c r="K418" s="120">
        <f t="shared" si="156"/>
        <v>1038250.08</v>
      </c>
      <c r="L418" s="120">
        <f t="shared" si="156"/>
        <v>381919.03</v>
      </c>
      <c r="M418" s="120">
        <f t="shared" si="156"/>
        <v>509768.10000000003</v>
      </c>
      <c r="N418" s="120">
        <f t="shared" si="156"/>
        <v>2279078.4899999998</v>
      </c>
      <c r="O418" s="120">
        <f t="shared" si="156"/>
        <v>1417921.96</v>
      </c>
      <c r="P418" s="136">
        <v>3247710.22</v>
      </c>
      <c r="Q418" s="136">
        <f t="shared" si="149"/>
        <v>13179903.290000001</v>
      </c>
    </row>
    <row r="419" spans="2:17" x14ac:dyDescent="0.25">
      <c r="B419" s="50" t="s">
        <v>526</v>
      </c>
      <c r="C419" s="135">
        <v>272495953</v>
      </c>
      <c r="D419" s="135">
        <v>301858927.26999992</v>
      </c>
      <c r="E419" s="120">
        <v>308178.78000000003</v>
      </c>
      <c r="F419" s="120">
        <v>36344</v>
      </c>
      <c r="G419" s="120">
        <v>839848.8899999999</v>
      </c>
      <c r="H419" s="120">
        <v>1481167.98</v>
      </c>
      <c r="I419" s="120">
        <v>243038.59999999998</v>
      </c>
      <c r="J419" s="120">
        <v>1396677.16</v>
      </c>
      <c r="K419" s="120">
        <v>1038250.08</v>
      </c>
      <c r="L419" s="120">
        <v>381919.03</v>
      </c>
      <c r="M419" s="120">
        <v>509768.10000000003</v>
      </c>
      <c r="N419" s="120">
        <v>2279078.4899999998</v>
      </c>
      <c r="O419" s="79">
        <v>1417921.96</v>
      </c>
      <c r="P419" s="136">
        <v>3247710.22</v>
      </c>
      <c r="Q419" s="136">
        <f t="shared" si="149"/>
        <v>13179903.290000001</v>
      </c>
    </row>
    <row r="420" spans="2:17" x14ac:dyDescent="0.25">
      <c r="B420" s="51" t="s">
        <v>527</v>
      </c>
      <c r="C420" s="135">
        <v>463000</v>
      </c>
      <c r="D420" s="135">
        <v>17760892.93</v>
      </c>
      <c r="E420" s="120">
        <f>E421</f>
        <v>0</v>
      </c>
      <c r="F420" s="120">
        <f t="shared" ref="F420:O420" si="157">F421</f>
        <v>0</v>
      </c>
      <c r="G420" s="120">
        <f t="shared" si="157"/>
        <v>0</v>
      </c>
      <c r="H420" s="120">
        <f t="shared" si="157"/>
        <v>0</v>
      </c>
      <c r="I420" s="120">
        <f t="shared" si="157"/>
        <v>0</v>
      </c>
      <c r="J420" s="120">
        <f t="shared" si="157"/>
        <v>0</v>
      </c>
      <c r="K420" s="120">
        <f t="shared" si="157"/>
        <v>0</v>
      </c>
      <c r="L420" s="120">
        <f t="shared" si="157"/>
        <v>0</v>
      </c>
      <c r="M420" s="120">
        <f t="shared" si="157"/>
        <v>0</v>
      </c>
      <c r="N420" s="120">
        <f t="shared" si="157"/>
        <v>0</v>
      </c>
      <c r="O420" s="120">
        <f t="shared" si="157"/>
        <v>0</v>
      </c>
      <c r="P420" s="136">
        <v>61643.199999999997</v>
      </c>
      <c r="Q420" s="136">
        <f t="shared" si="149"/>
        <v>61643.199999999997</v>
      </c>
    </row>
    <row r="421" spans="2:17" x14ac:dyDescent="0.25">
      <c r="B421" s="50" t="s">
        <v>528</v>
      </c>
      <c r="C421" s="135">
        <v>463000</v>
      </c>
      <c r="D421" s="135">
        <v>17760892.93</v>
      </c>
      <c r="E421" s="120">
        <v>0</v>
      </c>
      <c r="F421" s="120">
        <v>0</v>
      </c>
      <c r="G421" s="120">
        <v>0</v>
      </c>
      <c r="H421" s="120">
        <v>0</v>
      </c>
      <c r="I421" s="120">
        <v>0</v>
      </c>
      <c r="J421" s="120">
        <v>0</v>
      </c>
      <c r="K421" s="120">
        <v>0</v>
      </c>
      <c r="L421" s="120">
        <v>0</v>
      </c>
      <c r="M421" s="120">
        <v>0</v>
      </c>
      <c r="N421" s="120">
        <v>0</v>
      </c>
      <c r="O421" s="79">
        <v>0</v>
      </c>
      <c r="P421" s="136">
        <v>61643.199999999997</v>
      </c>
      <c r="Q421" s="136">
        <f t="shared" si="149"/>
        <v>61643.199999999997</v>
      </c>
    </row>
    <row r="422" spans="2:17" x14ac:dyDescent="0.25">
      <c r="B422" s="51" t="s">
        <v>529</v>
      </c>
      <c r="C422" s="135">
        <v>11967509</v>
      </c>
      <c r="D422" s="135">
        <v>1727143.2</v>
      </c>
      <c r="E422" s="120">
        <f>E423</f>
        <v>0</v>
      </c>
      <c r="F422" s="120">
        <f t="shared" ref="F422:O422" si="158">F423</f>
        <v>385624</v>
      </c>
      <c r="G422" s="120">
        <f t="shared" si="158"/>
        <v>396359.9</v>
      </c>
      <c r="H422" s="120">
        <f t="shared" si="158"/>
        <v>309560</v>
      </c>
      <c r="I422" s="120">
        <f t="shared" si="158"/>
        <v>0</v>
      </c>
      <c r="J422" s="120">
        <f t="shared" si="158"/>
        <v>463865.08</v>
      </c>
      <c r="K422" s="120">
        <f t="shared" si="158"/>
        <v>723397.85</v>
      </c>
      <c r="L422" s="120">
        <f t="shared" si="158"/>
        <v>1606759.39</v>
      </c>
      <c r="M422" s="120">
        <f t="shared" si="158"/>
        <v>693367.79</v>
      </c>
      <c r="N422" s="120">
        <f t="shared" si="158"/>
        <v>535899.31000000006</v>
      </c>
      <c r="O422" s="120">
        <f t="shared" si="158"/>
        <v>897021.6100000001</v>
      </c>
      <c r="P422" s="136">
        <v>2584479.36</v>
      </c>
      <c r="Q422" s="136">
        <f t="shared" si="149"/>
        <v>8596334.290000001</v>
      </c>
    </row>
    <row r="423" spans="2:17" x14ac:dyDescent="0.25">
      <c r="B423" s="50" t="s">
        <v>530</v>
      </c>
      <c r="C423" s="135">
        <v>11967509</v>
      </c>
      <c r="D423" s="135">
        <v>1727143.2</v>
      </c>
      <c r="E423" s="120">
        <v>0</v>
      </c>
      <c r="F423" s="120">
        <v>385624</v>
      </c>
      <c r="G423" s="120">
        <v>396359.9</v>
      </c>
      <c r="H423" s="120">
        <v>309560</v>
      </c>
      <c r="I423" s="120">
        <v>0</v>
      </c>
      <c r="J423" s="120">
        <v>463865.08</v>
      </c>
      <c r="K423" s="120">
        <v>723397.85</v>
      </c>
      <c r="L423" s="120">
        <v>1606759.39</v>
      </c>
      <c r="M423" s="120">
        <v>693367.79</v>
      </c>
      <c r="N423" s="120">
        <v>535899.31000000006</v>
      </c>
      <c r="O423" s="79">
        <v>897021.6100000001</v>
      </c>
      <c r="P423" s="136">
        <v>2584479.36</v>
      </c>
      <c r="Q423" s="136">
        <f t="shared" si="149"/>
        <v>8596334.290000001</v>
      </c>
    </row>
    <row r="424" spans="2:17" x14ac:dyDescent="0.25">
      <c r="B424" s="51" t="s">
        <v>531</v>
      </c>
      <c r="C424" s="135">
        <v>3972661</v>
      </c>
      <c r="D424" s="135">
        <v>8756816.5500000007</v>
      </c>
      <c r="E424" s="120">
        <f>E425</f>
        <v>0</v>
      </c>
      <c r="F424" s="120">
        <f t="shared" ref="F424:O424" si="159">F425</f>
        <v>0</v>
      </c>
      <c r="G424" s="120">
        <f t="shared" si="159"/>
        <v>0</v>
      </c>
      <c r="H424" s="120">
        <f t="shared" si="159"/>
        <v>0</v>
      </c>
      <c r="I424" s="120">
        <f t="shared" si="159"/>
        <v>0</v>
      </c>
      <c r="J424" s="120">
        <f t="shared" si="159"/>
        <v>0</v>
      </c>
      <c r="K424" s="120">
        <f t="shared" si="159"/>
        <v>0</v>
      </c>
      <c r="L424" s="120">
        <f t="shared" si="159"/>
        <v>328748</v>
      </c>
      <c r="M424" s="120">
        <f t="shared" si="159"/>
        <v>0</v>
      </c>
      <c r="N424" s="120">
        <f t="shared" si="159"/>
        <v>989430</v>
      </c>
      <c r="O424" s="120">
        <f t="shared" si="159"/>
        <v>18360</v>
      </c>
      <c r="P424" s="136">
        <v>2093819.48</v>
      </c>
      <c r="Q424" s="136">
        <f t="shared" si="149"/>
        <v>3430357.48</v>
      </c>
    </row>
    <row r="425" spans="2:17" s="28" customFormat="1" x14ac:dyDescent="0.25">
      <c r="B425" s="50" t="s">
        <v>532</v>
      </c>
      <c r="C425" s="135">
        <v>3972661</v>
      </c>
      <c r="D425" s="135">
        <v>8756816.5500000007</v>
      </c>
      <c r="E425" s="120">
        <v>0</v>
      </c>
      <c r="F425" s="120">
        <v>0</v>
      </c>
      <c r="G425" s="120">
        <v>0</v>
      </c>
      <c r="H425" s="120">
        <v>0</v>
      </c>
      <c r="I425" s="120">
        <v>0</v>
      </c>
      <c r="J425" s="120">
        <v>0</v>
      </c>
      <c r="K425" s="120">
        <v>0</v>
      </c>
      <c r="L425" s="120">
        <v>328748</v>
      </c>
      <c r="M425" s="120">
        <v>0</v>
      </c>
      <c r="N425" s="120">
        <v>989430</v>
      </c>
      <c r="O425" s="79">
        <v>18360</v>
      </c>
      <c r="P425" s="136">
        <v>2093819.48</v>
      </c>
      <c r="Q425" s="136">
        <f t="shared" si="149"/>
        <v>3430357.48</v>
      </c>
    </row>
    <row r="426" spans="2:17" s="28" customFormat="1" x14ac:dyDescent="0.25">
      <c r="B426" s="52" t="s">
        <v>60</v>
      </c>
      <c r="C426" s="102">
        <v>826686223</v>
      </c>
      <c r="D426" s="102">
        <v>1134875343.21</v>
      </c>
      <c r="E426" s="119">
        <f>E427+E429+E431+E433</f>
        <v>1025479</v>
      </c>
      <c r="F426" s="119">
        <f t="shared" ref="F426:O426" si="160">F427+F429+F431+F433</f>
        <v>44895467.030000001</v>
      </c>
      <c r="G426" s="119">
        <f t="shared" si="160"/>
        <v>39931759.009999998</v>
      </c>
      <c r="H426" s="119">
        <f t="shared" si="160"/>
        <v>16992593.709999997</v>
      </c>
      <c r="I426" s="119">
        <f t="shared" si="160"/>
        <v>4315624.78</v>
      </c>
      <c r="J426" s="119">
        <f t="shared" si="160"/>
        <v>16791229.84</v>
      </c>
      <c r="K426" s="119">
        <f t="shared" si="160"/>
        <v>13675616.389999999</v>
      </c>
      <c r="L426" s="119">
        <f t="shared" si="160"/>
        <v>24691787.010000002</v>
      </c>
      <c r="M426" s="119">
        <f t="shared" si="160"/>
        <v>21660845.380000003</v>
      </c>
      <c r="N426" s="119">
        <f t="shared" si="160"/>
        <v>42411177.800000012</v>
      </c>
      <c r="O426" s="119">
        <f t="shared" si="160"/>
        <v>24738800.449999996</v>
      </c>
      <c r="P426" s="66">
        <v>65505036.390000001</v>
      </c>
      <c r="Q426" s="66">
        <f t="shared" si="149"/>
        <v>316635416.78999996</v>
      </c>
    </row>
    <row r="427" spans="2:17" x14ac:dyDescent="0.25">
      <c r="B427" s="51" t="s">
        <v>533</v>
      </c>
      <c r="C427" s="135">
        <v>625033631</v>
      </c>
      <c r="D427" s="135">
        <v>1070754597.25</v>
      </c>
      <c r="E427" s="120">
        <f>E428</f>
        <v>932967</v>
      </c>
      <c r="F427" s="120">
        <f t="shared" ref="F427:O427" si="161">F428</f>
        <v>44842367.030000001</v>
      </c>
      <c r="G427" s="120">
        <f t="shared" si="161"/>
        <v>39331006.359999999</v>
      </c>
      <c r="H427" s="120">
        <f t="shared" si="161"/>
        <v>16974300.169999998</v>
      </c>
      <c r="I427" s="120">
        <f t="shared" si="161"/>
        <v>4175832.85</v>
      </c>
      <c r="J427" s="120">
        <f t="shared" si="161"/>
        <v>15824601.48</v>
      </c>
      <c r="K427" s="120">
        <f t="shared" si="161"/>
        <v>13196490.579999998</v>
      </c>
      <c r="L427" s="120">
        <f t="shared" si="161"/>
        <v>23041821</v>
      </c>
      <c r="M427" s="120">
        <f t="shared" si="161"/>
        <v>20444312.310000002</v>
      </c>
      <c r="N427" s="120">
        <f t="shared" si="161"/>
        <v>41849433.100000009</v>
      </c>
      <c r="O427" s="120">
        <f t="shared" si="161"/>
        <v>22704704.089999996</v>
      </c>
      <c r="P427" s="136">
        <v>62192923.450000003</v>
      </c>
      <c r="Q427" s="136">
        <f t="shared" si="149"/>
        <v>305510759.42000002</v>
      </c>
    </row>
    <row r="428" spans="2:17" x14ac:dyDescent="0.25">
      <c r="B428" s="50" t="s">
        <v>534</v>
      </c>
      <c r="C428" s="135">
        <v>625033631</v>
      </c>
      <c r="D428" s="135">
        <v>1070754597.25</v>
      </c>
      <c r="E428" s="120">
        <v>932967</v>
      </c>
      <c r="F428" s="120">
        <v>44842367.030000001</v>
      </c>
      <c r="G428" s="120">
        <v>39331006.359999999</v>
      </c>
      <c r="H428" s="120">
        <v>16974300.169999998</v>
      </c>
      <c r="I428" s="120">
        <v>4175832.85</v>
      </c>
      <c r="J428" s="120">
        <v>15824601.48</v>
      </c>
      <c r="K428" s="120">
        <v>13196490.579999998</v>
      </c>
      <c r="L428" s="120">
        <v>23041821</v>
      </c>
      <c r="M428" s="120">
        <v>20444312.310000002</v>
      </c>
      <c r="N428" s="120">
        <v>41849433.100000009</v>
      </c>
      <c r="O428" s="79">
        <v>22704704.089999996</v>
      </c>
      <c r="P428" s="136">
        <v>62192923.450000003</v>
      </c>
      <c r="Q428" s="136">
        <f t="shared" si="149"/>
        <v>305510759.42000002</v>
      </c>
    </row>
    <row r="429" spans="2:17" x14ac:dyDescent="0.25">
      <c r="B429" s="51" t="s">
        <v>535</v>
      </c>
      <c r="C429" s="135">
        <v>65470680</v>
      </c>
      <c r="D429" s="135">
        <v>46767151.629999988</v>
      </c>
      <c r="E429" s="120">
        <f>E430</f>
        <v>92512</v>
      </c>
      <c r="F429" s="120">
        <f t="shared" ref="F429:O429" si="162">F430</f>
        <v>53100</v>
      </c>
      <c r="G429" s="120">
        <f t="shared" si="162"/>
        <v>600752.65</v>
      </c>
      <c r="H429" s="120">
        <f t="shared" si="162"/>
        <v>0</v>
      </c>
      <c r="I429" s="120">
        <f t="shared" si="162"/>
        <v>139791.93</v>
      </c>
      <c r="J429" s="120">
        <f t="shared" si="162"/>
        <v>426219.04</v>
      </c>
      <c r="K429" s="120">
        <f t="shared" si="162"/>
        <v>404360.64</v>
      </c>
      <c r="L429" s="120">
        <f t="shared" si="162"/>
        <v>1649966.01</v>
      </c>
      <c r="M429" s="120">
        <f t="shared" si="162"/>
        <v>1199689.3700000001</v>
      </c>
      <c r="N429" s="120">
        <f t="shared" si="162"/>
        <v>351166.27</v>
      </c>
      <c r="O429" s="120">
        <f t="shared" si="162"/>
        <v>1346675.56</v>
      </c>
      <c r="P429" s="136">
        <v>1777765.6400000001</v>
      </c>
      <c r="Q429" s="136">
        <f t="shared" si="149"/>
        <v>8041999.1100000013</v>
      </c>
    </row>
    <row r="430" spans="2:17" x14ac:dyDescent="0.25">
      <c r="B430" s="50" t="s">
        <v>536</v>
      </c>
      <c r="C430" s="135">
        <v>65470680</v>
      </c>
      <c r="D430" s="135">
        <v>46767151.629999988</v>
      </c>
      <c r="E430" s="120">
        <v>92512</v>
      </c>
      <c r="F430" s="120">
        <v>53100</v>
      </c>
      <c r="G430" s="120">
        <v>600752.65</v>
      </c>
      <c r="H430" s="120">
        <v>0</v>
      </c>
      <c r="I430" s="120">
        <v>139791.93</v>
      </c>
      <c r="J430" s="120">
        <v>426219.04</v>
      </c>
      <c r="K430" s="120">
        <v>404360.64</v>
      </c>
      <c r="L430" s="120">
        <v>1649966.01</v>
      </c>
      <c r="M430" s="120">
        <v>1199689.3700000001</v>
      </c>
      <c r="N430" s="120">
        <v>351166.27</v>
      </c>
      <c r="O430" s="79">
        <v>1346675.56</v>
      </c>
      <c r="P430" s="136">
        <v>1777765.6400000001</v>
      </c>
      <c r="Q430" s="136">
        <f t="shared" si="149"/>
        <v>8041999.1100000013</v>
      </c>
    </row>
    <row r="431" spans="2:17" x14ac:dyDescent="0.25">
      <c r="B431" s="51" t="s">
        <v>537</v>
      </c>
      <c r="C431" s="135">
        <v>613229</v>
      </c>
      <c r="D431" s="135">
        <v>586894.80000000005</v>
      </c>
      <c r="E431" s="120">
        <f>E432</f>
        <v>0</v>
      </c>
      <c r="F431" s="120">
        <f t="shared" ref="F431:O431" si="163">F432</f>
        <v>0</v>
      </c>
      <c r="G431" s="120">
        <f t="shared" si="163"/>
        <v>0</v>
      </c>
      <c r="H431" s="120">
        <f t="shared" si="163"/>
        <v>0</v>
      </c>
      <c r="I431" s="120">
        <f t="shared" si="163"/>
        <v>0</v>
      </c>
      <c r="J431" s="120">
        <f t="shared" si="163"/>
        <v>0</v>
      </c>
      <c r="K431" s="120">
        <f t="shared" si="163"/>
        <v>0</v>
      </c>
      <c r="L431" s="120">
        <f t="shared" si="163"/>
        <v>0</v>
      </c>
      <c r="M431" s="120">
        <f t="shared" si="163"/>
        <v>0</v>
      </c>
      <c r="N431" s="120">
        <f t="shared" si="163"/>
        <v>0</v>
      </c>
      <c r="O431" s="120">
        <f t="shared" si="163"/>
        <v>0</v>
      </c>
      <c r="P431" s="136"/>
      <c r="Q431" s="136">
        <f t="shared" si="149"/>
        <v>0</v>
      </c>
    </row>
    <row r="432" spans="2:17" x14ac:dyDescent="0.25">
      <c r="B432" s="50" t="s">
        <v>538</v>
      </c>
      <c r="C432" s="135">
        <v>613229</v>
      </c>
      <c r="D432" s="135">
        <v>586894.80000000005</v>
      </c>
      <c r="E432" s="120">
        <v>0</v>
      </c>
      <c r="F432" s="120">
        <v>0</v>
      </c>
      <c r="G432" s="120">
        <v>0</v>
      </c>
      <c r="H432" s="120">
        <v>0</v>
      </c>
      <c r="I432" s="120">
        <v>0</v>
      </c>
      <c r="J432" s="120">
        <v>0</v>
      </c>
      <c r="K432" s="120">
        <v>0</v>
      </c>
      <c r="L432" s="120">
        <v>0</v>
      </c>
      <c r="M432" s="120">
        <v>0</v>
      </c>
      <c r="N432" s="120">
        <v>0</v>
      </c>
      <c r="O432" s="79">
        <v>0</v>
      </c>
      <c r="P432" s="136"/>
      <c r="Q432" s="136">
        <f t="shared" si="149"/>
        <v>0</v>
      </c>
    </row>
    <row r="433" spans="2:17" x14ac:dyDescent="0.25">
      <c r="B433" s="51" t="s">
        <v>539</v>
      </c>
      <c r="C433" s="135">
        <v>135568683</v>
      </c>
      <c r="D433" s="135">
        <v>16766699.530000001</v>
      </c>
      <c r="E433" s="120">
        <f>E434</f>
        <v>0</v>
      </c>
      <c r="F433" s="120">
        <f t="shared" ref="F433:O433" si="164">F434</f>
        <v>0</v>
      </c>
      <c r="G433" s="120">
        <f t="shared" si="164"/>
        <v>0</v>
      </c>
      <c r="H433" s="120">
        <f t="shared" si="164"/>
        <v>18293.54</v>
      </c>
      <c r="I433" s="120">
        <f t="shared" si="164"/>
        <v>0</v>
      </c>
      <c r="J433" s="120">
        <f t="shared" si="164"/>
        <v>540409.31999999995</v>
      </c>
      <c r="K433" s="120">
        <f t="shared" si="164"/>
        <v>74765.17</v>
      </c>
      <c r="L433" s="120">
        <f t="shared" si="164"/>
        <v>0</v>
      </c>
      <c r="M433" s="120">
        <f t="shared" si="164"/>
        <v>16843.7</v>
      </c>
      <c r="N433" s="120">
        <f t="shared" si="164"/>
        <v>210578.43</v>
      </c>
      <c r="O433" s="120">
        <f t="shared" si="164"/>
        <v>687420.8</v>
      </c>
      <c r="P433" s="136">
        <v>1534347.2999999998</v>
      </c>
      <c r="Q433" s="136">
        <f t="shared" si="149"/>
        <v>3082658.26</v>
      </c>
    </row>
    <row r="434" spans="2:17" s="28" customFormat="1" x14ac:dyDescent="0.25">
      <c r="B434" s="50" t="s">
        <v>540</v>
      </c>
      <c r="C434" s="135">
        <v>135568683</v>
      </c>
      <c r="D434" s="135">
        <v>16766699.530000001</v>
      </c>
      <c r="E434" s="120">
        <v>0</v>
      </c>
      <c r="F434" s="120">
        <v>0</v>
      </c>
      <c r="G434" s="120">
        <v>0</v>
      </c>
      <c r="H434" s="120">
        <v>18293.54</v>
      </c>
      <c r="I434" s="120">
        <v>0</v>
      </c>
      <c r="J434" s="120">
        <v>540409.31999999995</v>
      </c>
      <c r="K434" s="120">
        <v>74765.17</v>
      </c>
      <c r="L434" s="120">
        <v>0</v>
      </c>
      <c r="M434" s="120">
        <v>16843.7</v>
      </c>
      <c r="N434" s="120">
        <v>210578.43</v>
      </c>
      <c r="O434" s="79">
        <v>687420.8</v>
      </c>
      <c r="P434" s="136">
        <v>1534347.2999999998</v>
      </c>
      <c r="Q434" s="136">
        <f t="shared" si="149"/>
        <v>3082658.26</v>
      </c>
    </row>
    <row r="435" spans="2:17" s="28" customFormat="1" x14ac:dyDescent="0.25">
      <c r="B435" s="52" t="s">
        <v>61</v>
      </c>
      <c r="C435" s="102">
        <v>860752790</v>
      </c>
      <c r="D435" s="102">
        <v>992149065.83000004</v>
      </c>
      <c r="E435" s="102">
        <f t="shared" ref="E435:O435" si="165">E436+E438+E440+E442+E446+E448+E450</f>
        <v>4483135.17</v>
      </c>
      <c r="F435" s="102">
        <f t="shared" si="165"/>
        <v>740128</v>
      </c>
      <c r="G435" s="102">
        <f t="shared" si="165"/>
        <v>61138936.460000001</v>
      </c>
      <c r="H435" s="102">
        <f t="shared" si="165"/>
        <v>2383836</v>
      </c>
      <c r="I435" s="102">
        <f t="shared" si="165"/>
        <v>6324293.9900000002</v>
      </c>
      <c r="J435" s="102">
        <f t="shared" si="165"/>
        <v>2118842.7800000003</v>
      </c>
      <c r="K435" s="102">
        <f t="shared" si="165"/>
        <v>120914976.94</v>
      </c>
      <c r="L435" s="102">
        <f t="shared" si="165"/>
        <v>9838689.9600000009</v>
      </c>
      <c r="M435" s="102">
        <f t="shared" si="165"/>
        <v>7712696.2400000002</v>
      </c>
      <c r="N435" s="102">
        <f t="shared" si="165"/>
        <v>91718862</v>
      </c>
      <c r="O435" s="102">
        <f t="shared" si="165"/>
        <v>1110521.6000000001</v>
      </c>
      <c r="P435" s="66">
        <v>158117990.75999999</v>
      </c>
      <c r="Q435" s="66">
        <f t="shared" si="149"/>
        <v>466602909.89999998</v>
      </c>
    </row>
    <row r="436" spans="2:17" s="28" customFormat="1" x14ac:dyDescent="0.25">
      <c r="B436" s="51" t="s">
        <v>541</v>
      </c>
      <c r="C436" s="102">
        <v>780884830</v>
      </c>
      <c r="D436" s="102">
        <v>901609280.47000003</v>
      </c>
      <c r="E436" s="119">
        <f>E437</f>
        <v>4483135.17</v>
      </c>
      <c r="F436" s="119">
        <f t="shared" ref="F436:O436" si="166">F437</f>
        <v>740128</v>
      </c>
      <c r="G436" s="119">
        <f t="shared" si="166"/>
        <v>61100000</v>
      </c>
      <c r="H436" s="119">
        <f t="shared" si="166"/>
        <v>0</v>
      </c>
      <c r="I436" s="119">
        <f t="shared" si="166"/>
        <v>5763999.9900000002</v>
      </c>
      <c r="J436" s="119">
        <f t="shared" si="166"/>
        <v>0</v>
      </c>
      <c r="K436" s="119">
        <f t="shared" si="166"/>
        <v>120805434</v>
      </c>
      <c r="L436" s="119">
        <f t="shared" si="166"/>
        <v>9675090</v>
      </c>
      <c r="M436" s="119">
        <f t="shared" si="166"/>
        <v>7399758</v>
      </c>
      <c r="N436" s="119">
        <f t="shared" si="166"/>
        <v>91604839</v>
      </c>
      <c r="O436" s="119">
        <f t="shared" si="166"/>
        <v>0</v>
      </c>
      <c r="P436" s="66">
        <v>146319453.84999999</v>
      </c>
      <c r="Q436" s="66">
        <f t="shared" si="149"/>
        <v>447891838.00999999</v>
      </c>
    </row>
    <row r="437" spans="2:17" x14ac:dyDescent="0.25">
      <c r="B437" s="50" t="s">
        <v>542</v>
      </c>
      <c r="C437" s="57">
        <v>780884830</v>
      </c>
      <c r="D437" s="57">
        <v>901609280.47000003</v>
      </c>
      <c r="E437" s="120">
        <v>4483135.17</v>
      </c>
      <c r="F437" s="120">
        <v>740128</v>
      </c>
      <c r="G437" s="120">
        <v>61100000</v>
      </c>
      <c r="H437" s="120">
        <v>0</v>
      </c>
      <c r="I437" s="120">
        <v>5763999.9900000002</v>
      </c>
      <c r="J437" s="120">
        <v>0</v>
      </c>
      <c r="K437" s="120">
        <v>120805434</v>
      </c>
      <c r="L437" s="120">
        <v>9675090</v>
      </c>
      <c r="M437" s="120">
        <v>7399758</v>
      </c>
      <c r="N437" s="120">
        <v>91604839</v>
      </c>
      <c r="O437" s="79">
        <v>0</v>
      </c>
      <c r="P437" s="136">
        <v>146319453.84999999</v>
      </c>
      <c r="Q437" s="136">
        <f t="shared" si="149"/>
        <v>447891838.00999999</v>
      </c>
    </row>
    <row r="438" spans="2:17" x14ac:dyDescent="0.25">
      <c r="B438" s="116" t="s">
        <v>543</v>
      </c>
      <c r="C438" s="135">
        <v>0</v>
      </c>
      <c r="D438" s="135">
        <v>203161.5</v>
      </c>
      <c r="E438" s="120">
        <f>E439</f>
        <v>0</v>
      </c>
      <c r="F438" s="120">
        <f t="shared" ref="F438:O438" si="167">F439</f>
        <v>0</v>
      </c>
      <c r="G438" s="120">
        <f t="shared" si="167"/>
        <v>0</v>
      </c>
      <c r="H438" s="120">
        <f t="shared" si="167"/>
        <v>0</v>
      </c>
      <c r="I438" s="120">
        <f t="shared" si="167"/>
        <v>0</v>
      </c>
      <c r="J438" s="120">
        <f t="shared" si="167"/>
        <v>0</v>
      </c>
      <c r="K438" s="120">
        <f t="shared" si="167"/>
        <v>0</v>
      </c>
      <c r="L438" s="120">
        <f t="shared" si="167"/>
        <v>0</v>
      </c>
      <c r="M438" s="120">
        <f t="shared" si="167"/>
        <v>17086.400000000001</v>
      </c>
      <c r="N438" s="120">
        <f t="shared" si="167"/>
        <v>0</v>
      </c>
      <c r="O438" s="120">
        <f t="shared" si="167"/>
        <v>0</v>
      </c>
      <c r="P438" s="136">
        <v>103161.5</v>
      </c>
      <c r="Q438" s="66">
        <f>SUM(E438:P438)</f>
        <v>120247.9</v>
      </c>
    </row>
    <row r="439" spans="2:17" x14ac:dyDescent="0.25">
      <c r="B439" s="50" t="s">
        <v>544</v>
      </c>
      <c r="C439" s="135">
        <v>0</v>
      </c>
      <c r="D439" s="135">
        <v>203161.5</v>
      </c>
      <c r="E439" s="120">
        <v>0</v>
      </c>
      <c r="F439" s="120">
        <v>0</v>
      </c>
      <c r="G439" s="120">
        <v>0</v>
      </c>
      <c r="H439" s="120">
        <v>0</v>
      </c>
      <c r="I439" s="120">
        <v>0</v>
      </c>
      <c r="J439" s="120">
        <v>0</v>
      </c>
      <c r="K439" s="120">
        <v>0</v>
      </c>
      <c r="L439" s="120">
        <v>0</v>
      </c>
      <c r="M439" s="120">
        <v>17086.400000000001</v>
      </c>
      <c r="N439" s="120">
        <v>0</v>
      </c>
      <c r="O439" s="79">
        <v>0</v>
      </c>
      <c r="P439" s="136">
        <v>103161.5</v>
      </c>
      <c r="Q439" s="136">
        <f>SUM(E439:P439)</f>
        <v>120247.9</v>
      </c>
    </row>
    <row r="440" spans="2:17" s="28" customFormat="1" x14ac:dyDescent="0.25">
      <c r="B440" s="51" t="s">
        <v>545</v>
      </c>
      <c r="C440" s="102">
        <v>283960</v>
      </c>
      <c r="D440" s="102">
        <v>1898960</v>
      </c>
      <c r="E440" s="119">
        <f>E441</f>
        <v>0</v>
      </c>
      <c r="F440" s="119">
        <f t="shared" ref="F440:O440" si="168">F441</f>
        <v>0</v>
      </c>
      <c r="G440" s="119">
        <f t="shared" si="168"/>
        <v>0</v>
      </c>
      <c r="H440" s="119">
        <f t="shared" si="168"/>
        <v>0</v>
      </c>
      <c r="I440" s="119">
        <f t="shared" si="168"/>
        <v>0</v>
      </c>
      <c r="J440" s="119">
        <f t="shared" si="168"/>
        <v>0</v>
      </c>
      <c r="K440" s="119">
        <f t="shared" si="168"/>
        <v>0</v>
      </c>
      <c r="L440" s="119">
        <f t="shared" si="168"/>
        <v>0</v>
      </c>
      <c r="M440" s="119">
        <f t="shared" si="168"/>
        <v>0</v>
      </c>
      <c r="N440" s="119">
        <f t="shared" si="168"/>
        <v>0</v>
      </c>
      <c r="O440" s="119">
        <f t="shared" si="168"/>
        <v>0</v>
      </c>
      <c r="P440" s="66"/>
      <c r="Q440" s="66">
        <f t="shared" si="149"/>
        <v>0</v>
      </c>
    </row>
    <row r="441" spans="2:17" x14ac:dyDescent="0.25">
      <c r="B441" s="50" t="s">
        <v>546</v>
      </c>
      <c r="C441" s="57">
        <v>283960</v>
      </c>
      <c r="D441" s="57">
        <v>1898960</v>
      </c>
      <c r="E441" s="120">
        <v>0</v>
      </c>
      <c r="F441" s="120">
        <v>0</v>
      </c>
      <c r="G441" s="120">
        <v>0</v>
      </c>
      <c r="H441" s="120">
        <v>0</v>
      </c>
      <c r="I441" s="120">
        <v>0</v>
      </c>
      <c r="J441" s="120">
        <v>0</v>
      </c>
      <c r="K441" s="120">
        <v>0</v>
      </c>
      <c r="L441" s="120">
        <v>0</v>
      </c>
      <c r="M441" s="120">
        <v>0</v>
      </c>
      <c r="N441" s="120">
        <v>0</v>
      </c>
      <c r="O441" s="79">
        <v>0</v>
      </c>
      <c r="P441" s="136"/>
      <c r="Q441" s="136">
        <f t="shared" si="149"/>
        <v>0</v>
      </c>
    </row>
    <row r="442" spans="2:17" s="28" customFormat="1" x14ac:dyDescent="0.25">
      <c r="B442" s="51" t="s">
        <v>547</v>
      </c>
      <c r="C442" s="66">
        <v>6980775</v>
      </c>
      <c r="D442" s="66">
        <v>8742275</v>
      </c>
      <c r="E442" s="119">
        <f>E443</f>
        <v>0</v>
      </c>
      <c r="F442" s="119">
        <f t="shared" ref="F442:O442" si="169">F443</f>
        <v>0</v>
      </c>
      <c r="G442" s="119">
        <f t="shared" si="169"/>
        <v>0</v>
      </c>
      <c r="H442" s="119">
        <f t="shared" si="169"/>
        <v>0</v>
      </c>
      <c r="I442" s="119">
        <f t="shared" si="169"/>
        <v>0</v>
      </c>
      <c r="J442" s="119">
        <f t="shared" si="169"/>
        <v>0</v>
      </c>
      <c r="K442" s="119">
        <f t="shared" si="169"/>
        <v>0</v>
      </c>
      <c r="L442" s="119">
        <f t="shared" si="169"/>
        <v>0</v>
      </c>
      <c r="M442" s="119">
        <f t="shared" si="169"/>
        <v>0</v>
      </c>
      <c r="N442" s="119">
        <f t="shared" si="169"/>
        <v>0</v>
      </c>
      <c r="O442" s="119">
        <f t="shared" si="169"/>
        <v>0</v>
      </c>
      <c r="P442" s="66">
        <v>0</v>
      </c>
      <c r="Q442" s="66">
        <f t="shared" si="149"/>
        <v>0</v>
      </c>
    </row>
    <row r="443" spans="2:17" x14ac:dyDescent="0.25">
      <c r="B443" s="50" t="s">
        <v>548</v>
      </c>
      <c r="C443" s="57">
        <v>6980775</v>
      </c>
      <c r="D443" s="57">
        <v>8742275</v>
      </c>
      <c r="E443" s="120">
        <v>0</v>
      </c>
      <c r="F443" s="120">
        <v>0</v>
      </c>
      <c r="G443" s="120">
        <v>0</v>
      </c>
      <c r="H443" s="120">
        <v>0</v>
      </c>
      <c r="I443" s="120">
        <v>0</v>
      </c>
      <c r="J443" s="120">
        <v>0</v>
      </c>
      <c r="K443" s="120">
        <v>0</v>
      </c>
      <c r="L443" s="120">
        <v>0</v>
      </c>
      <c r="M443" s="120">
        <v>0</v>
      </c>
      <c r="N443" s="120">
        <v>0</v>
      </c>
      <c r="O443" s="79">
        <v>0</v>
      </c>
      <c r="P443" s="136">
        <v>0</v>
      </c>
      <c r="Q443" s="136">
        <f t="shared" si="149"/>
        <v>0</v>
      </c>
    </row>
    <row r="444" spans="2:17" s="28" customFormat="1" x14ac:dyDescent="0.25">
      <c r="B444" s="51" t="s">
        <v>549</v>
      </c>
      <c r="C444" s="66">
        <v>0</v>
      </c>
      <c r="D444" s="66">
        <v>3508832</v>
      </c>
      <c r="E444" s="119">
        <f>E445</f>
        <v>0</v>
      </c>
      <c r="F444" s="119">
        <f t="shared" ref="F444:O446" si="170">F445</f>
        <v>0</v>
      </c>
      <c r="G444" s="119">
        <f t="shared" si="170"/>
        <v>0</v>
      </c>
      <c r="H444" s="119">
        <f t="shared" si="170"/>
        <v>0</v>
      </c>
      <c r="I444" s="119">
        <f t="shared" si="170"/>
        <v>0</v>
      </c>
      <c r="J444" s="119">
        <f t="shared" si="170"/>
        <v>0</v>
      </c>
      <c r="K444" s="119">
        <f t="shared" si="170"/>
        <v>0</v>
      </c>
      <c r="L444" s="119">
        <f t="shared" si="170"/>
        <v>0</v>
      </c>
      <c r="M444" s="119">
        <f t="shared" si="170"/>
        <v>0</v>
      </c>
      <c r="N444" s="119">
        <f t="shared" si="170"/>
        <v>0</v>
      </c>
      <c r="O444" s="119">
        <f t="shared" si="170"/>
        <v>0</v>
      </c>
      <c r="P444" s="66">
        <v>3483832</v>
      </c>
      <c r="Q444" s="66">
        <f t="shared" ref="Q444:Q445" si="171">SUM(E444:P444)</f>
        <v>3483832</v>
      </c>
    </row>
    <row r="445" spans="2:17" x14ac:dyDescent="0.25">
      <c r="B445" s="27" t="s">
        <v>550</v>
      </c>
      <c r="C445" s="57">
        <v>0</v>
      </c>
      <c r="D445" s="57">
        <v>3508832</v>
      </c>
      <c r="E445" s="120">
        <v>0</v>
      </c>
      <c r="F445" s="120">
        <v>0</v>
      </c>
      <c r="G445" s="120">
        <v>0</v>
      </c>
      <c r="H445" s="120">
        <v>0</v>
      </c>
      <c r="I445" s="120">
        <v>0</v>
      </c>
      <c r="J445" s="120">
        <v>0</v>
      </c>
      <c r="K445" s="120">
        <v>0</v>
      </c>
      <c r="L445" s="120">
        <v>0</v>
      </c>
      <c r="M445" s="120">
        <v>0</v>
      </c>
      <c r="N445" s="120">
        <v>0</v>
      </c>
      <c r="O445" s="79">
        <v>0</v>
      </c>
      <c r="P445" s="136">
        <v>3483832</v>
      </c>
      <c r="Q445" s="136">
        <f t="shared" si="171"/>
        <v>3483832</v>
      </c>
    </row>
    <row r="446" spans="2:17" s="28" customFormat="1" x14ac:dyDescent="0.25">
      <c r="B446" s="51" t="s">
        <v>551</v>
      </c>
      <c r="C446" s="66">
        <v>5723145</v>
      </c>
      <c r="D446" s="66">
        <v>7329881.46</v>
      </c>
      <c r="E446" s="119">
        <f>E447</f>
        <v>0</v>
      </c>
      <c r="F446" s="119">
        <f t="shared" si="170"/>
        <v>0</v>
      </c>
      <c r="G446" s="119">
        <f t="shared" si="170"/>
        <v>38936.46</v>
      </c>
      <c r="H446" s="119">
        <f t="shared" si="170"/>
        <v>0</v>
      </c>
      <c r="I446" s="119">
        <f t="shared" si="170"/>
        <v>477369</v>
      </c>
      <c r="J446" s="119">
        <f t="shared" si="170"/>
        <v>0</v>
      </c>
      <c r="K446" s="119">
        <f t="shared" si="170"/>
        <v>12428.94</v>
      </c>
      <c r="L446" s="119">
        <f t="shared" si="170"/>
        <v>0</v>
      </c>
      <c r="M446" s="119">
        <f t="shared" si="170"/>
        <v>187350.52</v>
      </c>
      <c r="N446" s="119">
        <f t="shared" si="170"/>
        <v>0</v>
      </c>
      <c r="O446" s="119">
        <f t="shared" si="170"/>
        <v>41300</v>
      </c>
      <c r="P446" s="66">
        <v>62332.32</v>
      </c>
      <c r="Q446" s="66">
        <f t="shared" si="149"/>
        <v>819717.24</v>
      </c>
    </row>
    <row r="447" spans="2:17" x14ac:dyDescent="0.25">
      <c r="B447" s="27" t="s">
        <v>552</v>
      </c>
      <c r="C447" s="57">
        <v>5723145</v>
      </c>
      <c r="D447" s="57">
        <v>7329881.46</v>
      </c>
      <c r="E447" s="120">
        <v>0</v>
      </c>
      <c r="F447" s="120">
        <v>0</v>
      </c>
      <c r="G447" s="120">
        <v>38936.46</v>
      </c>
      <c r="H447" s="120">
        <v>0</v>
      </c>
      <c r="I447" s="120">
        <v>477369</v>
      </c>
      <c r="J447" s="120">
        <v>0</v>
      </c>
      <c r="K447" s="120">
        <v>12428.94</v>
      </c>
      <c r="L447" s="120">
        <v>0</v>
      </c>
      <c r="M447" s="120">
        <v>187350.52</v>
      </c>
      <c r="N447" s="120">
        <v>0</v>
      </c>
      <c r="O447" s="79">
        <v>41300</v>
      </c>
      <c r="P447" s="136">
        <v>62332.32</v>
      </c>
      <c r="Q447" s="136">
        <f t="shared" si="149"/>
        <v>819717.24</v>
      </c>
    </row>
    <row r="448" spans="2:17" s="28" customFormat="1" x14ac:dyDescent="0.25">
      <c r="B448" s="116" t="s">
        <v>553</v>
      </c>
      <c r="C448" s="66">
        <v>13950000</v>
      </c>
      <c r="D448" s="66">
        <v>18007663.990000002</v>
      </c>
      <c r="E448" s="119">
        <f>E449</f>
        <v>0</v>
      </c>
      <c r="F448" s="119">
        <f t="shared" ref="F448:O448" si="172">F449</f>
        <v>0</v>
      </c>
      <c r="G448" s="119">
        <f t="shared" si="172"/>
        <v>0</v>
      </c>
      <c r="H448" s="119">
        <f t="shared" si="172"/>
        <v>0</v>
      </c>
      <c r="I448" s="119">
        <f t="shared" si="172"/>
        <v>0</v>
      </c>
      <c r="J448" s="119">
        <f t="shared" si="172"/>
        <v>611420.78</v>
      </c>
      <c r="K448" s="119">
        <f t="shared" si="172"/>
        <v>0</v>
      </c>
      <c r="L448" s="119">
        <f t="shared" si="172"/>
        <v>0</v>
      </c>
      <c r="M448" s="119">
        <f t="shared" si="172"/>
        <v>108501.31999999999</v>
      </c>
      <c r="N448" s="119">
        <f t="shared" si="172"/>
        <v>0</v>
      </c>
      <c r="O448" s="119">
        <f t="shared" si="172"/>
        <v>1069221.6000000001</v>
      </c>
      <c r="P448" s="66">
        <v>2445683.1</v>
      </c>
      <c r="Q448" s="66">
        <f t="shared" si="149"/>
        <v>4234826.8000000007</v>
      </c>
    </row>
    <row r="449" spans="2:17" s="28" customFormat="1" x14ac:dyDescent="0.25">
      <c r="B449" s="50" t="s">
        <v>554</v>
      </c>
      <c r="C449" s="57">
        <v>13950000</v>
      </c>
      <c r="D449" s="57">
        <v>18007663.990000002</v>
      </c>
      <c r="E449" s="120">
        <v>0</v>
      </c>
      <c r="F449" s="120">
        <v>0</v>
      </c>
      <c r="G449" s="120">
        <v>0</v>
      </c>
      <c r="H449" s="120">
        <v>0</v>
      </c>
      <c r="I449" s="120">
        <v>0</v>
      </c>
      <c r="J449" s="120">
        <v>611420.78</v>
      </c>
      <c r="K449" s="120">
        <v>0</v>
      </c>
      <c r="L449" s="120">
        <v>0</v>
      </c>
      <c r="M449" s="120">
        <v>108501.31999999999</v>
      </c>
      <c r="N449" s="120">
        <v>0</v>
      </c>
      <c r="O449" s="79">
        <v>1069221.6000000001</v>
      </c>
      <c r="P449" s="136">
        <v>2445683.1</v>
      </c>
      <c r="Q449" s="136">
        <f t="shared" si="149"/>
        <v>4234826.8000000007</v>
      </c>
    </row>
    <row r="450" spans="2:17" s="28" customFormat="1" x14ac:dyDescent="0.25">
      <c r="B450" s="51" t="s">
        <v>555</v>
      </c>
      <c r="C450" s="66">
        <v>52930080</v>
      </c>
      <c r="D450" s="66">
        <v>50849011.409999996</v>
      </c>
      <c r="E450" s="119">
        <f>E451</f>
        <v>0</v>
      </c>
      <c r="F450" s="119">
        <f t="shared" ref="F450:O450" si="173">F451</f>
        <v>0</v>
      </c>
      <c r="G450" s="119">
        <f t="shared" si="173"/>
        <v>0</v>
      </c>
      <c r="H450" s="119">
        <f t="shared" si="173"/>
        <v>2383836</v>
      </c>
      <c r="I450" s="119">
        <f t="shared" si="173"/>
        <v>82925</v>
      </c>
      <c r="J450" s="119">
        <f t="shared" si="173"/>
        <v>1507422</v>
      </c>
      <c r="K450" s="119">
        <f t="shared" si="173"/>
        <v>97114</v>
      </c>
      <c r="L450" s="119">
        <f t="shared" si="173"/>
        <v>163599.96</v>
      </c>
      <c r="M450" s="119">
        <f t="shared" si="173"/>
        <v>0</v>
      </c>
      <c r="N450" s="119">
        <f t="shared" si="173"/>
        <v>114023</v>
      </c>
      <c r="O450" s="119">
        <f t="shared" si="173"/>
        <v>0</v>
      </c>
      <c r="P450" s="66">
        <v>5703527.9900000002</v>
      </c>
      <c r="Q450" s="66">
        <f t="shared" si="149"/>
        <v>10052447.949999999</v>
      </c>
    </row>
    <row r="451" spans="2:17" s="28" customFormat="1" x14ac:dyDescent="0.25">
      <c r="B451" s="50" t="s">
        <v>556</v>
      </c>
      <c r="C451" s="135">
        <v>52930080</v>
      </c>
      <c r="D451" s="135">
        <v>50849011.409999996</v>
      </c>
      <c r="E451" s="120">
        <v>0</v>
      </c>
      <c r="F451" s="120">
        <v>0</v>
      </c>
      <c r="G451" s="120">
        <v>0</v>
      </c>
      <c r="H451" s="120">
        <v>2383836</v>
      </c>
      <c r="I451" s="120">
        <v>82925</v>
      </c>
      <c r="J451" s="120">
        <v>1507422</v>
      </c>
      <c r="K451" s="120">
        <v>97114</v>
      </c>
      <c r="L451" s="120">
        <v>163599.96</v>
      </c>
      <c r="M451" s="120">
        <v>0</v>
      </c>
      <c r="N451" s="120">
        <v>114023</v>
      </c>
      <c r="O451" s="79">
        <v>0</v>
      </c>
      <c r="P451" s="136">
        <v>5703527.9900000002</v>
      </c>
      <c r="Q451" s="136">
        <f t="shared" si="149"/>
        <v>10052447.949999999</v>
      </c>
    </row>
    <row r="452" spans="2:17" x14ac:dyDescent="0.25">
      <c r="B452" s="52" t="s">
        <v>62</v>
      </c>
      <c r="C452" s="102">
        <v>1006625084</v>
      </c>
      <c r="D452" s="102">
        <v>1646472194.25</v>
      </c>
      <c r="E452" s="119">
        <f>E453+E455+E458+E460+E463+E465+E467+E469</f>
        <v>4384984.1500000004</v>
      </c>
      <c r="F452" s="119">
        <f t="shared" ref="F452:O452" si="174">F453+F455+F458+F460+F463+F465+F467+F469</f>
        <v>144336043.49999997</v>
      </c>
      <c r="G452" s="119">
        <f t="shared" si="174"/>
        <v>23913019.119999997</v>
      </c>
      <c r="H452" s="119">
        <f t="shared" si="174"/>
        <v>3395534.34</v>
      </c>
      <c r="I452" s="119">
        <f t="shared" si="174"/>
        <v>16188486.67</v>
      </c>
      <c r="J452" s="119">
        <f t="shared" si="174"/>
        <v>15363074.040000003</v>
      </c>
      <c r="K452" s="119">
        <f t="shared" si="174"/>
        <v>12336633.819999998</v>
      </c>
      <c r="L452" s="119">
        <f t="shared" si="174"/>
        <v>32789260.84</v>
      </c>
      <c r="M452" s="119">
        <f t="shared" si="174"/>
        <v>17014678.259999998</v>
      </c>
      <c r="N452" s="119">
        <f t="shared" si="174"/>
        <v>67289758.150000006</v>
      </c>
      <c r="O452" s="119">
        <f t="shared" si="174"/>
        <v>70269419.819999993</v>
      </c>
      <c r="P452" s="66">
        <v>115428193.34000002</v>
      </c>
      <c r="Q452" s="66">
        <f t="shared" si="149"/>
        <v>522709086.05000001</v>
      </c>
    </row>
    <row r="453" spans="2:17" s="28" customFormat="1" x14ac:dyDescent="0.25">
      <c r="B453" s="51" t="s">
        <v>557</v>
      </c>
      <c r="C453" s="102">
        <v>23566833</v>
      </c>
      <c r="D453" s="102">
        <v>28902033.229999997</v>
      </c>
      <c r="E453" s="119">
        <f>E454</f>
        <v>0</v>
      </c>
      <c r="F453" s="119">
        <f t="shared" ref="F453:O453" si="175">F454</f>
        <v>0</v>
      </c>
      <c r="G453" s="119">
        <f t="shared" si="175"/>
        <v>0</v>
      </c>
      <c r="H453" s="119">
        <f t="shared" si="175"/>
        <v>159116.04</v>
      </c>
      <c r="I453" s="119">
        <f t="shared" si="175"/>
        <v>0</v>
      </c>
      <c r="J453" s="119">
        <f t="shared" si="175"/>
        <v>1544066.97</v>
      </c>
      <c r="K453" s="119">
        <f t="shared" si="175"/>
        <v>2139000</v>
      </c>
      <c r="L453" s="119">
        <f t="shared" si="175"/>
        <v>29892.87</v>
      </c>
      <c r="M453" s="119">
        <f t="shared" si="175"/>
        <v>1062500</v>
      </c>
      <c r="N453" s="119">
        <f t="shared" si="175"/>
        <v>931773.05</v>
      </c>
      <c r="O453" s="119">
        <f t="shared" si="175"/>
        <v>449995</v>
      </c>
      <c r="P453" s="66">
        <v>3137548.91</v>
      </c>
      <c r="Q453" s="66">
        <f t="shared" si="149"/>
        <v>9453892.8399999999</v>
      </c>
    </row>
    <row r="454" spans="2:17" x14ac:dyDescent="0.25">
      <c r="B454" s="50" t="s">
        <v>558</v>
      </c>
      <c r="C454" s="135">
        <v>23566833</v>
      </c>
      <c r="D454" s="135">
        <v>28902033.229999997</v>
      </c>
      <c r="E454" s="120">
        <v>0</v>
      </c>
      <c r="F454" s="120">
        <v>0</v>
      </c>
      <c r="G454" s="120">
        <v>0</v>
      </c>
      <c r="H454" s="120">
        <v>159116.04</v>
      </c>
      <c r="I454" s="120">
        <v>0</v>
      </c>
      <c r="J454" s="120">
        <v>1544066.97</v>
      </c>
      <c r="K454" s="120">
        <v>2139000</v>
      </c>
      <c r="L454" s="120">
        <v>29892.87</v>
      </c>
      <c r="M454" s="120">
        <v>1062500</v>
      </c>
      <c r="N454" s="120">
        <v>931773.05</v>
      </c>
      <c r="O454" s="79">
        <v>449995</v>
      </c>
      <c r="P454" s="136">
        <v>3137548.91</v>
      </c>
      <c r="Q454" s="136">
        <f t="shared" si="149"/>
        <v>9453892.8399999999</v>
      </c>
    </row>
    <row r="455" spans="2:17" x14ac:dyDescent="0.25">
      <c r="B455" s="51" t="s">
        <v>559</v>
      </c>
      <c r="C455" s="102">
        <v>25809645</v>
      </c>
      <c r="D455" s="102">
        <v>110728622.44</v>
      </c>
      <c r="E455" s="119">
        <f>E456+E457</f>
        <v>0</v>
      </c>
      <c r="F455" s="119">
        <f t="shared" ref="F455:O455" si="176">F456+F457</f>
        <v>342200</v>
      </c>
      <c r="G455" s="119">
        <f t="shared" si="176"/>
        <v>3448652.3499999996</v>
      </c>
      <c r="H455" s="119">
        <f t="shared" si="176"/>
        <v>399977.8</v>
      </c>
      <c r="I455" s="119">
        <f t="shared" si="176"/>
        <v>1073849.99</v>
      </c>
      <c r="J455" s="119">
        <f t="shared" si="176"/>
        <v>820539.14999999991</v>
      </c>
      <c r="K455" s="119">
        <f t="shared" si="176"/>
        <v>3683884.81</v>
      </c>
      <c r="L455" s="119">
        <f t="shared" si="176"/>
        <v>1537092.5</v>
      </c>
      <c r="M455" s="119">
        <f t="shared" si="176"/>
        <v>2869391.4699999997</v>
      </c>
      <c r="N455" s="119">
        <f t="shared" si="176"/>
        <v>1946628.6</v>
      </c>
      <c r="O455" s="119">
        <f t="shared" si="176"/>
        <v>2542169.06</v>
      </c>
      <c r="P455" s="66">
        <v>4616605.45</v>
      </c>
      <c r="Q455" s="66">
        <f t="shared" si="149"/>
        <v>23280991.18</v>
      </c>
    </row>
    <row r="456" spans="2:17" s="28" customFormat="1" x14ac:dyDescent="0.25">
      <c r="B456" s="50" t="s">
        <v>560</v>
      </c>
      <c r="C456" s="135">
        <v>23509645</v>
      </c>
      <c r="D456" s="135">
        <v>94544822.599999994</v>
      </c>
      <c r="E456" s="120">
        <v>0</v>
      </c>
      <c r="F456" s="120">
        <v>342200</v>
      </c>
      <c r="G456" s="120">
        <v>3337991.9499999997</v>
      </c>
      <c r="H456" s="120">
        <v>399977.8</v>
      </c>
      <c r="I456" s="120">
        <v>474763.99</v>
      </c>
      <c r="J456" s="120">
        <v>185385.26999999996</v>
      </c>
      <c r="K456" s="120">
        <v>541708.83000000007</v>
      </c>
      <c r="L456" s="120">
        <v>176392.5</v>
      </c>
      <c r="M456" s="120">
        <v>1601711.57</v>
      </c>
      <c r="N456" s="120">
        <v>1946628.6</v>
      </c>
      <c r="O456" s="79">
        <v>1250092.6600000001</v>
      </c>
      <c r="P456" s="136">
        <v>4616605.45</v>
      </c>
      <c r="Q456" s="136">
        <f t="shared" si="149"/>
        <v>14873458.620000001</v>
      </c>
    </row>
    <row r="457" spans="2:17" x14ac:dyDescent="0.25">
      <c r="B457" s="50" t="s">
        <v>561</v>
      </c>
      <c r="C457" s="135">
        <v>2300000</v>
      </c>
      <c r="D457" s="135">
        <v>16183799.84</v>
      </c>
      <c r="E457" s="120">
        <v>0</v>
      </c>
      <c r="F457" s="120">
        <v>0</v>
      </c>
      <c r="G457" s="120">
        <v>110660.4</v>
      </c>
      <c r="H457" s="120">
        <v>0</v>
      </c>
      <c r="I457" s="120">
        <v>599086</v>
      </c>
      <c r="J457" s="120">
        <v>635153.88</v>
      </c>
      <c r="K457" s="120">
        <v>3142175.98</v>
      </c>
      <c r="L457" s="120">
        <v>1360700</v>
      </c>
      <c r="M457" s="120">
        <v>1267679.8999999999</v>
      </c>
      <c r="N457" s="120">
        <v>0</v>
      </c>
      <c r="O457" s="79">
        <v>1292076.3999999999</v>
      </c>
      <c r="P457" s="136">
        <v>0</v>
      </c>
      <c r="Q457" s="136">
        <f t="shared" si="149"/>
        <v>8407532.5600000005</v>
      </c>
    </row>
    <row r="458" spans="2:17" s="28" customFormat="1" x14ac:dyDescent="0.25">
      <c r="B458" s="51" t="s">
        <v>562</v>
      </c>
      <c r="C458" s="102">
        <v>14323000</v>
      </c>
      <c r="D458" s="102">
        <v>112072988</v>
      </c>
      <c r="E458" s="119">
        <f>E459</f>
        <v>0</v>
      </c>
      <c r="F458" s="119">
        <f t="shared" ref="F458:O458" si="177">F459</f>
        <v>0</v>
      </c>
      <c r="G458" s="119">
        <f t="shared" si="177"/>
        <v>0</v>
      </c>
      <c r="H458" s="119">
        <f t="shared" si="177"/>
        <v>0</v>
      </c>
      <c r="I458" s="119">
        <f t="shared" si="177"/>
        <v>0</v>
      </c>
      <c r="J458" s="119">
        <f t="shared" si="177"/>
        <v>0</v>
      </c>
      <c r="K458" s="119">
        <f t="shared" si="177"/>
        <v>0</v>
      </c>
      <c r="L458" s="119">
        <f t="shared" si="177"/>
        <v>0</v>
      </c>
      <c r="M458" s="119">
        <f t="shared" si="177"/>
        <v>320000.05</v>
      </c>
      <c r="N458" s="119">
        <f t="shared" si="177"/>
        <v>0</v>
      </c>
      <c r="O458" s="119">
        <f t="shared" si="177"/>
        <v>0</v>
      </c>
      <c r="P458" s="66">
        <v>928570.87</v>
      </c>
      <c r="Q458" s="66">
        <f t="shared" si="149"/>
        <v>1248570.92</v>
      </c>
    </row>
    <row r="459" spans="2:17" x14ac:dyDescent="0.25">
      <c r="B459" s="50" t="s">
        <v>563</v>
      </c>
      <c r="C459" s="135">
        <v>14323000</v>
      </c>
      <c r="D459" s="135">
        <v>112072988</v>
      </c>
      <c r="E459" s="120">
        <v>0</v>
      </c>
      <c r="F459" s="120">
        <v>0</v>
      </c>
      <c r="G459" s="120">
        <v>0</v>
      </c>
      <c r="H459" s="120">
        <v>0</v>
      </c>
      <c r="I459" s="120">
        <v>0</v>
      </c>
      <c r="J459" s="120">
        <v>0</v>
      </c>
      <c r="K459" s="120">
        <v>0</v>
      </c>
      <c r="L459" s="120">
        <v>0</v>
      </c>
      <c r="M459" s="120">
        <v>320000.05</v>
      </c>
      <c r="N459" s="120">
        <v>0</v>
      </c>
      <c r="O459" s="79">
        <v>0</v>
      </c>
      <c r="P459" s="136">
        <v>928570.87</v>
      </c>
      <c r="Q459" s="136">
        <f t="shared" si="149"/>
        <v>1248570.92</v>
      </c>
    </row>
    <row r="460" spans="2:17" x14ac:dyDescent="0.25">
      <c r="B460" s="51" t="s">
        <v>564</v>
      </c>
      <c r="C460" s="102">
        <v>46273425</v>
      </c>
      <c r="D460" s="102">
        <v>277857376.33000004</v>
      </c>
      <c r="E460" s="119">
        <f>E461+E462</f>
        <v>11800</v>
      </c>
      <c r="F460" s="119">
        <f t="shared" ref="F460:O460" si="178">F461+F462</f>
        <v>2053587.87</v>
      </c>
      <c r="G460" s="119">
        <f t="shared" si="178"/>
        <v>3059473.1</v>
      </c>
      <c r="H460" s="119">
        <f t="shared" si="178"/>
        <v>1318131.98</v>
      </c>
      <c r="I460" s="119">
        <f t="shared" si="178"/>
        <v>1672752.53</v>
      </c>
      <c r="J460" s="119">
        <f t="shared" si="178"/>
        <v>3318870.98</v>
      </c>
      <c r="K460" s="119">
        <f t="shared" si="178"/>
        <v>2955900.86</v>
      </c>
      <c r="L460" s="119">
        <f t="shared" si="178"/>
        <v>6494107.3499999996</v>
      </c>
      <c r="M460" s="119">
        <f t="shared" si="178"/>
        <v>2385990.0599999996</v>
      </c>
      <c r="N460" s="119">
        <f t="shared" si="178"/>
        <v>4369966.2699999996</v>
      </c>
      <c r="O460" s="119">
        <f t="shared" si="178"/>
        <v>3427940.2199999997</v>
      </c>
      <c r="P460" s="66">
        <v>20365285.23</v>
      </c>
      <c r="Q460" s="66">
        <f t="shared" si="149"/>
        <v>51433806.450000003</v>
      </c>
    </row>
    <row r="461" spans="2:17" s="28" customFormat="1" x14ac:dyDescent="0.25">
      <c r="B461" s="50" t="s">
        <v>565</v>
      </c>
      <c r="C461" s="135">
        <v>46273425</v>
      </c>
      <c r="D461" s="135">
        <v>272324495.33000004</v>
      </c>
      <c r="E461" s="120">
        <v>11800</v>
      </c>
      <c r="F461" s="120">
        <v>2053587.87</v>
      </c>
      <c r="G461" s="120">
        <v>3059473.1</v>
      </c>
      <c r="H461" s="120">
        <v>1318131.98</v>
      </c>
      <c r="I461" s="120">
        <v>1672752.53</v>
      </c>
      <c r="J461" s="120">
        <v>3318870.98</v>
      </c>
      <c r="K461" s="120">
        <v>2172380.86</v>
      </c>
      <c r="L461" s="120">
        <v>4741554.2</v>
      </c>
      <c r="M461" s="120">
        <v>2385990.0599999996</v>
      </c>
      <c r="N461" s="120">
        <v>4339971.2699999996</v>
      </c>
      <c r="O461" s="79">
        <v>3427940.2199999997</v>
      </c>
      <c r="P461" s="136">
        <v>19108874.32</v>
      </c>
      <c r="Q461" s="136">
        <f t="shared" si="149"/>
        <v>47611327.390000001</v>
      </c>
    </row>
    <row r="462" spans="2:17" x14ac:dyDescent="0.25">
      <c r="B462" s="50" t="s">
        <v>689</v>
      </c>
      <c r="C462" s="135">
        <v>0</v>
      </c>
      <c r="D462" s="135">
        <v>5532881</v>
      </c>
      <c r="E462" s="120">
        <v>0</v>
      </c>
      <c r="F462" s="120">
        <v>0</v>
      </c>
      <c r="G462" s="120">
        <v>0</v>
      </c>
      <c r="H462" s="120">
        <v>0</v>
      </c>
      <c r="I462" s="120">
        <v>0</v>
      </c>
      <c r="J462" s="120">
        <v>0</v>
      </c>
      <c r="K462" s="120">
        <v>783520</v>
      </c>
      <c r="L462" s="120">
        <v>1752553.15</v>
      </c>
      <c r="M462" s="120">
        <v>0</v>
      </c>
      <c r="N462" s="120">
        <v>29995</v>
      </c>
      <c r="O462" s="79">
        <v>0</v>
      </c>
      <c r="P462" s="136">
        <v>1256410.9099999999</v>
      </c>
      <c r="Q462" s="136">
        <f t="shared" ref="Q462" si="179">SUM(E462:P462)</f>
        <v>3822479.0599999996</v>
      </c>
    </row>
    <row r="463" spans="2:17" s="28" customFormat="1" x14ac:dyDescent="0.25">
      <c r="B463" s="51" t="s">
        <v>566</v>
      </c>
      <c r="C463" s="102">
        <v>698849380</v>
      </c>
      <c r="D463" s="102">
        <v>737265424.85000002</v>
      </c>
      <c r="E463" s="119">
        <f>E464</f>
        <v>4192003.41</v>
      </c>
      <c r="F463" s="119">
        <f t="shared" ref="F463:O463" si="180">F464</f>
        <v>141535104.00999999</v>
      </c>
      <c r="G463" s="119">
        <f t="shared" si="180"/>
        <v>16163327.17</v>
      </c>
      <c r="H463" s="119">
        <f t="shared" si="180"/>
        <v>1082295.46</v>
      </c>
      <c r="I463" s="119">
        <f t="shared" si="180"/>
        <v>10185636.74</v>
      </c>
      <c r="J463" s="119">
        <f t="shared" si="180"/>
        <v>7568697.6299999999</v>
      </c>
      <c r="K463" s="119">
        <f t="shared" si="180"/>
        <v>801566.01</v>
      </c>
      <c r="L463" s="119">
        <f t="shared" si="180"/>
        <v>20646508.040000003</v>
      </c>
      <c r="M463" s="119">
        <f t="shared" si="180"/>
        <v>4635190.72</v>
      </c>
      <c r="N463" s="119">
        <f t="shared" si="180"/>
        <v>26617432.330000006</v>
      </c>
      <c r="O463" s="119">
        <f t="shared" si="180"/>
        <v>60802694.850000001</v>
      </c>
      <c r="P463" s="66">
        <v>71338719.750000015</v>
      </c>
      <c r="Q463" s="66">
        <f t="shared" si="149"/>
        <v>365569176.12</v>
      </c>
    </row>
    <row r="464" spans="2:17" x14ac:dyDescent="0.25">
      <c r="B464" s="50" t="s">
        <v>567</v>
      </c>
      <c r="C464" s="135">
        <v>698849380</v>
      </c>
      <c r="D464" s="135">
        <v>737265424.85000002</v>
      </c>
      <c r="E464" s="120">
        <v>4192003.41</v>
      </c>
      <c r="F464" s="120">
        <v>141535104.00999999</v>
      </c>
      <c r="G464" s="120">
        <v>16163327.17</v>
      </c>
      <c r="H464" s="120">
        <v>1082295.46</v>
      </c>
      <c r="I464" s="120">
        <v>10185636.74</v>
      </c>
      <c r="J464" s="120">
        <v>7568697.6299999999</v>
      </c>
      <c r="K464" s="120">
        <v>801566.01</v>
      </c>
      <c r="L464" s="120">
        <v>20646508.040000003</v>
      </c>
      <c r="M464" s="120">
        <v>4635190.72</v>
      </c>
      <c r="N464" s="120">
        <v>26617432.330000006</v>
      </c>
      <c r="O464" s="79">
        <v>60802694.850000001</v>
      </c>
      <c r="P464" s="136">
        <v>71338719.750000015</v>
      </c>
      <c r="Q464" s="136">
        <f t="shared" si="149"/>
        <v>365569176.12</v>
      </c>
    </row>
    <row r="465" spans="2:17" s="28" customFormat="1" x14ac:dyDescent="0.25">
      <c r="B465" s="51" t="s">
        <v>690</v>
      </c>
      <c r="C465" s="102">
        <v>139970880</v>
      </c>
      <c r="D465" s="102">
        <v>277669262.43000001</v>
      </c>
      <c r="E465" s="119">
        <f>E466</f>
        <v>0</v>
      </c>
      <c r="F465" s="119">
        <f t="shared" ref="F465:O465" si="181">F466</f>
        <v>84212.59</v>
      </c>
      <c r="G465" s="119">
        <f t="shared" si="181"/>
        <v>942054</v>
      </c>
      <c r="H465" s="119">
        <f t="shared" si="181"/>
        <v>403397.82</v>
      </c>
      <c r="I465" s="119">
        <f t="shared" si="181"/>
        <v>3071202.76</v>
      </c>
      <c r="J465" s="119">
        <f t="shared" si="181"/>
        <v>990962.63</v>
      </c>
      <c r="K465" s="119">
        <f t="shared" si="181"/>
        <v>1624674.78</v>
      </c>
      <c r="L465" s="119">
        <f t="shared" si="181"/>
        <v>3072610.3099999996</v>
      </c>
      <c r="M465" s="119">
        <f t="shared" si="181"/>
        <v>4035446.8099999996</v>
      </c>
      <c r="N465" s="119">
        <f t="shared" si="181"/>
        <v>30027960.129999999</v>
      </c>
      <c r="O465" s="119">
        <f t="shared" si="181"/>
        <v>2237534.23</v>
      </c>
      <c r="P465" s="66">
        <v>7971809.4400000004</v>
      </c>
      <c r="Q465" s="66">
        <f t="shared" si="149"/>
        <v>54461865.499999993</v>
      </c>
    </row>
    <row r="466" spans="2:17" x14ac:dyDescent="0.25">
      <c r="B466" s="50" t="s">
        <v>691</v>
      </c>
      <c r="C466" s="135">
        <v>139970880</v>
      </c>
      <c r="D466" s="135">
        <v>277669262.43000001</v>
      </c>
      <c r="E466" s="120">
        <v>0</v>
      </c>
      <c r="F466" s="120">
        <v>84212.59</v>
      </c>
      <c r="G466" s="120">
        <v>942054</v>
      </c>
      <c r="H466" s="120">
        <v>403397.82</v>
      </c>
      <c r="I466" s="120">
        <v>3071202.76</v>
      </c>
      <c r="J466" s="120">
        <v>990962.63</v>
      </c>
      <c r="K466" s="120">
        <v>1624674.78</v>
      </c>
      <c r="L466" s="120">
        <v>3072610.3099999996</v>
      </c>
      <c r="M466" s="120">
        <v>4035446.8099999996</v>
      </c>
      <c r="N466" s="120">
        <v>30027960.129999999</v>
      </c>
      <c r="O466" s="79">
        <v>2237534.23</v>
      </c>
      <c r="P466" s="136">
        <v>7971809.4400000004</v>
      </c>
      <c r="Q466" s="136">
        <f t="shared" si="149"/>
        <v>54461865.499999993</v>
      </c>
    </row>
    <row r="467" spans="2:17" s="28" customFormat="1" x14ac:dyDescent="0.25">
      <c r="B467" s="51" t="s">
        <v>692</v>
      </c>
      <c r="C467" s="102">
        <v>12945162</v>
      </c>
      <c r="D467" s="102">
        <v>30273843.02</v>
      </c>
      <c r="E467" s="119">
        <f>E468</f>
        <v>54920.74</v>
      </c>
      <c r="F467" s="119">
        <f t="shared" ref="F467:O467" si="182">F468</f>
        <v>233726.14</v>
      </c>
      <c r="G467" s="119">
        <f t="shared" si="182"/>
        <v>299512.5</v>
      </c>
      <c r="H467" s="119">
        <f t="shared" si="182"/>
        <v>23975.24</v>
      </c>
      <c r="I467" s="119">
        <f t="shared" si="182"/>
        <v>156114</v>
      </c>
      <c r="J467" s="119">
        <f t="shared" si="182"/>
        <v>688570.3</v>
      </c>
      <c r="K467" s="119">
        <f t="shared" si="182"/>
        <v>847357.36</v>
      </c>
      <c r="L467" s="119">
        <f t="shared" si="182"/>
        <v>223797.18</v>
      </c>
      <c r="M467" s="119">
        <f t="shared" si="182"/>
        <v>1284876.3799999999</v>
      </c>
      <c r="N467" s="119">
        <f t="shared" si="182"/>
        <v>2754812.08</v>
      </c>
      <c r="O467" s="119">
        <f t="shared" si="182"/>
        <v>744404.57000000007</v>
      </c>
      <c r="P467" s="66">
        <v>3882157.3200000003</v>
      </c>
      <c r="Q467" s="66">
        <f t="shared" si="149"/>
        <v>11194223.810000001</v>
      </c>
    </row>
    <row r="468" spans="2:17" s="28" customFormat="1" x14ac:dyDescent="0.25">
      <c r="B468" s="50" t="s">
        <v>693</v>
      </c>
      <c r="C468" s="135">
        <v>12945162</v>
      </c>
      <c r="D468" s="135">
        <v>30273843.02</v>
      </c>
      <c r="E468" s="120">
        <v>54920.74</v>
      </c>
      <c r="F468" s="120">
        <v>233726.14</v>
      </c>
      <c r="G468" s="120">
        <v>299512.5</v>
      </c>
      <c r="H468" s="120">
        <v>23975.24</v>
      </c>
      <c r="I468" s="120">
        <v>156114</v>
      </c>
      <c r="J468" s="120">
        <v>688570.3</v>
      </c>
      <c r="K468" s="120">
        <v>847357.36</v>
      </c>
      <c r="L468" s="120">
        <v>223797.18</v>
      </c>
      <c r="M468" s="120">
        <v>1284876.3799999999</v>
      </c>
      <c r="N468" s="120">
        <v>2754812.08</v>
      </c>
      <c r="O468" s="79">
        <v>744404.57000000007</v>
      </c>
      <c r="P468" s="136">
        <v>3882157.3200000003</v>
      </c>
      <c r="Q468" s="136">
        <f t="shared" si="149"/>
        <v>11194223.810000001</v>
      </c>
    </row>
    <row r="469" spans="2:17" x14ac:dyDescent="0.25">
      <c r="B469" s="51" t="s">
        <v>572</v>
      </c>
      <c r="C469" s="102">
        <v>44886759</v>
      </c>
      <c r="D469" s="102">
        <v>71702643.950000003</v>
      </c>
      <c r="E469" s="119">
        <f>E470</f>
        <v>126260</v>
      </c>
      <c r="F469" s="119">
        <f t="shared" ref="F469:O469" si="183">F470</f>
        <v>87212.89</v>
      </c>
      <c r="G469" s="119">
        <f t="shared" si="183"/>
        <v>0</v>
      </c>
      <c r="H469" s="119">
        <f t="shared" si="183"/>
        <v>8640</v>
      </c>
      <c r="I469" s="119">
        <f t="shared" si="183"/>
        <v>28930.65</v>
      </c>
      <c r="J469" s="119">
        <f t="shared" si="183"/>
        <v>431366.38</v>
      </c>
      <c r="K469" s="119">
        <f t="shared" si="183"/>
        <v>284250</v>
      </c>
      <c r="L469" s="119">
        <f t="shared" si="183"/>
        <v>785252.59</v>
      </c>
      <c r="M469" s="119">
        <f t="shared" si="183"/>
        <v>421282.77</v>
      </c>
      <c r="N469" s="119">
        <f t="shared" si="183"/>
        <v>641185.68999999994</v>
      </c>
      <c r="O469" s="119">
        <f t="shared" si="183"/>
        <v>64681.89</v>
      </c>
      <c r="P469" s="66">
        <v>3187496.3699999996</v>
      </c>
      <c r="Q469" s="66">
        <f t="shared" si="149"/>
        <v>6066559.2300000004</v>
      </c>
    </row>
    <row r="470" spans="2:17" x14ac:dyDescent="0.25">
      <c r="B470" s="50" t="s">
        <v>573</v>
      </c>
      <c r="C470" s="135">
        <v>44886759</v>
      </c>
      <c r="D470" s="135">
        <v>71702643.950000003</v>
      </c>
      <c r="E470" s="120">
        <v>126260</v>
      </c>
      <c r="F470" s="120">
        <v>87212.89</v>
      </c>
      <c r="G470" s="120">
        <v>0</v>
      </c>
      <c r="H470" s="120">
        <v>8640</v>
      </c>
      <c r="I470" s="120">
        <v>28930.65</v>
      </c>
      <c r="J470" s="120">
        <v>431366.38</v>
      </c>
      <c r="K470" s="120">
        <v>284250</v>
      </c>
      <c r="L470" s="120">
        <v>785252.59</v>
      </c>
      <c r="M470" s="120">
        <v>421282.77</v>
      </c>
      <c r="N470" s="120">
        <v>641185.68999999994</v>
      </c>
      <c r="O470" s="79">
        <v>64681.89</v>
      </c>
      <c r="P470" s="136">
        <v>3187496.3699999996</v>
      </c>
      <c r="Q470" s="136">
        <f t="shared" si="149"/>
        <v>6066559.2300000004</v>
      </c>
    </row>
    <row r="471" spans="2:17" x14ac:dyDescent="0.25">
      <c r="B471" s="52" t="s">
        <v>63</v>
      </c>
      <c r="C471" s="102">
        <v>51299908</v>
      </c>
      <c r="D471" s="102">
        <v>82725747.659999996</v>
      </c>
      <c r="E471" s="119">
        <f>E472+E474</f>
        <v>0</v>
      </c>
      <c r="F471" s="119">
        <f t="shared" ref="F471:O471" si="184">F472+F474</f>
        <v>0</v>
      </c>
      <c r="G471" s="119">
        <f t="shared" si="184"/>
        <v>49560</v>
      </c>
      <c r="H471" s="119">
        <f t="shared" si="184"/>
        <v>1628038.72</v>
      </c>
      <c r="I471" s="119">
        <f t="shared" si="184"/>
        <v>184299.36000000002</v>
      </c>
      <c r="J471" s="119">
        <f t="shared" si="184"/>
        <v>571071.79</v>
      </c>
      <c r="K471" s="119">
        <f t="shared" si="184"/>
        <v>239226.5</v>
      </c>
      <c r="L471" s="119">
        <f t="shared" si="184"/>
        <v>2325462.23</v>
      </c>
      <c r="M471" s="119">
        <f t="shared" si="184"/>
        <v>948383.94</v>
      </c>
      <c r="N471" s="119">
        <f t="shared" si="184"/>
        <v>1634133.9100000001</v>
      </c>
      <c r="O471" s="119">
        <f t="shared" si="184"/>
        <v>557550</v>
      </c>
      <c r="P471" s="66">
        <v>4263012.3</v>
      </c>
      <c r="Q471" s="66">
        <f t="shared" si="149"/>
        <v>12400738.75</v>
      </c>
    </row>
    <row r="472" spans="2:17" x14ac:dyDescent="0.25">
      <c r="B472" s="51" t="s">
        <v>574</v>
      </c>
      <c r="C472" s="135">
        <v>1144320</v>
      </c>
      <c r="D472" s="135">
        <v>74896037.659999996</v>
      </c>
      <c r="E472" s="119">
        <f>E473</f>
        <v>0</v>
      </c>
      <c r="F472" s="119">
        <f t="shared" ref="F472:O472" si="185">F473</f>
        <v>0</v>
      </c>
      <c r="G472" s="119">
        <f t="shared" si="185"/>
        <v>0</v>
      </c>
      <c r="H472" s="119">
        <f t="shared" si="185"/>
        <v>0</v>
      </c>
      <c r="I472" s="119">
        <f t="shared" si="185"/>
        <v>0</v>
      </c>
      <c r="J472" s="119">
        <f t="shared" si="185"/>
        <v>0</v>
      </c>
      <c r="K472" s="119">
        <f t="shared" si="185"/>
        <v>0</v>
      </c>
      <c r="L472" s="119">
        <f t="shared" si="185"/>
        <v>920400</v>
      </c>
      <c r="M472" s="119">
        <f t="shared" si="185"/>
        <v>499966</v>
      </c>
      <c r="N472" s="119">
        <f t="shared" si="185"/>
        <v>330400</v>
      </c>
      <c r="O472" s="119">
        <f t="shared" si="185"/>
        <v>0</v>
      </c>
      <c r="P472" s="136">
        <v>267751.45</v>
      </c>
      <c r="Q472" s="136">
        <f t="shared" si="149"/>
        <v>2018517.45</v>
      </c>
    </row>
    <row r="473" spans="2:17" s="28" customFormat="1" x14ac:dyDescent="0.25">
      <c r="B473" s="50" t="s">
        <v>575</v>
      </c>
      <c r="C473" s="135">
        <v>1144320</v>
      </c>
      <c r="D473" s="135">
        <v>74896037.659999996</v>
      </c>
      <c r="E473" s="119">
        <v>0</v>
      </c>
      <c r="F473" s="119">
        <v>0</v>
      </c>
      <c r="G473" s="119">
        <v>0</v>
      </c>
      <c r="H473" s="119">
        <v>0</v>
      </c>
      <c r="I473" s="119"/>
      <c r="J473" s="119"/>
      <c r="K473" s="119">
        <v>0</v>
      </c>
      <c r="L473" s="119">
        <v>920400</v>
      </c>
      <c r="M473" s="119">
        <v>499966</v>
      </c>
      <c r="N473" s="119">
        <v>330400</v>
      </c>
      <c r="O473" s="79">
        <v>0</v>
      </c>
      <c r="P473" s="136">
        <v>267751.45</v>
      </c>
      <c r="Q473" s="136">
        <f t="shared" si="149"/>
        <v>2018517.45</v>
      </c>
    </row>
    <row r="474" spans="2:17" s="28" customFormat="1" x14ac:dyDescent="0.25">
      <c r="B474" s="51" t="s">
        <v>576</v>
      </c>
      <c r="C474" s="135">
        <v>50155588</v>
      </c>
      <c r="D474" s="135">
        <v>7829710</v>
      </c>
      <c r="E474" s="119">
        <f>E475</f>
        <v>0</v>
      </c>
      <c r="F474" s="119">
        <f t="shared" ref="F474:O474" si="186">F475</f>
        <v>0</v>
      </c>
      <c r="G474" s="119">
        <f t="shared" si="186"/>
        <v>49560</v>
      </c>
      <c r="H474" s="119">
        <f t="shared" si="186"/>
        <v>1628038.72</v>
      </c>
      <c r="I474" s="119">
        <f t="shared" si="186"/>
        <v>184299.36000000002</v>
      </c>
      <c r="J474" s="119">
        <f t="shared" si="186"/>
        <v>571071.79</v>
      </c>
      <c r="K474" s="119">
        <f t="shared" si="186"/>
        <v>239226.5</v>
      </c>
      <c r="L474" s="119">
        <f t="shared" si="186"/>
        <v>1405062.23</v>
      </c>
      <c r="M474" s="119">
        <f t="shared" si="186"/>
        <v>448417.94</v>
      </c>
      <c r="N474" s="119">
        <f t="shared" si="186"/>
        <v>1303733.9100000001</v>
      </c>
      <c r="O474" s="119">
        <f t="shared" si="186"/>
        <v>557550</v>
      </c>
      <c r="P474" s="136">
        <v>3995260.85</v>
      </c>
      <c r="Q474" s="136">
        <f t="shared" si="149"/>
        <v>10382221.300000001</v>
      </c>
    </row>
    <row r="475" spans="2:17" s="28" customFormat="1" x14ac:dyDescent="0.25">
      <c r="B475" s="50" t="s">
        <v>577</v>
      </c>
      <c r="C475" s="135">
        <v>50155588</v>
      </c>
      <c r="D475" s="135">
        <v>7829710</v>
      </c>
      <c r="E475" s="119">
        <v>0</v>
      </c>
      <c r="F475" s="119">
        <v>0</v>
      </c>
      <c r="G475" s="119">
        <v>49560</v>
      </c>
      <c r="H475" s="119">
        <v>1628038.72</v>
      </c>
      <c r="I475" s="119">
        <v>184299.36000000002</v>
      </c>
      <c r="J475" s="119">
        <v>571071.79</v>
      </c>
      <c r="K475" s="119">
        <v>239226.5</v>
      </c>
      <c r="L475" s="119">
        <v>1405062.23</v>
      </c>
      <c r="M475" s="119">
        <v>448417.94</v>
      </c>
      <c r="N475" s="119">
        <v>1303733.9100000001</v>
      </c>
      <c r="O475" s="79">
        <v>557550</v>
      </c>
      <c r="P475" s="136">
        <v>3995260.85</v>
      </c>
      <c r="Q475" s="136">
        <f t="shared" ref="Q475:Q533" si="187">SUM(E475:P475)</f>
        <v>10382221.300000001</v>
      </c>
    </row>
    <row r="476" spans="2:17" s="28" customFormat="1" x14ac:dyDescent="0.25">
      <c r="B476" s="52" t="s">
        <v>147</v>
      </c>
      <c r="C476" s="102">
        <v>17540014</v>
      </c>
      <c r="D476" s="102">
        <v>159560605.98000002</v>
      </c>
      <c r="E476" s="119">
        <f t="shared" ref="E476:O476" si="188">E477+E479+E483+E485+E487+E489</f>
        <v>0</v>
      </c>
      <c r="F476" s="119">
        <f t="shared" si="188"/>
        <v>0</v>
      </c>
      <c r="G476" s="119">
        <f t="shared" si="188"/>
        <v>0</v>
      </c>
      <c r="H476" s="119">
        <f t="shared" si="188"/>
        <v>104000.4</v>
      </c>
      <c r="I476" s="119">
        <f t="shared" si="188"/>
        <v>69875</v>
      </c>
      <c r="J476" s="119">
        <f t="shared" si="188"/>
        <v>436197</v>
      </c>
      <c r="K476" s="119">
        <f t="shared" si="188"/>
        <v>6305000</v>
      </c>
      <c r="L476" s="119">
        <f t="shared" si="188"/>
        <v>2540815</v>
      </c>
      <c r="M476" s="119">
        <f t="shared" si="188"/>
        <v>5401300</v>
      </c>
      <c r="N476" s="119">
        <f t="shared" si="188"/>
        <v>9996.7999999999993</v>
      </c>
      <c r="O476" s="119">
        <f t="shared" si="188"/>
        <v>18592750</v>
      </c>
      <c r="P476" s="66">
        <v>98516605.760000005</v>
      </c>
      <c r="Q476" s="66">
        <f t="shared" si="187"/>
        <v>131976539.96000001</v>
      </c>
    </row>
    <row r="477" spans="2:17" s="28" customFormat="1" x14ac:dyDescent="0.25">
      <c r="B477" s="51" t="s">
        <v>578</v>
      </c>
      <c r="C477" s="79">
        <v>4412391</v>
      </c>
      <c r="D477" s="79">
        <v>7398393.4399999995</v>
      </c>
      <c r="E477" s="79">
        <f>E478</f>
        <v>0</v>
      </c>
      <c r="F477" s="79">
        <f t="shared" ref="F477:O477" si="189">F478</f>
        <v>0</v>
      </c>
      <c r="G477" s="79">
        <f t="shared" si="189"/>
        <v>0</v>
      </c>
      <c r="H477" s="79">
        <f t="shared" si="189"/>
        <v>0</v>
      </c>
      <c r="I477" s="79">
        <f t="shared" si="189"/>
        <v>0</v>
      </c>
      <c r="J477" s="79">
        <f t="shared" si="189"/>
        <v>0</v>
      </c>
      <c r="K477" s="79">
        <f t="shared" si="189"/>
        <v>0</v>
      </c>
      <c r="L477" s="79">
        <f t="shared" si="189"/>
        <v>0</v>
      </c>
      <c r="M477" s="79">
        <f t="shared" si="189"/>
        <v>0</v>
      </c>
      <c r="N477" s="79">
        <f t="shared" si="189"/>
        <v>0</v>
      </c>
      <c r="O477" s="79">
        <f t="shared" si="189"/>
        <v>0</v>
      </c>
      <c r="P477" s="136">
        <v>0</v>
      </c>
      <c r="Q477" s="136">
        <f t="shared" si="187"/>
        <v>0</v>
      </c>
    </row>
    <row r="478" spans="2:17" s="28" customFormat="1" x14ac:dyDescent="0.25">
      <c r="B478" s="50" t="s">
        <v>579</v>
      </c>
      <c r="C478" s="136">
        <v>4412391</v>
      </c>
      <c r="D478" s="136">
        <v>7398393.4399999995</v>
      </c>
      <c r="E478" s="79">
        <v>0</v>
      </c>
      <c r="F478" s="79">
        <v>0</v>
      </c>
      <c r="G478" s="79">
        <v>0</v>
      </c>
      <c r="H478" s="79">
        <v>0</v>
      </c>
      <c r="I478" s="79">
        <v>0</v>
      </c>
      <c r="J478" s="79">
        <v>0</v>
      </c>
      <c r="K478" s="79">
        <v>0</v>
      </c>
      <c r="L478" s="79">
        <v>0</v>
      </c>
      <c r="M478" s="79">
        <v>0</v>
      </c>
      <c r="N478" s="79">
        <v>0</v>
      </c>
      <c r="O478" s="79">
        <v>0</v>
      </c>
      <c r="P478" s="136">
        <v>0</v>
      </c>
      <c r="Q478" s="136">
        <f t="shared" si="187"/>
        <v>0</v>
      </c>
    </row>
    <row r="479" spans="2:17" x14ac:dyDescent="0.25">
      <c r="B479" s="51" t="s">
        <v>580</v>
      </c>
      <c r="C479" s="136">
        <v>80000</v>
      </c>
      <c r="D479" s="136">
        <v>80000</v>
      </c>
      <c r="E479" s="79">
        <f>E480</f>
        <v>0</v>
      </c>
      <c r="F479" s="79">
        <f t="shared" ref="F479:O479" si="190">F480</f>
        <v>0</v>
      </c>
      <c r="G479" s="79">
        <f t="shared" si="190"/>
        <v>0</v>
      </c>
      <c r="H479" s="79">
        <f t="shared" si="190"/>
        <v>0</v>
      </c>
      <c r="I479" s="79">
        <f t="shared" si="190"/>
        <v>0</v>
      </c>
      <c r="J479" s="79">
        <f t="shared" si="190"/>
        <v>0</v>
      </c>
      <c r="K479" s="79">
        <f t="shared" si="190"/>
        <v>0</v>
      </c>
      <c r="L479" s="79">
        <f t="shared" si="190"/>
        <v>0</v>
      </c>
      <c r="M479" s="79">
        <f t="shared" si="190"/>
        <v>0</v>
      </c>
      <c r="N479" s="79">
        <f t="shared" si="190"/>
        <v>0</v>
      </c>
      <c r="O479" s="79">
        <f t="shared" si="190"/>
        <v>0</v>
      </c>
      <c r="P479" s="136"/>
      <c r="Q479" s="136">
        <f t="shared" si="187"/>
        <v>0</v>
      </c>
    </row>
    <row r="480" spans="2:17" x14ac:dyDescent="0.25">
      <c r="B480" s="50" t="s">
        <v>581</v>
      </c>
      <c r="C480" s="136">
        <v>80000</v>
      </c>
      <c r="D480" s="136">
        <v>80000</v>
      </c>
      <c r="E480" s="79">
        <v>0</v>
      </c>
      <c r="F480" s="79">
        <v>0</v>
      </c>
      <c r="G480" s="79">
        <v>0</v>
      </c>
      <c r="H480" s="79">
        <v>0</v>
      </c>
      <c r="I480" s="79">
        <v>0</v>
      </c>
      <c r="J480" s="79">
        <v>0</v>
      </c>
      <c r="K480" s="79">
        <v>0</v>
      </c>
      <c r="L480" s="79">
        <v>0</v>
      </c>
      <c r="M480" s="79">
        <v>0</v>
      </c>
      <c r="N480" s="79">
        <v>0</v>
      </c>
      <c r="O480" s="79">
        <v>0</v>
      </c>
      <c r="P480" s="136"/>
      <c r="Q480" s="136">
        <f t="shared" si="187"/>
        <v>0</v>
      </c>
    </row>
    <row r="481" spans="2:17" x14ac:dyDescent="0.25">
      <c r="B481" s="51" t="s">
        <v>582</v>
      </c>
      <c r="C481" s="136">
        <v>0</v>
      </c>
      <c r="D481" s="136">
        <v>11500000</v>
      </c>
      <c r="E481" s="79">
        <f>E482</f>
        <v>0</v>
      </c>
      <c r="F481" s="79">
        <f t="shared" ref="F481:O483" si="191">F482</f>
        <v>0</v>
      </c>
      <c r="G481" s="79">
        <f t="shared" si="191"/>
        <v>0</v>
      </c>
      <c r="H481" s="79">
        <f t="shared" si="191"/>
        <v>0</v>
      </c>
      <c r="I481" s="79">
        <v>0</v>
      </c>
      <c r="J481" s="79">
        <f t="shared" si="191"/>
        <v>0</v>
      </c>
      <c r="K481" s="79">
        <f t="shared" si="191"/>
        <v>0</v>
      </c>
      <c r="L481" s="79">
        <f t="shared" si="191"/>
        <v>0</v>
      </c>
      <c r="M481" s="79">
        <f t="shared" si="191"/>
        <v>0</v>
      </c>
      <c r="N481" s="79">
        <f t="shared" si="191"/>
        <v>0</v>
      </c>
      <c r="O481" s="79">
        <f t="shared" si="191"/>
        <v>0</v>
      </c>
      <c r="P481" s="136">
        <v>7719564</v>
      </c>
      <c r="Q481" s="136">
        <f t="shared" ref="Q481:Q482" si="192">SUM(E481:P481)</f>
        <v>7719564</v>
      </c>
    </row>
    <row r="482" spans="2:17" x14ac:dyDescent="0.25">
      <c r="B482" s="50" t="s">
        <v>583</v>
      </c>
      <c r="C482" s="57">
        <v>0</v>
      </c>
      <c r="D482" s="57">
        <v>11500000</v>
      </c>
      <c r="E482" s="79">
        <v>0</v>
      </c>
      <c r="F482" s="79">
        <v>0</v>
      </c>
      <c r="G482" s="79">
        <v>0</v>
      </c>
      <c r="H482" s="79">
        <v>0</v>
      </c>
      <c r="I482" s="79">
        <v>0</v>
      </c>
      <c r="J482" s="79">
        <v>0</v>
      </c>
      <c r="K482" s="79">
        <v>0</v>
      </c>
      <c r="L482" s="79">
        <v>0</v>
      </c>
      <c r="M482" s="79">
        <v>0</v>
      </c>
      <c r="N482" s="79">
        <v>0</v>
      </c>
      <c r="O482" s="79">
        <v>0</v>
      </c>
      <c r="P482" s="136">
        <v>7719564</v>
      </c>
      <c r="Q482" s="136">
        <f t="shared" si="192"/>
        <v>7719564</v>
      </c>
    </row>
    <row r="483" spans="2:17" x14ac:dyDescent="0.25">
      <c r="B483" s="51" t="s">
        <v>584</v>
      </c>
      <c r="C483" s="136">
        <v>4914163</v>
      </c>
      <c r="D483" s="136">
        <v>18824007.560000002</v>
      </c>
      <c r="E483" s="79">
        <f>E484</f>
        <v>0</v>
      </c>
      <c r="F483" s="79">
        <f t="shared" si="191"/>
        <v>0</v>
      </c>
      <c r="G483" s="79">
        <f t="shared" si="191"/>
        <v>0</v>
      </c>
      <c r="H483" s="79">
        <f t="shared" si="191"/>
        <v>0</v>
      </c>
      <c r="I483" s="79">
        <f t="shared" si="191"/>
        <v>69875</v>
      </c>
      <c r="J483" s="79">
        <f t="shared" si="191"/>
        <v>0</v>
      </c>
      <c r="K483" s="79">
        <f t="shared" si="191"/>
        <v>0</v>
      </c>
      <c r="L483" s="79">
        <f t="shared" si="191"/>
        <v>0</v>
      </c>
      <c r="M483" s="79">
        <f t="shared" si="191"/>
        <v>0</v>
      </c>
      <c r="N483" s="79">
        <f t="shared" si="191"/>
        <v>0</v>
      </c>
      <c r="O483" s="79">
        <f t="shared" si="191"/>
        <v>0</v>
      </c>
      <c r="P483" s="136">
        <v>14013997.560000002</v>
      </c>
      <c r="Q483" s="136">
        <f t="shared" si="187"/>
        <v>14083872.560000002</v>
      </c>
    </row>
    <row r="484" spans="2:17" x14ac:dyDescent="0.25">
      <c r="B484" s="50" t="s">
        <v>585</v>
      </c>
      <c r="C484" s="57">
        <v>4914163</v>
      </c>
      <c r="D484" s="57">
        <v>18824007.560000002</v>
      </c>
      <c r="E484" s="79">
        <v>0</v>
      </c>
      <c r="F484" s="79">
        <v>0</v>
      </c>
      <c r="G484" s="79">
        <v>0</v>
      </c>
      <c r="H484" s="79">
        <v>0</v>
      </c>
      <c r="I484" s="79">
        <v>69875</v>
      </c>
      <c r="J484" s="79">
        <v>0</v>
      </c>
      <c r="K484" s="79">
        <v>0</v>
      </c>
      <c r="L484" s="79">
        <v>0</v>
      </c>
      <c r="M484" s="79">
        <v>0</v>
      </c>
      <c r="N484" s="79">
        <v>0</v>
      </c>
      <c r="O484" s="79">
        <v>0</v>
      </c>
      <c r="P484" s="136">
        <v>14013997.560000002</v>
      </c>
      <c r="Q484" s="136">
        <f t="shared" si="187"/>
        <v>14083872.560000002</v>
      </c>
    </row>
    <row r="485" spans="2:17" x14ac:dyDescent="0.25">
      <c r="B485" s="51" t="s">
        <v>586</v>
      </c>
      <c r="C485" s="57">
        <v>200000</v>
      </c>
      <c r="D485" s="57">
        <v>4221200</v>
      </c>
      <c r="E485" s="79">
        <f>E486</f>
        <v>0</v>
      </c>
      <c r="F485" s="79">
        <f t="shared" ref="F485:O485" si="193">F486</f>
        <v>0</v>
      </c>
      <c r="G485" s="79">
        <f t="shared" si="193"/>
        <v>0</v>
      </c>
      <c r="H485" s="79">
        <f t="shared" si="193"/>
        <v>0</v>
      </c>
      <c r="I485" s="79">
        <f t="shared" si="193"/>
        <v>0</v>
      </c>
      <c r="J485" s="79">
        <f t="shared" si="193"/>
        <v>0</v>
      </c>
      <c r="K485" s="79">
        <f t="shared" si="193"/>
        <v>0</v>
      </c>
      <c r="L485" s="79">
        <f t="shared" si="193"/>
        <v>0</v>
      </c>
      <c r="M485" s="79">
        <f t="shared" si="193"/>
        <v>0</v>
      </c>
      <c r="N485" s="79">
        <f t="shared" si="193"/>
        <v>0</v>
      </c>
      <c r="O485" s="79">
        <f t="shared" si="193"/>
        <v>0</v>
      </c>
      <c r="P485" s="136">
        <v>3900000</v>
      </c>
      <c r="Q485" s="136">
        <f t="shared" si="187"/>
        <v>3900000</v>
      </c>
    </row>
    <row r="486" spans="2:17" s="28" customFormat="1" x14ac:dyDescent="0.25">
      <c r="B486" s="50" t="s">
        <v>587</v>
      </c>
      <c r="C486" s="57">
        <v>200000</v>
      </c>
      <c r="D486" s="57">
        <v>4221200</v>
      </c>
      <c r="E486" s="79">
        <v>0</v>
      </c>
      <c r="F486" s="79">
        <v>0</v>
      </c>
      <c r="G486" s="79">
        <v>0</v>
      </c>
      <c r="H486" s="79">
        <v>0</v>
      </c>
      <c r="I486" s="79">
        <v>0</v>
      </c>
      <c r="J486" s="79">
        <v>0</v>
      </c>
      <c r="K486" s="79">
        <v>0</v>
      </c>
      <c r="L486" s="79">
        <v>0</v>
      </c>
      <c r="M486" s="79">
        <v>0</v>
      </c>
      <c r="N486" s="79">
        <v>0</v>
      </c>
      <c r="O486" s="79">
        <v>0</v>
      </c>
      <c r="P486" s="136">
        <v>3900000</v>
      </c>
      <c r="Q486" s="136">
        <f t="shared" si="187"/>
        <v>3900000</v>
      </c>
    </row>
    <row r="487" spans="2:17" x14ac:dyDescent="0.25">
      <c r="B487" s="51" t="s">
        <v>588</v>
      </c>
      <c r="C487" s="57">
        <v>5000000</v>
      </c>
      <c r="D487" s="57">
        <v>7044700</v>
      </c>
      <c r="E487" s="79">
        <f>E488</f>
        <v>0</v>
      </c>
      <c r="F487" s="79">
        <f t="shared" ref="F487:O487" si="194">F488</f>
        <v>0</v>
      </c>
      <c r="G487" s="79">
        <f t="shared" si="194"/>
        <v>0</v>
      </c>
      <c r="H487" s="79">
        <f t="shared" si="194"/>
        <v>0</v>
      </c>
      <c r="I487" s="79">
        <f t="shared" si="194"/>
        <v>0</v>
      </c>
      <c r="J487" s="79">
        <f t="shared" si="194"/>
        <v>0</v>
      </c>
      <c r="K487" s="79">
        <f t="shared" si="194"/>
        <v>0</v>
      </c>
      <c r="L487" s="79">
        <f t="shared" si="194"/>
        <v>1243200</v>
      </c>
      <c r="M487" s="79">
        <f t="shared" si="194"/>
        <v>0</v>
      </c>
      <c r="N487" s="79">
        <f t="shared" si="194"/>
        <v>0</v>
      </c>
      <c r="O487" s="79">
        <f t="shared" si="194"/>
        <v>817300</v>
      </c>
      <c r="P487" s="136">
        <v>4216144.2</v>
      </c>
      <c r="Q487" s="136">
        <f t="shared" si="187"/>
        <v>6276644.2000000002</v>
      </c>
    </row>
    <row r="488" spans="2:17" s="28" customFormat="1" x14ac:dyDescent="0.25">
      <c r="B488" s="50" t="s">
        <v>589</v>
      </c>
      <c r="C488" s="57">
        <v>5000000</v>
      </c>
      <c r="D488" s="57">
        <v>7044700</v>
      </c>
      <c r="E488" s="79">
        <v>0</v>
      </c>
      <c r="F488" s="79">
        <v>0</v>
      </c>
      <c r="G488" s="79">
        <v>0</v>
      </c>
      <c r="H488" s="79">
        <v>0</v>
      </c>
      <c r="I488" s="79">
        <v>0</v>
      </c>
      <c r="J488" s="79">
        <v>0</v>
      </c>
      <c r="K488" s="79">
        <v>0</v>
      </c>
      <c r="L488" s="79">
        <v>1243200</v>
      </c>
      <c r="M488" s="79">
        <v>0</v>
      </c>
      <c r="N488" s="79">
        <v>0</v>
      </c>
      <c r="O488" s="79">
        <v>817300</v>
      </c>
      <c r="P488" s="136">
        <v>4216144.2</v>
      </c>
      <c r="Q488" s="136">
        <f t="shared" si="187"/>
        <v>6276644.2000000002</v>
      </c>
    </row>
    <row r="489" spans="2:17" x14ac:dyDescent="0.25">
      <c r="B489" s="51" t="s">
        <v>590</v>
      </c>
      <c r="C489" s="135">
        <v>2933460</v>
      </c>
      <c r="D489" s="135">
        <v>110492304.98</v>
      </c>
      <c r="E489" s="79">
        <f>E490</f>
        <v>0</v>
      </c>
      <c r="F489" s="79">
        <f t="shared" ref="F489:O489" si="195">F490</f>
        <v>0</v>
      </c>
      <c r="G489" s="79">
        <f t="shared" si="195"/>
        <v>0</v>
      </c>
      <c r="H489" s="79">
        <f t="shared" si="195"/>
        <v>104000.4</v>
      </c>
      <c r="I489" s="79">
        <f t="shared" si="195"/>
        <v>0</v>
      </c>
      <c r="J489" s="79">
        <f t="shared" si="195"/>
        <v>436197</v>
      </c>
      <c r="K489" s="79">
        <f t="shared" si="195"/>
        <v>6305000</v>
      </c>
      <c r="L489" s="79">
        <f t="shared" si="195"/>
        <v>1297615</v>
      </c>
      <c r="M489" s="79">
        <f t="shared" si="195"/>
        <v>5401300</v>
      </c>
      <c r="N489" s="79">
        <f t="shared" si="195"/>
        <v>9996.7999999999993</v>
      </c>
      <c r="O489" s="79">
        <f t="shared" si="195"/>
        <v>17775450</v>
      </c>
      <c r="P489" s="136">
        <v>68666900</v>
      </c>
      <c r="Q489" s="136">
        <f t="shared" si="187"/>
        <v>99996459.200000003</v>
      </c>
    </row>
    <row r="490" spans="2:17" x14ac:dyDescent="0.25">
      <c r="B490" s="50" t="s">
        <v>591</v>
      </c>
      <c r="C490" s="135">
        <v>2933460</v>
      </c>
      <c r="D490" s="135">
        <v>110492304.98</v>
      </c>
      <c r="E490" s="79">
        <v>0</v>
      </c>
      <c r="F490" s="79">
        <v>0</v>
      </c>
      <c r="G490" s="79">
        <v>0</v>
      </c>
      <c r="H490" s="79">
        <v>104000.4</v>
      </c>
      <c r="I490" s="79">
        <v>0</v>
      </c>
      <c r="J490" s="79">
        <v>436197</v>
      </c>
      <c r="K490" s="79">
        <v>6305000</v>
      </c>
      <c r="L490" s="79">
        <v>1297615</v>
      </c>
      <c r="M490" s="79">
        <v>5401300</v>
      </c>
      <c r="N490" s="79">
        <v>9996.7999999999993</v>
      </c>
      <c r="O490" s="79">
        <v>17775450</v>
      </c>
      <c r="P490" s="136">
        <v>68666900</v>
      </c>
      <c r="Q490" s="136">
        <f t="shared" si="187"/>
        <v>99996459.200000003</v>
      </c>
    </row>
    <row r="491" spans="2:17" s="28" customFormat="1" x14ac:dyDescent="0.25">
      <c r="B491" s="52" t="s">
        <v>65</v>
      </c>
      <c r="C491" s="102">
        <v>1270464074</v>
      </c>
      <c r="D491" s="102">
        <v>1166403860.1400001</v>
      </c>
      <c r="E491" s="102">
        <f>E492+E495+E497</f>
        <v>368160</v>
      </c>
      <c r="F491" s="102">
        <f t="shared" ref="F491:N491" si="196">F492+F495+F497</f>
        <v>906845.51</v>
      </c>
      <c r="G491" s="102">
        <f t="shared" si="196"/>
        <v>869250</v>
      </c>
      <c r="H491" s="102">
        <f t="shared" si="196"/>
        <v>2426362.4</v>
      </c>
      <c r="I491" s="102">
        <f t="shared" si="196"/>
        <v>86080</v>
      </c>
      <c r="J491" s="102">
        <f t="shared" si="196"/>
        <v>1081666.6100000001</v>
      </c>
      <c r="K491" s="102">
        <f t="shared" si="196"/>
        <v>126370</v>
      </c>
      <c r="L491" s="102">
        <f t="shared" si="196"/>
        <v>1528501</v>
      </c>
      <c r="M491" s="102">
        <f t="shared" si="196"/>
        <v>1755000.01</v>
      </c>
      <c r="N491" s="102">
        <f t="shared" si="196"/>
        <v>1410110</v>
      </c>
      <c r="O491" s="102">
        <f>O492+O495+O497</f>
        <v>42572317.899999999</v>
      </c>
      <c r="P491" s="66">
        <v>42545144.220000006</v>
      </c>
      <c r="Q491" s="66">
        <f t="shared" si="187"/>
        <v>95675807.650000006</v>
      </c>
    </row>
    <row r="492" spans="2:17" x14ac:dyDescent="0.25">
      <c r="B492" s="51" t="s">
        <v>594</v>
      </c>
      <c r="C492" s="66">
        <v>1042688709</v>
      </c>
      <c r="D492" s="66">
        <v>908363860.1400001</v>
      </c>
      <c r="E492" s="102">
        <f>E493+E494</f>
        <v>368160</v>
      </c>
      <c r="F492" s="102">
        <f t="shared" ref="F492:O492" si="197">F493+F494</f>
        <v>906845.51</v>
      </c>
      <c r="G492" s="102">
        <f t="shared" si="197"/>
        <v>869250</v>
      </c>
      <c r="H492" s="102">
        <f t="shared" si="197"/>
        <v>2426362.4</v>
      </c>
      <c r="I492" s="102">
        <f t="shared" si="197"/>
        <v>86080</v>
      </c>
      <c r="J492" s="102">
        <f t="shared" si="197"/>
        <v>1081666.6100000001</v>
      </c>
      <c r="K492" s="102">
        <f t="shared" si="197"/>
        <v>126370</v>
      </c>
      <c r="L492" s="102">
        <f t="shared" si="197"/>
        <v>1528501</v>
      </c>
      <c r="M492" s="102">
        <f t="shared" si="197"/>
        <v>1755000.01</v>
      </c>
      <c r="N492" s="102">
        <f t="shared" si="197"/>
        <v>1372110</v>
      </c>
      <c r="O492" s="102">
        <f t="shared" si="197"/>
        <v>42572317.899999999</v>
      </c>
      <c r="P492" s="66">
        <v>4319119.88</v>
      </c>
      <c r="Q492" s="66">
        <f t="shared" si="187"/>
        <v>57411783.310000002</v>
      </c>
    </row>
    <row r="493" spans="2:17" s="28" customFormat="1" x14ac:dyDescent="0.25">
      <c r="B493" s="50" t="s">
        <v>595</v>
      </c>
      <c r="C493" s="57">
        <v>1042458709</v>
      </c>
      <c r="D493" s="57">
        <v>908313860.1400001</v>
      </c>
      <c r="E493" s="79">
        <v>368160</v>
      </c>
      <c r="F493" s="79">
        <v>906845.51</v>
      </c>
      <c r="G493" s="79">
        <v>869250</v>
      </c>
      <c r="H493" s="79">
        <v>2426362.4</v>
      </c>
      <c r="I493" s="79">
        <v>86080</v>
      </c>
      <c r="J493" s="79">
        <v>1081666.6100000001</v>
      </c>
      <c r="K493" s="79">
        <v>126370</v>
      </c>
      <c r="L493" s="79">
        <v>1528501</v>
      </c>
      <c r="M493" s="79">
        <v>1755000.01</v>
      </c>
      <c r="N493" s="79">
        <v>1372110</v>
      </c>
      <c r="O493" s="79">
        <v>42572317.899999999</v>
      </c>
      <c r="P493" s="136">
        <v>4319119.88</v>
      </c>
      <c r="Q493" s="136">
        <f t="shared" si="187"/>
        <v>57411783.310000002</v>
      </c>
    </row>
    <row r="494" spans="2:17" x14ac:dyDescent="0.25">
      <c r="B494" s="50" t="s">
        <v>596</v>
      </c>
      <c r="C494" s="57">
        <v>230000</v>
      </c>
      <c r="D494" s="57">
        <v>50000</v>
      </c>
      <c r="E494" s="79">
        <v>0</v>
      </c>
      <c r="F494" s="79">
        <v>0</v>
      </c>
      <c r="G494" s="79">
        <v>0</v>
      </c>
      <c r="H494" s="79">
        <v>0</v>
      </c>
      <c r="I494" s="79">
        <v>0</v>
      </c>
      <c r="J494" s="79">
        <v>0</v>
      </c>
      <c r="K494" s="79">
        <v>0</v>
      </c>
      <c r="L494" s="79">
        <v>0</v>
      </c>
      <c r="M494" s="79">
        <v>0</v>
      </c>
      <c r="N494" s="79">
        <v>0</v>
      </c>
      <c r="O494" s="79">
        <v>0</v>
      </c>
      <c r="P494" s="136">
        <v>0</v>
      </c>
      <c r="Q494" s="136">
        <f t="shared" si="187"/>
        <v>0</v>
      </c>
    </row>
    <row r="495" spans="2:17" x14ac:dyDescent="0.25">
      <c r="B495" s="51" t="s">
        <v>597</v>
      </c>
      <c r="C495" s="66">
        <v>225000000</v>
      </c>
      <c r="D495" s="66">
        <v>255000000</v>
      </c>
      <c r="E495" s="102">
        <f>E496</f>
        <v>0</v>
      </c>
      <c r="F495" s="102">
        <f t="shared" ref="F495:O495" si="198">F496</f>
        <v>0</v>
      </c>
      <c r="G495" s="102">
        <f t="shared" si="198"/>
        <v>0</v>
      </c>
      <c r="H495" s="102">
        <f t="shared" si="198"/>
        <v>0</v>
      </c>
      <c r="I495" s="102">
        <f t="shared" si="198"/>
        <v>0</v>
      </c>
      <c r="J495" s="102">
        <f t="shared" si="198"/>
        <v>0</v>
      </c>
      <c r="K495" s="102">
        <f t="shared" si="198"/>
        <v>0</v>
      </c>
      <c r="L495" s="102">
        <f t="shared" si="198"/>
        <v>0</v>
      </c>
      <c r="M495" s="102">
        <f t="shared" si="198"/>
        <v>0</v>
      </c>
      <c r="N495" s="102">
        <f t="shared" si="198"/>
        <v>0</v>
      </c>
      <c r="O495" s="102">
        <f t="shared" si="198"/>
        <v>0</v>
      </c>
      <c r="P495" s="66">
        <v>38225324.340000004</v>
      </c>
      <c r="Q495" s="66">
        <f t="shared" si="187"/>
        <v>38225324.340000004</v>
      </c>
    </row>
    <row r="496" spans="2:17" x14ac:dyDescent="0.25">
      <c r="B496" s="50" t="s">
        <v>598</v>
      </c>
      <c r="C496" s="57">
        <v>225000000</v>
      </c>
      <c r="D496" s="57">
        <v>255000000</v>
      </c>
      <c r="E496" s="79">
        <v>0</v>
      </c>
      <c r="F496" s="79">
        <v>0</v>
      </c>
      <c r="G496" s="79">
        <v>0</v>
      </c>
      <c r="H496" s="79">
        <v>0</v>
      </c>
      <c r="I496" s="79">
        <v>0</v>
      </c>
      <c r="J496" s="79">
        <v>0</v>
      </c>
      <c r="K496" s="79">
        <v>0</v>
      </c>
      <c r="L496" s="79">
        <v>0</v>
      </c>
      <c r="M496" s="79">
        <v>0</v>
      </c>
      <c r="N496" s="79">
        <v>0</v>
      </c>
      <c r="O496" s="79">
        <v>0</v>
      </c>
      <c r="P496" s="136">
        <v>38225324.340000004</v>
      </c>
      <c r="Q496" s="136">
        <f t="shared" si="187"/>
        <v>38225324.340000004</v>
      </c>
    </row>
    <row r="497" spans="2:17" x14ac:dyDescent="0.25">
      <c r="B497" s="51" t="s">
        <v>603</v>
      </c>
      <c r="C497" s="66">
        <v>2775365</v>
      </c>
      <c r="D497" s="66">
        <v>3040000</v>
      </c>
      <c r="E497" s="102">
        <f>E498+E499+E500</f>
        <v>0</v>
      </c>
      <c r="F497" s="102">
        <f t="shared" ref="F497:O497" si="199">F498+F499+F500</f>
        <v>0</v>
      </c>
      <c r="G497" s="102">
        <f t="shared" si="199"/>
        <v>0</v>
      </c>
      <c r="H497" s="102">
        <f t="shared" si="199"/>
        <v>0</v>
      </c>
      <c r="I497" s="102">
        <f t="shared" si="199"/>
        <v>0</v>
      </c>
      <c r="J497" s="102">
        <f t="shared" si="199"/>
        <v>0</v>
      </c>
      <c r="K497" s="102">
        <f t="shared" si="199"/>
        <v>0</v>
      </c>
      <c r="L497" s="102">
        <f t="shared" si="199"/>
        <v>0</v>
      </c>
      <c r="M497" s="102">
        <f t="shared" si="199"/>
        <v>0</v>
      </c>
      <c r="N497" s="102">
        <f t="shared" si="199"/>
        <v>38000</v>
      </c>
      <c r="O497" s="102">
        <f t="shared" si="199"/>
        <v>0</v>
      </c>
      <c r="P497" s="66">
        <v>700</v>
      </c>
      <c r="Q497" s="66">
        <f t="shared" si="187"/>
        <v>38700</v>
      </c>
    </row>
    <row r="498" spans="2:17" x14ac:dyDescent="0.25">
      <c r="B498" s="50" t="s">
        <v>604</v>
      </c>
      <c r="C498" s="57">
        <v>2775365</v>
      </c>
      <c r="D498" s="57">
        <v>0</v>
      </c>
      <c r="E498" s="79">
        <v>0</v>
      </c>
      <c r="F498" s="79">
        <v>0</v>
      </c>
      <c r="G498" s="79">
        <v>0</v>
      </c>
      <c r="H498" s="79">
        <v>0</v>
      </c>
      <c r="I498" s="79">
        <v>0</v>
      </c>
      <c r="J498" s="79">
        <v>0</v>
      </c>
      <c r="K498" s="79">
        <v>0</v>
      </c>
      <c r="L498" s="79">
        <v>0</v>
      </c>
      <c r="M498" s="79">
        <v>0</v>
      </c>
      <c r="N498" s="79">
        <v>0</v>
      </c>
      <c r="O498" s="79">
        <v>0</v>
      </c>
      <c r="P498" s="136"/>
      <c r="Q498" s="136">
        <f t="shared" si="187"/>
        <v>0</v>
      </c>
    </row>
    <row r="499" spans="2:17" x14ac:dyDescent="0.25">
      <c r="B499" s="50" t="s">
        <v>694</v>
      </c>
      <c r="C499" s="135">
        <v>0</v>
      </c>
      <c r="D499" s="135">
        <v>3000000</v>
      </c>
      <c r="E499" s="79">
        <v>0</v>
      </c>
      <c r="F499" s="79">
        <v>0</v>
      </c>
      <c r="G499" s="79">
        <v>0</v>
      </c>
      <c r="H499" s="79">
        <v>0</v>
      </c>
      <c r="I499" s="79">
        <v>0</v>
      </c>
      <c r="J499" s="79">
        <v>0</v>
      </c>
      <c r="K499" s="79">
        <v>0</v>
      </c>
      <c r="L499" s="79">
        <v>0</v>
      </c>
      <c r="M499" s="79">
        <v>0</v>
      </c>
      <c r="N499" s="79">
        <v>0</v>
      </c>
      <c r="O499" s="79">
        <v>0</v>
      </c>
      <c r="P499" s="136">
        <v>0</v>
      </c>
      <c r="Q499" s="136">
        <f t="shared" si="187"/>
        <v>0</v>
      </c>
    </row>
    <row r="500" spans="2:17" x14ac:dyDescent="0.25">
      <c r="B500" s="50" t="s">
        <v>605</v>
      </c>
      <c r="C500" s="135">
        <v>0</v>
      </c>
      <c r="D500" s="135">
        <v>40000</v>
      </c>
      <c r="E500" s="79">
        <v>0</v>
      </c>
      <c r="F500" s="79">
        <v>0</v>
      </c>
      <c r="G500" s="79">
        <v>0</v>
      </c>
      <c r="H500" s="79">
        <v>0</v>
      </c>
      <c r="I500" s="79">
        <v>0</v>
      </c>
      <c r="J500" s="79">
        <v>0</v>
      </c>
      <c r="K500" s="79">
        <v>0</v>
      </c>
      <c r="L500" s="79">
        <v>0</v>
      </c>
      <c r="M500" s="79">
        <v>0</v>
      </c>
      <c r="N500" s="79">
        <v>38000</v>
      </c>
      <c r="O500" s="79">
        <v>0</v>
      </c>
      <c r="P500" s="136">
        <v>700</v>
      </c>
      <c r="Q500" s="136">
        <f t="shared" si="187"/>
        <v>38700</v>
      </c>
    </row>
    <row r="501" spans="2:17" x14ac:dyDescent="0.25">
      <c r="B501" s="52" t="s">
        <v>66</v>
      </c>
      <c r="C501" s="102">
        <f t="shared" ref="C501:D501" si="200">C502+C504+C506+C508+C510+C512+C514</f>
        <v>295411895</v>
      </c>
      <c r="D501" s="102">
        <f t="shared" si="200"/>
        <v>271755592.40000004</v>
      </c>
      <c r="E501" s="102">
        <f>E502+E504+E506+E508+E510+E512+E514</f>
        <v>47200</v>
      </c>
      <c r="F501" s="102">
        <f t="shared" ref="F501:O501" si="201">F502+F504+F506+F508+F510+F512+F514</f>
        <v>0</v>
      </c>
      <c r="G501" s="102">
        <f t="shared" si="201"/>
        <v>970659.98</v>
      </c>
      <c r="H501" s="102">
        <f t="shared" si="201"/>
        <v>245544.12</v>
      </c>
      <c r="I501" s="102">
        <f t="shared" si="201"/>
        <v>1195163</v>
      </c>
      <c r="J501" s="102">
        <f t="shared" si="201"/>
        <v>215202.5</v>
      </c>
      <c r="K501" s="102">
        <f t="shared" si="201"/>
        <v>1424516.6099999999</v>
      </c>
      <c r="L501" s="102">
        <f t="shared" si="201"/>
        <v>800517.09</v>
      </c>
      <c r="M501" s="102">
        <f t="shared" si="201"/>
        <v>369038.49</v>
      </c>
      <c r="N501" s="102">
        <f t="shared" si="201"/>
        <v>318884.32</v>
      </c>
      <c r="O501" s="102">
        <f t="shared" si="201"/>
        <v>1744464.8</v>
      </c>
      <c r="P501" s="66">
        <v>4832764.21</v>
      </c>
      <c r="Q501" s="66">
        <f t="shared" si="187"/>
        <v>12163955.120000001</v>
      </c>
    </row>
    <row r="502" spans="2:17" x14ac:dyDescent="0.25">
      <c r="B502" s="51" t="s">
        <v>609</v>
      </c>
      <c r="C502" s="102">
        <f t="shared" ref="C502:D502" si="202">C503</f>
        <v>13554670</v>
      </c>
      <c r="D502" s="102">
        <f t="shared" si="202"/>
        <v>67283610</v>
      </c>
      <c r="E502" s="102">
        <f>E503</f>
        <v>0</v>
      </c>
      <c r="F502" s="102">
        <f t="shared" ref="F502:O502" si="203">F503</f>
        <v>0</v>
      </c>
      <c r="G502" s="102">
        <f t="shared" si="203"/>
        <v>0</v>
      </c>
      <c r="H502" s="102">
        <f t="shared" si="203"/>
        <v>0</v>
      </c>
      <c r="I502" s="102">
        <f t="shared" si="203"/>
        <v>0</v>
      </c>
      <c r="J502" s="102">
        <f t="shared" si="203"/>
        <v>0</v>
      </c>
      <c r="K502" s="102">
        <f t="shared" si="203"/>
        <v>0</v>
      </c>
      <c r="L502" s="102">
        <f t="shared" si="203"/>
        <v>0</v>
      </c>
      <c r="M502" s="102">
        <f t="shared" si="203"/>
        <v>0</v>
      </c>
      <c r="N502" s="102">
        <f t="shared" si="203"/>
        <v>0</v>
      </c>
      <c r="O502" s="102">
        <f t="shared" si="203"/>
        <v>0</v>
      </c>
      <c r="P502" s="66"/>
      <c r="Q502" s="66">
        <f t="shared" si="187"/>
        <v>0</v>
      </c>
    </row>
    <row r="503" spans="2:17" x14ac:dyDescent="0.25">
      <c r="B503" s="50" t="s">
        <v>695</v>
      </c>
      <c r="C503" s="57">
        <v>13554670</v>
      </c>
      <c r="D503" s="57">
        <v>67283610</v>
      </c>
      <c r="E503" s="102">
        <v>0</v>
      </c>
      <c r="F503" s="102">
        <v>0</v>
      </c>
      <c r="G503" s="102">
        <v>0</v>
      </c>
      <c r="H503" s="102">
        <v>0</v>
      </c>
      <c r="I503" s="102">
        <v>0</v>
      </c>
      <c r="J503" s="102">
        <v>0</v>
      </c>
      <c r="K503" s="102">
        <v>0</v>
      </c>
      <c r="L503" s="102">
        <v>0</v>
      </c>
      <c r="M503" s="102">
        <v>0</v>
      </c>
      <c r="N503" s="102">
        <v>0</v>
      </c>
      <c r="O503" s="102">
        <v>0</v>
      </c>
      <c r="P503" s="66"/>
      <c r="Q503" s="66">
        <f t="shared" si="187"/>
        <v>0</v>
      </c>
    </row>
    <row r="504" spans="2:17" x14ac:dyDescent="0.25">
      <c r="B504" s="51" t="s">
        <v>696</v>
      </c>
      <c r="C504" s="102">
        <f t="shared" ref="C504:D504" si="204">C505</f>
        <v>48183653</v>
      </c>
      <c r="D504" s="102">
        <f t="shared" si="204"/>
        <v>20228472.210000001</v>
      </c>
      <c r="E504" s="102">
        <f>E505</f>
        <v>0</v>
      </c>
      <c r="F504" s="102">
        <f t="shared" ref="F504:O504" si="205">F505</f>
        <v>0</v>
      </c>
      <c r="G504" s="102">
        <f t="shared" si="205"/>
        <v>0</v>
      </c>
      <c r="H504" s="102">
        <f t="shared" si="205"/>
        <v>0</v>
      </c>
      <c r="I504" s="102">
        <f t="shared" si="205"/>
        <v>0</v>
      </c>
      <c r="J504" s="102">
        <f t="shared" si="205"/>
        <v>0</v>
      </c>
      <c r="K504" s="102">
        <f t="shared" si="205"/>
        <v>0</v>
      </c>
      <c r="L504" s="102">
        <f t="shared" si="205"/>
        <v>0</v>
      </c>
      <c r="M504" s="102">
        <f t="shared" si="205"/>
        <v>0</v>
      </c>
      <c r="N504" s="102">
        <f t="shared" si="205"/>
        <v>0</v>
      </c>
      <c r="O504" s="102">
        <f t="shared" si="205"/>
        <v>0</v>
      </c>
      <c r="P504" s="136">
        <v>0</v>
      </c>
      <c r="Q504" s="136">
        <f t="shared" si="187"/>
        <v>0</v>
      </c>
    </row>
    <row r="505" spans="2:17" x14ac:dyDescent="0.25">
      <c r="B505" s="50" t="s">
        <v>612</v>
      </c>
      <c r="C505" s="57">
        <v>48183653</v>
      </c>
      <c r="D505" s="57">
        <v>20228472.210000001</v>
      </c>
      <c r="E505" s="102">
        <v>0</v>
      </c>
      <c r="F505" s="102">
        <v>0</v>
      </c>
      <c r="G505" s="102">
        <v>0</v>
      </c>
      <c r="H505" s="102">
        <v>0</v>
      </c>
      <c r="I505" s="102">
        <v>0</v>
      </c>
      <c r="J505" s="102">
        <v>0</v>
      </c>
      <c r="K505" s="102">
        <v>0</v>
      </c>
      <c r="L505" s="102">
        <v>0</v>
      </c>
      <c r="M505" s="102">
        <v>0</v>
      </c>
      <c r="N505" s="102">
        <v>0</v>
      </c>
      <c r="O505" s="79">
        <v>0</v>
      </c>
      <c r="P505" s="136">
        <v>0</v>
      </c>
      <c r="Q505" s="136">
        <f t="shared" si="187"/>
        <v>0</v>
      </c>
    </row>
    <row r="506" spans="2:17" x14ac:dyDescent="0.25">
      <c r="B506" s="51" t="s">
        <v>614</v>
      </c>
      <c r="C506" s="102">
        <f t="shared" ref="C506:D506" si="206">C507</f>
        <v>162682338</v>
      </c>
      <c r="D506" s="102">
        <f t="shared" si="206"/>
        <v>0</v>
      </c>
      <c r="E506" s="102">
        <f>E507</f>
        <v>0</v>
      </c>
      <c r="F506" s="102">
        <f t="shared" ref="F506:O506" si="207">F507</f>
        <v>0</v>
      </c>
      <c r="G506" s="102">
        <f t="shared" si="207"/>
        <v>0</v>
      </c>
      <c r="H506" s="102">
        <f t="shared" si="207"/>
        <v>0</v>
      </c>
      <c r="I506" s="102">
        <f t="shared" si="207"/>
        <v>0</v>
      </c>
      <c r="J506" s="102">
        <f t="shared" si="207"/>
        <v>0</v>
      </c>
      <c r="K506" s="102">
        <f t="shared" si="207"/>
        <v>0</v>
      </c>
      <c r="L506" s="102">
        <f t="shared" si="207"/>
        <v>0</v>
      </c>
      <c r="M506" s="102">
        <f t="shared" si="207"/>
        <v>0</v>
      </c>
      <c r="N506" s="102">
        <f t="shared" si="207"/>
        <v>0</v>
      </c>
      <c r="O506" s="102">
        <f t="shared" si="207"/>
        <v>0</v>
      </c>
      <c r="P506" s="136"/>
      <c r="Q506" s="136">
        <f t="shared" si="187"/>
        <v>0</v>
      </c>
    </row>
    <row r="507" spans="2:17" x14ac:dyDescent="0.25">
      <c r="B507" s="50" t="s">
        <v>615</v>
      </c>
      <c r="C507" s="57">
        <v>162682338</v>
      </c>
      <c r="D507" s="57">
        <v>0</v>
      </c>
      <c r="E507" s="102">
        <v>0</v>
      </c>
      <c r="F507" s="102">
        <v>0</v>
      </c>
      <c r="G507" s="102">
        <v>0</v>
      </c>
      <c r="H507" s="102">
        <v>0</v>
      </c>
      <c r="I507" s="102">
        <v>0</v>
      </c>
      <c r="J507" s="102">
        <v>0</v>
      </c>
      <c r="K507" s="102">
        <v>0</v>
      </c>
      <c r="L507" s="102">
        <v>0</v>
      </c>
      <c r="M507" s="102">
        <v>0</v>
      </c>
      <c r="N507" s="102">
        <v>0</v>
      </c>
      <c r="O507" s="79">
        <v>0</v>
      </c>
      <c r="P507" s="136"/>
      <c r="Q507" s="136">
        <f t="shared" si="187"/>
        <v>0</v>
      </c>
    </row>
    <row r="508" spans="2:17" x14ac:dyDescent="0.25">
      <c r="B508" s="51" t="s">
        <v>617</v>
      </c>
      <c r="C508" s="102">
        <f t="shared" ref="C508:D508" si="208">C509</f>
        <v>2364717</v>
      </c>
      <c r="D508" s="102">
        <f t="shared" si="208"/>
        <v>179900000</v>
      </c>
      <c r="E508" s="102">
        <f>E509</f>
        <v>0</v>
      </c>
      <c r="F508" s="102">
        <f t="shared" ref="F508:O508" si="209">F509</f>
        <v>0</v>
      </c>
      <c r="G508" s="102">
        <f t="shared" si="209"/>
        <v>0</v>
      </c>
      <c r="H508" s="102">
        <f t="shared" si="209"/>
        <v>0</v>
      </c>
      <c r="I508" s="102">
        <f t="shared" si="209"/>
        <v>0</v>
      </c>
      <c r="J508" s="102">
        <f t="shared" si="209"/>
        <v>0</v>
      </c>
      <c r="K508" s="102">
        <f t="shared" si="209"/>
        <v>0</v>
      </c>
      <c r="L508" s="102">
        <f t="shared" si="209"/>
        <v>0</v>
      </c>
      <c r="M508" s="102">
        <f t="shared" si="209"/>
        <v>0</v>
      </c>
      <c r="N508" s="102">
        <f t="shared" si="209"/>
        <v>0</v>
      </c>
      <c r="O508" s="102">
        <f t="shared" si="209"/>
        <v>0</v>
      </c>
      <c r="P508" s="136"/>
      <c r="Q508" s="136">
        <f t="shared" si="187"/>
        <v>0</v>
      </c>
    </row>
    <row r="509" spans="2:17" x14ac:dyDescent="0.25">
      <c r="B509" s="50" t="s">
        <v>618</v>
      </c>
      <c r="C509" s="57">
        <v>2364717</v>
      </c>
      <c r="D509" s="57">
        <v>179900000</v>
      </c>
      <c r="E509" s="102">
        <v>0</v>
      </c>
      <c r="F509" s="102">
        <v>0</v>
      </c>
      <c r="G509" s="102">
        <v>0</v>
      </c>
      <c r="H509" s="102">
        <v>0</v>
      </c>
      <c r="I509" s="102">
        <v>0</v>
      </c>
      <c r="J509" s="102">
        <v>0</v>
      </c>
      <c r="K509" s="102">
        <v>0</v>
      </c>
      <c r="L509" s="102">
        <v>0</v>
      </c>
      <c r="M509" s="102">
        <v>0</v>
      </c>
      <c r="N509" s="102">
        <v>0</v>
      </c>
      <c r="O509" s="79">
        <v>0</v>
      </c>
      <c r="P509" s="136"/>
      <c r="Q509" s="136">
        <f t="shared" si="187"/>
        <v>0</v>
      </c>
    </row>
    <row r="510" spans="2:17" x14ac:dyDescent="0.25">
      <c r="B510" s="51" t="s">
        <v>619</v>
      </c>
      <c r="C510" s="102">
        <f t="shared" ref="C510:D510" si="210">C511</f>
        <v>3000000</v>
      </c>
      <c r="D510" s="102">
        <f t="shared" si="210"/>
        <v>0</v>
      </c>
      <c r="E510" s="102">
        <f>E511</f>
        <v>47200</v>
      </c>
      <c r="F510" s="102">
        <f t="shared" ref="F510:O510" si="211">F511</f>
        <v>0</v>
      </c>
      <c r="G510" s="102">
        <f t="shared" si="211"/>
        <v>967600</v>
      </c>
      <c r="H510" s="102">
        <f t="shared" si="211"/>
        <v>0</v>
      </c>
      <c r="I510" s="102">
        <f t="shared" si="211"/>
        <v>994150</v>
      </c>
      <c r="J510" s="102">
        <f t="shared" si="211"/>
        <v>54958.5</v>
      </c>
      <c r="K510" s="102">
        <f t="shared" si="211"/>
        <v>4248</v>
      </c>
      <c r="L510" s="102">
        <f t="shared" si="211"/>
        <v>245440</v>
      </c>
      <c r="M510" s="102">
        <f t="shared" si="211"/>
        <v>57820</v>
      </c>
      <c r="N510" s="102">
        <f t="shared" si="211"/>
        <v>0</v>
      </c>
      <c r="O510" s="102">
        <f t="shared" si="211"/>
        <v>729830</v>
      </c>
      <c r="P510" s="136">
        <v>0</v>
      </c>
      <c r="Q510" s="136">
        <f t="shared" si="187"/>
        <v>3101246.5</v>
      </c>
    </row>
    <row r="511" spans="2:17" x14ac:dyDescent="0.25">
      <c r="B511" s="50" t="s">
        <v>620</v>
      </c>
      <c r="C511" s="133">
        <v>3000000</v>
      </c>
      <c r="D511" s="133">
        <v>0</v>
      </c>
      <c r="E511" s="135">
        <v>47200</v>
      </c>
      <c r="F511" s="102">
        <v>0</v>
      </c>
      <c r="G511" s="102">
        <v>967600</v>
      </c>
      <c r="H511" s="102">
        <v>0</v>
      </c>
      <c r="I511" s="102">
        <v>994150</v>
      </c>
      <c r="J511" s="102">
        <v>54958.5</v>
      </c>
      <c r="K511" s="102">
        <v>4248</v>
      </c>
      <c r="L511" s="102">
        <v>245440</v>
      </c>
      <c r="M511" s="102">
        <v>57820</v>
      </c>
      <c r="N511" s="102">
        <v>0</v>
      </c>
      <c r="O511" s="121">
        <v>729830</v>
      </c>
      <c r="P511" s="56">
        <v>0</v>
      </c>
      <c r="Q511" s="56">
        <f t="shared" si="187"/>
        <v>3101246.5</v>
      </c>
    </row>
    <row r="512" spans="2:17" s="28" customFormat="1" x14ac:dyDescent="0.25">
      <c r="B512" s="51" t="s">
        <v>621</v>
      </c>
      <c r="C512" s="102">
        <f t="shared" ref="C512:D512" si="212">C513</f>
        <v>2724190</v>
      </c>
      <c r="D512" s="102">
        <f t="shared" si="212"/>
        <v>3768260.1899999995</v>
      </c>
      <c r="E512" s="102">
        <f>E513</f>
        <v>0</v>
      </c>
      <c r="F512" s="102">
        <f t="shared" ref="F512:O512" si="213">F513</f>
        <v>0</v>
      </c>
      <c r="G512" s="102">
        <f t="shared" si="213"/>
        <v>3059.98</v>
      </c>
      <c r="H512" s="102">
        <f t="shared" si="213"/>
        <v>245544.12</v>
      </c>
      <c r="I512" s="102">
        <f t="shared" si="213"/>
        <v>201013</v>
      </c>
      <c r="J512" s="102">
        <f t="shared" si="213"/>
        <v>160244</v>
      </c>
      <c r="K512" s="102">
        <f t="shared" si="213"/>
        <v>477284.58999999997</v>
      </c>
      <c r="L512" s="102">
        <f t="shared" si="213"/>
        <v>555077.09</v>
      </c>
      <c r="M512" s="102">
        <f t="shared" si="213"/>
        <v>162999.87</v>
      </c>
      <c r="N512" s="102">
        <f t="shared" si="213"/>
        <v>318884.32</v>
      </c>
      <c r="O512" s="102">
        <f t="shared" si="213"/>
        <v>1014634.8</v>
      </c>
      <c r="P512" s="56">
        <v>4211673.57</v>
      </c>
      <c r="Q512" s="56">
        <f t="shared" si="187"/>
        <v>7350415.3399999999</v>
      </c>
    </row>
    <row r="513" spans="2:17" s="28" customFormat="1" x14ac:dyDescent="0.25">
      <c r="B513" s="50" t="s">
        <v>622</v>
      </c>
      <c r="C513" s="133">
        <v>2724190</v>
      </c>
      <c r="D513" s="133">
        <v>3768260.1899999995</v>
      </c>
      <c r="E513" s="102">
        <v>0</v>
      </c>
      <c r="F513" s="102">
        <v>0</v>
      </c>
      <c r="G513" s="102">
        <v>3059.98</v>
      </c>
      <c r="H513" s="102">
        <v>245544.12</v>
      </c>
      <c r="I513" s="102">
        <v>201013</v>
      </c>
      <c r="J513" s="102">
        <v>160244</v>
      </c>
      <c r="K513" s="102">
        <v>477284.58999999997</v>
      </c>
      <c r="L513" s="102">
        <v>555077.09</v>
      </c>
      <c r="M513" s="102">
        <v>162999.87</v>
      </c>
      <c r="N513" s="102">
        <v>318884.32</v>
      </c>
      <c r="O513" s="121">
        <v>1014634.8</v>
      </c>
      <c r="P513" s="56">
        <v>4211673.57</v>
      </c>
      <c r="Q513" s="56">
        <f t="shared" si="187"/>
        <v>7350415.3399999999</v>
      </c>
    </row>
    <row r="514" spans="2:17" x14ac:dyDescent="0.25">
      <c r="B514" s="51" t="s">
        <v>623</v>
      </c>
      <c r="C514" s="102">
        <f t="shared" ref="C514:D514" si="214">C515</f>
        <v>62902327</v>
      </c>
      <c r="D514" s="102">
        <f t="shared" si="214"/>
        <v>575250</v>
      </c>
      <c r="E514" s="102">
        <f>E515</f>
        <v>0</v>
      </c>
      <c r="F514" s="102">
        <f t="shared" ref="F514:O514" si="215">F515</f>
        <v>0</v>
      </c>
      <c r="G514" s="102">
        <f t="shared" si="215"/>
        <v>0</v>
      </c>
      <c r="H514" s="102">
        <f t="shared" si="215"/>
        <v>0</v>
      </c>
      <c r="I514" s="102">
        <f t="shared" si="215"/>
        <v>0</v>
      </c>
      <c r="J514" s="102">
        <f t="shared" si="215"/>
        <v>0</v>
      </c>
      <c r="K514" s="102">
        <f t="shared" si="215"/>
        <v>942984.02</v>
      </c>
      <c r="L514" s="102">
        <f t="shared" si="215"/>
        <v>0</v>
      </c>
      <c r="M514" s="102">
        <f t="shared" si="215"/>
        <v>148218.62</v>
      </c>
      <c r="N514" s="102">
        <f t="shared" si="215"/>
        <v>0</v>
      </c>
      <c r="O514" s="102">
        <f t="shared" si="215"/>
        <v>0</v>
      </c>
      <c r="P514" s="56">
        <v>621090.64</v>
      </c>
      <c r="Q514" s="56">
        <f t="shared" si="187"/>
        <v>1712293.2800000003</v>
      </c>
    </row>
    <row r="515" spans="2:17" x14ac:dyDescent="0.25">
      <c r="B515" s="50" t="s">
        <v>624</v>
      </c>
      <c r="C515" s="133">
        <v>62902327</v>
      </c>
      <c r="D515" s="133">
        <v>575250</v>
      </c>
      <c r="E515" s="102">
        <v>0</v>
      </c>
      <c r="F515" s="102">
        <v>0</v>
      </c>
      <c r="G515" s="102">
        <v>0</v>
      </c>
      <c r="H515" s="102"/>
      <c r="I515" s="102">
        <v>0</v>
      </c>
      <c r="J515" s="102">
        <v>0</v>
      </c>
      <c r="K515" s="102">
        <v>942984.02</v>
      </c>
      <c r="L515" s="102">
        <v>0</v>
      </c>
      <c r="M515" s="102">
        <v>148218.62</v>
      </c>
      <c r="N515" s="102">
        <v>0</v>
      </c>
      <c r="O515" s="134">
        <v>0</v>
      </c>
      <c r="P515" s="56">
        <v>621090.64</v>
      </c>
      <c r="Q515" s="56">
        <f t="shared" si="187"/>
        <v>1712293.2800000003</v>
      </c>
    </row>
    <row r="516" spans="2:17" x14ac:dyDescent="0.25">
      <c r="B516" s="26" t="s">
        <v>67</v>
      </c>
      <c r="C516" s="118">
        <f t="shared" ref="C516:O516" si="216">C517+C526+C542</f>
        <v>6404963654</v>
      </c>
      <c r="D516" s="118">
        <v>15743266301.420002</v>
      </c>
      <c r="E516" s="118">
        <f t="shared" si="216"/>
        <v>471825523.47000003</v>
      </c>
      <c r="F516" s="118">
        <f t="shared" si="216"/>
        <v>75038119.75</v>
      </c>
      <c r="G516" s="118">
        <f t="shared" si="216"/>
        <v>735603712.25</v>
      </c>
      <c r="H516" s="118">
        <f t="shared" si="216"/>
        <v>388277904.83999997</v>
      </c>
      <c r="I516" s="118">
        <f t="shared" si="216"/>
        <v>883405927.74000001</v>
      </c>
      <c r="J516" s="118">
        <f t="shared" si="216"/>
        <v>491700143.60000008</v>
      </c>
      <c r="K516" s="118">
        <f t="shared" si="216"/>
        <v>498949722.27000004</v>
      </c>
      <c r="L516" s="118">
        <f t="shared" si="216"/>
        <v>918668843.27999985</v>
      </c>
      <c r="M516" s="118">
        <f t="shared" si="216"/>
        <v>178000584.69</v>
      </c>
      <c r="N516" s="118">
        <f t="shared" si="216"/>
        <v>1270070098.2</v>
      </c>
      <c r="O516" s="118">
        <f t="shared" si="216"/>
        <v>799630555.1099999</v>
      </c>
      <c r="P516" s="55">
        <v>2146047098.9999998</v>
      </c>
      <c r="Q516" s="55">
        <f t="shared" si="187"/>
        <v>8857218234.1999989</v>
      </c>
    </row>
    <row r="517" spans="2:17" x14ac:dyDescent="0.25">
      <c r="B517" s="52" t="s">
        <v>68</v>
      </c>
      <c r="C517" s="134">
        <v>3050834439</v>
      </c>
      <c r="D517" s="134">
        <v>5602986441.7599993</v>
      </c>
      <c r="E517" s="102">
        <f>E518+E520+E522+E524</f>
        <v>471825523.47000003</v>
      </c>
      <c r="F517" s="102">
        <f t="shared" ref="F517:O517" si="217">F518+F520+F522+F524</f>
        <v>69833364.310000002</v>
      </c>
      <c r="G517" s="102">
        <f t="shared" si="217"/>
        <v>37964675.829999998</v>
      </c>
      <c r="H517" s="102">
        <f t="shared" si="217"/>
        <v>57470135.820000008</v>
      </c>
      <c r="I517" s="102">
        <f t="shared" si="217"/>
        <v>341001619.25</v>
      </c>
      <c r="J517" s="102">
        <f t="shared" si="217"/>
        <v>300169640.13000005</v>
      </c>
      <c r="K517" s="102">
        <f t="shared" si="217"/>
        <v>52477387.239999995</v>
      </c>
      <c r="L517" s="102">
        <f t="shared" si="217"/>
        <v>110788130.15999998</v>
      </c>
      <c r="M517" s="102">
        <f t="shared" si="217"/>
        <v>70405281.579999998</v>
      </c>
      <c r="N517" s="102">
        <f t="shared" si="217"/>
        <v>135699301.09</v>
      </c>
      <c r="O517" s="102">
        <f t="shared" si="217"/>
        <v>115234060.06999999</v>
      </c>
      <c r="P517" s="63">
        <v>66618073.029999994</v>
      </c>
      <c r="Q517" s="63">
        <f t="shared" si="187"/>
        <v>1829487191.98</v>
      </c>
    </row>
    <row r="518" spans="2:17" x14ac:dyDescent="0.25">
      <c r="B518" s="51" t="s">
        <v>625</v>
      </c>
      <c r="C518" s="121">
        <v>43230059</v>
      </c>
      <c r="D518" s="121">
        <v>92009046.36999999</v>
      </c>
      <c r="E518" s="79">
        <f>E519</f>
        <v>0</v>
      </c>
      <c r="F518" s="79">
        <f t="shared" ref="F518:O518" si="218">F519</f>
        <v>0</v>
      </c>
      <c r="G518" s="79">
        <f t="shared" si="218"/>
        <v>0</v>
      </c>
      <c r="H518" s="79">
        <f t="shared" si="218"/>
        <v>9526014.9400000013</v>
      </c>
      <c r="I518" s="79">
        <f t="shared" si="218"/>
        <v>0</v>
      </c>
      <c r="J518" s="79">
        <f t="shared" si="218"/>
        <v>1055441.8899999999</v>
      </c>
      <c r="K518" s="79">
        <f t="shared" si="218"/>
        <v>15423524.02</v>
      </c>
      <c r="L518" s="79">
        <f t="shared" si="218"/>
        <v>0</v>
      </c>
      <c r="M518" s="79">
        <f t="shared" si="218"/>
        <v>0</v>
      </c>
      <c r="N518" s="79">
        <f t="shared" si="218"/>
        <v>12279445.18</v>
      </c>
      <c r="O518" s="79">
        <f t="shared" si="218"/>
        <v>0</v>
      </c>
      <c r="P518" s="56">
        <v>13903049.74</v>
      </c>
      <c r="Q518" s="56">
        <f t="shared" si="187"/>
        <v>52187475.770000003</v>
      </c>
    </row>
    <row r="519" spans="2:17" x14ac:dyDescent="0.25">
      <c r="B519" s="50" t="s">
        <v>626</v>
      </c>
      <c r="C519" s="121">
        <v>43230059</v>
      </c>
      <c r="D519" s="121">
        <v>92009046.36999999</v>
      </c>
      <c r="E519" s="79">
        <v>0</v>
      </c>
      <c r="F519" s="79">
        <v>0</v>
      </c>
      <c r="G519" s="79">
        <v>0</v>
      </c>
      <c r="H519" s="79">
        <v>9526014.9400000013</v>
      </c>
      <c r="I519" s="79">
        <v>0</v>
      </c>
      <c r="J519" s="79">
        <v>1055441.8899999999</v>
      </c>
      <c r="K519" s="79">
        <v>15423524.02</v>
      </c>
      <c r="L519" s="79">
        <v>0</v>
      </c>
      <c r="M519" s="79">
        <v>0</v>
      </c>
      <c r="N519" s="79">
        <v>12279445.18</v>
      </c>
      <c r="O519" s="121">
        <v>0</v>
      </c>
      <c r="P519" s="56">
        <v>13903049.74</v>
      </c>
      <c r="Q519" s="56">
        <f t="shared" si="187"/>
        <v>52187475.770000003</v>
      </c>
    </row>
    <row r="520" spans="2:17" x14ac:dyDescent="0.25">
      <c r="B520" s="51" t="s">
        <v>627</v>
      </c>
      <c r="C520" s="121">
        <v>2963104380</v>
      </c>
      <c r="D520" s="121">
        <v>5380195992.6099997</v>
      </c>
      <c r="E520" s="79">
        <f>E521</f>
        <v>471825523.47000003</v>
      </c>
      <c r="F520" s="79">
        <f t="shared" ref="F520:O520" si="219">F521</f>
        <v>69833364.310000002</v>
      </c>
      <c r="G520" s="79">
        <f t="shared" si="219"/>
        <v>37964675.829999998</v>
      </c>
      <c r="H520" s="79">
        <f t="shared" si="219"/>
        <v>47944120.880000003</v>
      </c>
      <c r="I520" s="79">
        <f t="shared" si="219"/>
        <v>340805434.05000001</v>
      </c>
      <c r="J520" s="79">
        <f t="shared" si="219"/>
        <v>298329457.32000005</v>
      </c>
      <c r="K520" s="79">
        <f t="shared" si="219"/>
        <v>37053863.219999999</v>
      </c>
      <c r="L520" s="79">
        <f t="shared" si="219"/>
        <v>110788130.15999998</v>
      </c>
      <c r="M520" s="79">
        <f t="shared" si="219"/>
        <v>70405281.579999998</v>
      </c>
      <c r="N520" s="79">
        <f t="shared" si="219"/>
        <v>123136487.91000001</v>
      </c>
      <c r="O520" s="79">
        <f t="shared" si="219"/>
        <v>114305184.41</v>
      </c>
      <c r="P520" s="56">
        <v>51786147.629999995</v>
      </c>
      <c r="Q520" s="56">
        <f t="shared" si="187"/>
        <v>1774177670.7700005</v>
      </c>
    </row>
    <row r="521" spans="2:17" s="28" customFormat="1" x14ac:dyDescent="0.25">
      <c r="B521" s="50" t="s">
        <v>628</v>
      </c>
      <c r="C521" s="121">
        <v>2963104380</v>
      </c>
      <c r="D521" s="121">
        <v>5380195992.6099997</v>
      </c>
      <c r="E521" s="79">
        <v>471825523.47000003</v>
      </c>
      <c r="F521" s="79">
        <v>69833364.310000002</v>
      </c>
      <c r="G521" s="79">
        <v>37964675.829999998</v>
      </c>
      <c r="H521" s="79">
        <v>47944120.880000003</v>
      </c>
      <c r="I521" s="79">
        <v>340805434.05000001</v>
      </c>
      <c r="J521" s="79">
        <v>298329457.32000005</v>
      </c>
      <c r="K521" s="79">
        <v>37053863.219999999</v>
      </c>
      <c r="L521" s="79">
        <v>110788130.15999998</v>
      </c>
      <c r="M521" s="79">
        <v>70405281.579999998</v>
      </c>
      <c r="N521" s="79">
        <v>123136487.91000001</v>
      </c>
      <c r="O521" s="121">
        <v>114305184.41</v>
      </c>
      <c r="P521" s="56">
        <v>51786147.629999995</v>
      </c>
      <c r="Q521" s="56">
        <f t="shared" si="187"/>
        <v>1774177670.7700005</v>
      </c>
    </row>
    <row r="522" spans="2:17" x14ac:dyDescent="0.25">
      <c r="B522" s="51" t="s">
        <v>629</v>
      </c>
      <c r="C522" s="121">
        <v>41700000</v>
      </c>
      <c r="D522" s="121">
        <v>127981402.78</v>
      </c>
      <c r="E522" s="79">
        <f>E523</f>
        <v>0</v>
      </c>
      <c r="F522" s="79">
        <f t="shared" ref="F522:O522" si="220">F523</f>
        <v>0</v>
      </c>
      <c r="G522" s="79">
        <f t="shared" si="220"/>
        <v>0</v>
      </c>
      <c r="H522" s="79">
        <f t="shared" si="220"/>
        <v>0</v>
      </c>
      <c r="I522" s="79">
        <f t="shared" si="220"/>
        <v>196185.19999999995</v>
      </c>
      <c r="J522" s="79">
        <f t="shared" si="220"/>
        <v>784740.92</v>
      </c>
      <c r="K522" s="79">
        <f t="shared" si="220"/>
        <v>0</v>
      </c>
      <c r="L522" s="79">
        <f t="shared" si="220"/>
        <v>0</v>
      </c>
      <c r="M522" s="79">
        <f t="shared" si="220"/>
        <v>0</v>
      </c>
      <c r="N522" s="79">
        <f t="shared" si="220"/>
        <v>283368</v>
      </c>
      <c r="O522" s="79">
        <f t="shared" si="220"/>
        <v>928875.66</v>
      </c>
      <c r="P522" s="56">
        <v>928875.66</v>
      </c>
      <c r="Q522" s="56">
        <f t="shared" si="187"/>
        <v>3122045.4400000004</v>
      </c>
    </row>
    <row r="523" spans="2:17" s="28" customFormat="1" x14ac:dyDescent="0.25">
      <c r="B523" s="50" t="s">
        <v>630</v>
      </c>
      <c r="C523" s="121">
        <v>41700000</v>
      </c>
      <c r="D523" s="121">
        <v>127981402.78</v>
      </c>
      <c r="E523" s="79">
        <v>0</v>
      </c>
      <c r="F523" s="79">
        <v>0</v>
      </c>
      <c r="G523" s="79">
        <v>0</v>
      </c>
      <c r="H523" s="79">
        <v>0</v>
      </c>
      <c r="I523" s="79">
        <v>196185.19999999995</v>
      </c>
      <c r="J523" s="79">
        <v>784740.92</v>
      </c>
      <c r="K523" s="79">
        <v>0</v>
      </c>
      <c r="L523" s="79">
        <v>0</v>
      </c>
      <c r="M523" s="79">
        <v>0</v>
      </c>
      <c r="N523" s="79">
        <v>283368</v>
      </c>
      <c r="O523" s="121">
        <v>928875.66</v>
      </c>
      <c r="P523" s="56">
        <v>928875.66</v>
      </c>
      <c r="Q523" s="56">
        <f t="shared" si="187"/>
        <v>3122045.4400000004</v>
      </c>
    </row>
    <row r="524" spans="2:17" x14ac:dyDescent="0.25">
      <c r="B524" s="51" t="s">
        <v>631</v>
      </c>
      <c r="C524" s="121">
        <v>2800000</v>
      </c>
      <c r="D524" s="121">
        <v>2800000</v>
      </c>
      <c r="E524" s="79">
        <f>E525</f>
        <v>0</v>
      </c>
      <c r="F524" s="79">
        <f t="shared" ref="F524:O524" si="221">F525</f>
        <v>0</v>
      </c>
      <c r="G524" s="79">
        <f t="shared" si="221"/>
        <v>0</v>
      </c>
      <c r="H524" s="79">
        <f t="shared" si="221"/>
        <v>0</v>
      </c>
      <c r="I524" s="79">
        <f t="shared" si="221"/>
        <v>0</v>
      </c>
      <c r="J524" s="79">
        <f t="shared" si="221"/>
        <v>0</v>
      </c>
      <c r="K524" s="79">
        <f t="shared" si="221"/>
        <v>0</v>
      </c>
      <c r="L524" s="79">
        <f t="shared" si="221"/>
        <v>0</v>
      </c>
      <c r="M524" s="79">
        <f t="shared" si="221"/>
        <v>0</v>
      </c>
      <c r="N524" s="79">
        <f t="shared" si="221"/>
        <v>0</v>
      </c>
      <c r="O524" s="79">
        <f t="shared" si="221"/>
        <v>0</v>
      </c>
      <c r="P524" s="56"/>
      <c r="Q524" s="56">
        <f t="shared" si="187"/>
        <v>0</v>
      </c>
    </row>
    <row r="525" spans="2:17" x14ac:dyDescent="0.25">
      <c r="B525" s="50" t="s">
        <v>632</v>
      </c>
      <c r="C525" s="121">
        <v>2800000</v>
      </c>
      <c r="D525" s="121">
        <v>2800000</v>
      </c>
      <c r="E525" s="79">
        <v>0</v>
      </c>
      <c r="F525" s="79">
        <v>0</v>
      </c>
      <c r="G525" s="79">
        <v>0</v>
      </c>
      <c r="H525" s="79">
        <v>0</v>
      </c>
      <c r="I525" s="79">
        <v>0</v>
      </c>
      <c r="J525" s="79">
        <v>0</v>
      </c>
      <c r="K525" s="79">
        <v>0</v>
      </c>
      <c r="L525" s="79">
        <v>0</v>
      </c>
      <c r="M525" s="79">
        <v>0</v>
      </c>
      <c r="N525" s="79">
        <v>0</v>
      </c>
      <c r="O525" s="121">
        <v>0</v>
      </c>
      <c r="P525" s="56"/>
      <c r="Q525" s="56">
        <f t="shared" si="187"/>
        <v>0</v>
      </c>
    </row>
    <row r="526" spans="2:17" s="28" customFormat="1" x14ac:dyDescent="0.25">
      <c r="B526" s="52" t="s">
        <v>69</v>
      </c>
      <c r="C526" s="134">
        <v>3341930715</v>
      </c>
      <c r="D526" s="134">
        <v>10128081359.660002</v>
      </c>
      <c r="E526" s="134">
        <f t="shared" ref="E526:N526" si="222">E527+E530+E534+E536+E538+E540+E532</f>
        <v>0</v>
      </c>
      <c r="F526" s="134">
        <f t="shared" si="222"/>
        <v>5204755.4400000004</v>
      </c>
      <c r="G526" s="134">
        <f t="shared" si="222"/>
        <v>697639036.41999996</v>
      </c>
      <c r="H526" s="134">
        <f t="shared" si="222"/>
        <v>330807769.01999998</v>
      </c>
      <c r="I526" s="134">
        <f t="shared" si="222"/>
        <v>542404308.49000001</v>
      </c>
      <c r="J526" s="134">
        <f t="shared" si="222"/>
        <v>191530503.47000003</v>
      </c>
      <c r="K526" s="134">
        <f t="shared" si="222"/>
        <v>446472335.03000003</v>
      </c>
      <c r="L526" s="134">
        <f t="shared" si="222"/>
        <v>807880713.11999989</v>
      </c>
      <c r="M526" s="134">
        <f t="shared" si="222"/>
        <v>107595303.10999998</v>
      </c>
      <c r="N526" s="134">
        <f t="shared" si="222"/>
        <v>1134370797.1100001</v>
      </c>
      <c r="O526" s="134">
        <f>O527+O530+O534+O536+O538+O540+O532</f>
        <v>684396495.03999996</v>
      </c>
      <c r="P526" s="134">
        <f>P527+P530+P534+P536+P538+P540+P532</f>
        <v>2079429025.9699998</v>
      </c>
      <c r="Q526" s="63">
        <f t="shared" si="187"/>
        <v>7027731042.2199993</v>
      </c>
    </row>
    <row r="527" spans="2:17" x14ac:dyDescent="0.25">
      <c r="B527" s="51" t="s">
        <v>633</v>
      </c>
      <c r="C527" s="134">
        <v>2668239865</v>
      </c>
      <c r="D527" s="134">
        <v>9219979426.7000008</v>
      </c>
      <c r="E527" s="134">
        <f>E528+E529</f>
        <v>0</v>
      </c>
      <c r="F527" s="134">
        <f t="shared" ref="F527:O527" si="223">F528+F529</f>
        <v>4652756.1500000004</v>
      </c>
      <c r="G527" s="134">
        <f t="shared" si="223"/>
        <v>697639036.41999996</v>
      </c>
      <c r="H527" s="134">
        <f t="shared" si="223"/>
        <v>330807769.01999998</v>
      </c>
      <c r="I527" s="134">
        <f t="shared" si="223"/>
        <v>542090049.88999999</v>
      </c>
      <c r="J527" s="134">
        <f t="shared" si="223"/>
        <v>189601708.63000003</v>
      </c>
      <c r="K527" s="134">
        <f t="shared" si="223"/>
        <v>445675725.60000002</v>
      </c>
      <c r="L527" s="134">
        <f t="shared" si="223"/>
        <v>805882959.61999989</v>
      </c>
      <c r="M527" s="134">
        <f t="shared" si="223"/>
        <v>105222579.85999998</v>
      </c>
      <c r="N527" s="134">
        <f t="shared" si="223"/>
        <v>1133746244.8700001</v>
      </c>
      <c r="O527" s="134">
        <f t="shared" si="223"/>
        <v>683098159.50999999</v>
      </c>
      <c r="P527" s="63">
        <v>2058844290.27</v>
      </c>
      <c r="Q527" s="63">
        <f t="shared" si="187"/>
        <v>6997261279.8400002</v>
      </c>
    </row>
    <row r="528" spans="2:17" s="28" customFormat="1" x14ac:dyDescent="0.25">
      <c r="B528" s="50" t="s">
        <v>634</v>
      </c>
      <c r="C528" s="121">
        <v>2477215251</v>
      </c>
      <c r="D528" s="121">
        <v>8840669422.0400009</v>
      </c>
      <c r="E528" s="132">
        <v>0</v>
      </c>
      <c r="F528" s="132">
        <v>4652756.1500000004</v>
      </c>
      <c r="G528" s="132">
        <v>678794433.51999998</v>
      </c>
      <c r="H528" s="132">
        <v>292240631.33999997</v>
      </c>
      <c r="I528" s="132">
        <v>515997964.84000003</v>
      </c>
      <c r="J528" s="132">
        <v>156796753.73000002</v>
      </c>
      <c r="K528" s="132">
        <v>445675725.60000002</v>
      </c>
      <c r="L528" s="132">
        <v>805882959.61999989</v>
      </c>
      <c r="M528" s="132">
        <v>37114797.880000003</v>
      </c>
      <c r="N528" s="132">
        <v>1117259687.98</v>
      </c>
      <c r="O528" s="121">
        <v>575945578.23000002</v>
      </c>
      <c r="P528" s="56">
        <v>2034298552.1800001</v>
      </c>
      <c r="Q528" s="56">
        <f t="shared" si="187"/>
        <v>6664659841.0699997</v>
      </c>
    </row>
    <row r="529" spans="2:17" x14ac:dyDescent="0.25">
      <c r="B529" s="50" t="s">
        <v>635</v>
      </c>
      <c r="C529" s="121">
        <v>191024614</v>
      </c>
      <c r="D529" s="121">
        <v>379310004.66000003</v>
      </c>
      <c r="E529" s="132">
        <v>0</v>
      </c>
      <c r="F529" s="132"/>
      <c r="G529" s="132">
        <v>18844602.899999999</v>
      </c>
      <c r="H529" s="132">
        <v>38567137.68</v>
      </c>
      <c r="I529" s="132">
        <v>26092085.050000001</v>
      </c>
      <c r="J529" s="132">
        <v>32804954.899999999</v>
      </c>
      <c r="K529" s="132">
        <v>0</v>
      </c>
      <c r="L529" s="132"/>
      <c r="M529" s="132">
        <v>68107781.979999989</v>
      </c>
      <c r="N529" s="132">
        <v>16486556.890000001</v>
      </c>
      <c r="O529" s="121">
        <v>107152581.28</v>
      </c>
      <c r="P529" s="56">
        <v>24545738.09</v>
      </c>
      <c r="Q529" s="56">
        <f t="shared" si="187"/>
        <v>332601438.76999992</v>
      </c>
    </row>
    <row r="530" spans="2:17" s="28" customFormat="1" x14ac:dyDescent="0.25">
      <c r="B530" s="51" t="s">
        <v>636</v>
      </c>
      <c r="C530" s="134">
        <v>44250391</v>
      </c>
      <c r="D530" s="134">
        <v>838764574.53999996</v>
      </c>
      <c r="E530" s="134">
        <f>E531</f>
        <v>0</v>
      </c>
      <c r="F530" s="134">
        <f t="shared" ref="F530:O530" si="224">F531</f>
        <v>551999.29</v>
      </c>
      <c r="G530" s="134">
        <f t="shared" si="224"/>
        <v>0</v>
      </c>
      <c r="H530" s="134">
        <f t="shared" si="224"/>
        <v>0</v>
      </c>
      <c r="I530" s="134">
        <f t="shared" si="224"/>
        <v>0</v>
      </c>
      <c r="J530" s="134">
        <f t="shared" si="224"/>
        <v>0</v>
      </c>
      <c r="K530" s="134">
        <f t="shared" si="224"/>
        <v>0</v>
      </c>
      <c r="L530" s="134">
        <f t="shared" si="224"/>
        <v>560946.27</v>
      </c>
      <c r="M530" s="134">
        <f t="shared" si="224"/>
        <v>1851128.1099999999</v>
      </c>
      <c r="N530" s="134">
        <f t="shared" si="224"/>
        <v>624552.24</v>
      </c>
      <c r="O530" s="134">
        <f t="shared" si="224"/>
        <v>1298335.53</v>
      </c>
      <c r="P530" s="63">
        <v>1199873.46</v>
      </c>
      <c r="Q530" s="63">
        <f t="shared" si="187"/>
        <v>6086834.9000000004</v>
      </c>
    </row>
    <row r="531" spans="2:17" x14ac:dyDescent="0.25">
      <c r="B531" s="50" t="s">
        <v>637</v>
      </c>
      <c r="C531" s="121">
        <v>44250391</v>
      </c>
      <c r="D531" s="121">
        <v>838764574.53999996</v>
      </c>
      <c r="E531" s="132">
        <v>0</v>
      </c>
      <c r="F531" s="132">
        <v>551999.29</v>
      </c>
      <c r="G531" s="132">
        <v>0</v>
      </c>
      <c r="H531" s="132"/>
      <c r="I531" s="132">
        <v>0</v>
      </c>
      <c r="J531" s="132">
        <v>0</v>
      </c>
      <c r="K531" s="132">
        <v>0</v>
      </c>
      <c r="L531" s="132">
        <v>560946.27</v>
      </c>
      <c r="M531" s="132">
        <v>1851128.1099999999</v>
      </c>
      <c r="N531" s="132">
        <v>624552.24</v>
      </c>
      <c r="O531" s="121">
        <v>1298335.53</v>
      </c>
      <c r="P531" s="56">
        <v>1199873.46</v>
      </c>
      <c r="Q531" s="56">
        <f t="shared" si="187"/>
        <v>6086834.9000000004</v>
      </c>
    </row>
    <row r="532" spans="2:17" s="28" customFormat="1" x14ac:dyDescent="0.25">
      <c r="B532" s="51" t="s">
        <v>697</v>
      </c>
      <c r="C532" s="121">
        <v>0</v>
      </c>
      <c r="D532" s="121">
        <v>45328164.239999995</v>
      </c>
      <c r="E532" s="132">
        <v>0</v>
      </c>
      <c r="F532" s="132"/>
      <c r="G532" s="132"/>
      <c r="H532" s="132"/>
      <c r="I532" s="132"/>
      <c r="J532" s="132"/>
      <c r="K532" s="132"/>
      <c r="L532" s="132">
        <v>0</v>
      </c>
      <c r="M532" s="132"/>
      <c r="N532" s="132"/>
      <c r="O532" s="121"/>
      <c r="P532" s="56">
        <v>1039206.62</v>
      </c>
      <c r="Q532" s="56">
        <f t="shared" si="187"/>
        <v>1039206.62</v>
      </c>
    </row>
    <row r="533" spans="2:17" x14ac:dyDescent="0.25">
      <c r="B533" s="50" t="s">
        <v>698</v>
      </c>
      <c r="C533" s="121">
        <v>0</v>
      </c>
      <c r="D533" s="121">
        <v>45328164.239999995</v>
      </c>
      <c r="E533" s="132">
        <v>0</v>
      </c>
      <c r="F533" s="132"/>
      <c r="G533" s="132"/>
      <c r="H533" s="132"/>
      <c r="I533" s="132"/>
      <c r="J533" s="132"/>
      <c r="K533" s="132"/>
      <c r="L533" s="132">
        <v>0</v>
      </c>
      <c r="M533" s="132"/>
      <c r="N533" s="132"/>
      <c r="O533" s="121"/>
      <c r="P533" s="56">
        <v>1039206.62</v>
      </c>
      <c r="Q533" s="56">
        <f t="shared" si="187"/>
        <v>1039206.62</v>
      </c>
    </row>
    <row r="534" spans="2:17" s="28" customFormat="1" x14ac:dyDescent="0.25">
      <c r="B534" s="51" t="s">
        <v>638</v>
      </c>
      <c r="C534" s="134">
        <v>11766809</v>
      </c>
      <c r="D534" s="134">
        <v>5204180</v>
      </c>
      <c r="E534" s="134">
        <f t="shared" ref="E534:O534" si="225">E535</f>
        <v>0</v>
      </c>
      <c r="F534" s="134">
        <f t="shared" si="225"/>
        <v>0</v>
      </c>
      <c r="G534" s="134">
        <f t="shared" si="225"/>
        <v>0</v>
      </c>
      <c r="H534" s="134">
        <f t="shared" si="225"/>
        <v>0</v>
      </c>
      <c r="I534" s="134">
        <f t="shared" si="225"/>
        <v>0</v>
      </c>
      <c r="J534" s="134">
        <f t="shared" si="225"/>
        <v>1928794.84</v>
      </c>
      <c r="K534" s="134">
        <f t="shared" si="225"/>
        <v>796609.43</v>
      </c>
      <c r="L534" s="134">
        <f t="shared" si="225"/>
        <v>0</v>
      </c>
      <c r="M534" s="134">
        <f t="shared" si="225"/>
        <v>0</v>
      </c>
      <c r="N534" s="134">
        <f t="shared" si="225"/>
        <v>0</v>
      </c>
      <c r="O534" s="134">
        <f t="shared" si="225"/>
        <v>0</v>
      </c>
      <c r="P534" s="63">
        <v>17717664.310000002</v>
      </c>
      <c r="Q534" s="63">
        <f>SUM(E534:P534)</f>
        <v>20443068.580000002</v>
      </c>
    </row>
    <row r="535" spans="2:17" s="28" customFormat="1" x14ac:dyDescent="0.25">
      <c r="B535" s="50" t="s">
        <v>639</v>
      </c>
      <c r="C535" s="121">
        <v>11766809</v>
      </c>
      <c r="D535" s="121">
        <v>5204180</v>
      </c>
      <c r="E535" s="132">
        <v>0</v>
      </c>
      <c r="F535" s="132">
        <v>0</v>
      </c>
      <c r="G535" s="132"/>
      <c r="H535" s="132">
        <v>0</v>
      </c>
      <c r="I535" s="132">
        <v>0</v>
      </c>
      <c r="J535" s="132">
        <v>1928794.84</v>
      </c>
      <c r="K535" s="132">
        <v>796609.43</v>
      </c>
      <c r="L535" s="132">
        <v>0</v>
      </c>
      <c r="M535" s="134">
        <v>0</v>
      </c>
      <c r="N535" s="134">
        <v>0</v>
      </c>
      <c r="O535" s="121">
        <v>0</v>
      </c>
      <c r="P535" s="56">
        <v>17717664.310000002</v>
      </c>
      <c r="Q535" s="56">
        <v>20443068.580000002</v>
      </c>
    </row>
    <row r="536" spans="2:17" x14ac:dyDescent="0.25">
      <c r="B536" s="51" t="s">
        <v>640</v>
      </c>
      <c r="C536" s="134">
        <v>579171512</v>
      </c>
      <c r="D536" s="134">
        <v>0</v>
      </c>
      <c r="E536" s="134">
        <f>E537</f>
        <v>0</v>
      </c>
      <c r="F536" s="134">
        <f t="shared" ref="F536:O536" si="226">F537</f>
        <v>0</v>
      </c>
      <c r="G536" s="134">
        <f t="shared" si="226"/>
        <v>0</v>
      </c>
      <c r="H536" s="134">
        <f t="shared" si="226"/>
        <v>0</v>
      </c>
      <c r="I536" s="134">
        <f t="shared" si="226"/>
        <v>0</v>
      </c>
      <c r="J536" s="134">
        <f t="shared" si="226"/>
        <v>0</v>
      </c>
      <c r="K536" s="134">
        <f t="shared" si="226"/>
        <v>0</v>
      </c>
      <c r="L536" s="134">
        <f t="shared" si="226"/>
        <v>0</v>
      </c>
      <c r="M536" s="134">
        <f t="shared" si="226"/>
        <v>0</v>
      </c>
      <c r="N536" s="134">
        <f t="shared" si="226"/>
        <v>0</v>
      </c>
      <c r="O536" s="134">
        <f t="shared" si="226"/>
        <v>0</v>
      </c>
      <c r="P536" s="63"/>
      <c r="Q536" s="63">
        <f t="shared" ref="Q536:Q552" si="227">SUM(E536:P536)</f>
        <v>0</v>
      </c>
    </row>
    <row r="537" spans="2:17" x14ac:dyDescent="0.25">
      <c r="B537" s="50" t="s">
        <v>641</v>
      </c>
      <c r="C537" s="121">
        <v>579171512</v>
      </c>
      <c r="D537" s="121">
        <v>0</v>
      </c>
      <c r="E537" s="134">
        <v>0</v>
      </c>
      <c r="F537" s="134">
        <v>0</v>
      </c>
      <c r="G537" s="134">
        <v>0</v>
      </c>
      <c r="H537" s="134">
        <v>0</v>
      </c>
      <c r="I537" s="134">
        <v>0</v>
      </c>
      <c r="J537" s="134">
        <v>0</v>
      </c>
      <c r="K537" s="134">
        <v>0</v>
      </c>
      <c r="L537" s="134">
        <v>0</v>
      </c>
      <c r="M537" s="134">
        <v>0</v>
      </c>
      <c r="N537" s="134">
        <v>0</v>
      </c>
      <c r="O537" s="121">
        <v>0</v>
      </c>
      <c r="P537" s="56"/>
      <c r="Q537" s="56">
        <f t="shared" si="227"/>
        <v>0</v>
      </c>
    </row>
    <row r="538" spans="2:17" x14ac:dyDescent="0.25">
      <c r="B538" s="51" t="s">
        <v>642</v>
      </c>
      <c r="C538" s="134">
        <v>37558981</v>
      </c>
      <c r="D538" s="134">
        <v>14561857.18</v>
      </c>
      <c r="E538" s="134">
        <f>E539</f>
        <v>0</v>
      </c>
      <c r="F538" s="134">
        <f t="shared" ref="F538:O538" si="228">F539</f>
        <v>0</v>
      </c>
      <c r="G538" s="134">
        <f t="shared" si="228"/>
        <v>0</v>
      </c>
      <c r="H538" s="134">
        <f t="shared" si="228"/>
        <v>0</v>
      </c>
      <c r="I538" s="134">
        <f t="shared" si="228"/>
        <v>0</v>
      </c>
      <c r="J538" s="134">
        <f t="shared" si="228"/>
        <v>0</v>
      </c>
      <c r="K538" s="134">
        <f t="shared" si="228"/>
        <v>0</v>
      </c>
      <c r="L538" s="134">
        <f t="shared" si="228"/>
        <v>0</v>
      </c>
      <c r="M538" s="134">
        <f t="shared" si="228"/>
        <v>0</v>
      </c>
      <c r="N538" s="134">
        <f t="shared" si="228"/>
        <v>0</v>
      </c>
      <c r="O538" s="134">
        <f t="shared" si="228"/>
        <v>0</v>
      </c>
      <c r="P538" s="63">
        <v>627991.31000000006</v>
      </c>
      <c r="Q538" s="63">
        <f t="shared" si="227"/>
        <v>627991.31000000006</v>
      </c>
    </row>
    <row r="539" spans="2:17" s="28" customFormat="1" x14ac:dyDescent="0.25">
      <c r="B539" s="50" t="s">
        <v>643</v>
      </c>
      <c r="C539" s="121">
        <v>37558981</v>
      </c>
      <c r="D539" s="121">
        <v>14561857.18</v>
      </c>
      <c r="E539" s="134">
        <v>0</v>
      </c>
      <c r="F539" s="134">
        <v>0</v>
      </c>
      <c r="G539" s="134">
        <v>0</v>
      </c>
      <c r="H539" s="134">
        <v>0</v>
      </c>
      <c r="I539" s="134">
        <v>0</v>
      </c>
      <c r="J539" s="134">
        <v>0</v>
      </c>
      <c r="K539" s="134">
        <v>0</v>
      </c>
      <c r="L539" s="134">
        <v>0</v>
      </c>
      <c r="M539" s="134">
        <v>0</v>
      </c>
      <c r="N539" s="134">
        <v>0</v>
      </c>
      <c r="O539" s="121">
        <v>0</v>
      </c>
      <c r="P539" s="56">
        <v>627991.31000000006</v>
      </c>
      <c r="Q539" s="56">
        <f t="shared" si="227"/>
        <v>627991.31000000006</v>
      </c>
    </row>
    <row r="540" spans="2:17" x14ac:dyDescent="0.25">
      <c r="B540" s="51" t="s">
        <v>644</v>
      </c>
      <c r="C540" s="134">
        <v>943157</v>
      </c>
      <c r="D540" s="134">
        <v>4243157</v>
      </c>
      <c r="E540" s="134">
        <f>E541</f>
        <v>0</v>
      </c>
      <c r="F540" s="134">
        <f t="shared" ref="F540:O540" si="229">F541</f>
        <v>0</v>
      </c>
      <c r="G540" s="134">
        <f t="shared" si="229"/>
        <v>0</v>
      </c>
      <c r="H540" s="134">
        <f t="shared" si="229"/>
        <v>0</v>
      </c>
      <c r="I540" s="134">
        <f t="shared" si="229"/>
        <v>314258.59999999998</v>
      </c>
      <c r="J540" s="134">
        <f t="shared" si="229"/>
        <v>0</v>
      </c>
      <c r="K540" s="134">
        <f t="shared" si="229"/>
        <v>0</v>
      </c>
      <c r="L540" s="134">
        <f t="shared" si="229"/>
        <v>1436807.23</v>
      </c>
      <c r="M540" s="134">
        <f t="shared" si="229"/>
        <v>521595.14</v>
      </c>
      <c r="N540" s="134">
        <f t="shared" si="229"/>
        <v>0</v>
      </c>
      <c r="O540" s="134">
        <f t="shared" si="229"/>
        <v>0</v>
      </c>
      <c r="P540" s="63"/>
      <c r="Q540" s="63">
        <f t="shared" si="227"/>
        <v>2272660.9700000002</v>
      </c>
    </row>
    <row r="541" spans="2:17" x14ac:dyDescent="0.25">
      <c r="B541" s="50" t="s">
        <v>645</v>
      </c>
      <c r="C541" s="121">
        <v>943157</v>
      </c>
      <c r="D541" s="121">
        <v>4243157</v>
      </c>
      <c r="E541" s="132">
        <v>0</v>
      </c>
      <c r="F541" s="132">
        <v>0</v>
      </c>
      <c r="G541" s="132">
        <v>0</v>
      </c>
      <c r="H541" s="132">
        <v>0</v>
      </c>
      <c r="I541" s="132">
        <v>314258.59999999998</v>
      </c>
      <c r="J541" s="132">
        <v>0</v>
      </c>
      <c r="K541" s="132">
        <v>0</v>
      </c>
      <c r="L541" s="132">
        <v>1436807.23</v>
      </c>
      <c r="M541" s="132">
        <v>521595.14</v>
      </c>
      <c r="N541" s="132">
        <v>0</v>
      </c>
      <c r="O541" s="132">
        <v>0</v>
      </c>
      <c r="P541" s="133"/>
      <c r="Q541" s="133">
        <f t="shared" si="227"/>
        <v>2272660.9700000002</v>
      </c>
    </row>
    <row r="542" spans="2:17" s="28" customFormat="1" x14ac:dyDescent="0.25">
      <c r="B542" s="52" t="s">
        <v>100</v>
      </c>
      <c r="C542" s="134">
        <v>12198500</v>
      </c>
      <c r="D542" s="134">
        <v>12198500</v>
      </c>
      <c r="E542" s="134">
        <v>0</v>
      </c>
      <c r="F542" s="134">
        <v>0</v>
      </c>
      <c r="G542" s="134">
        <v>0</v>
      </c>
      <c r="H542" s="134">
        <v>0</v>
      </c>
      <c r="I542" s="134">
        <v>0</v>
      </c>
      <c r="J542" s="134">
        <v>0</v>
      </c>
      <c r="K542" s="134">
        <v>0</v>
      </c>
      <c r="L542" s="134">
        <v>0</v>
      </c>
      <c r="M542" s="134">
        <v>0</v>
      </c>
      <c r="N542" s="134">
        <v>0</v>
      </c>
      <c r="O542" s="134">
        <v>0</v>
      </c>
      <c r="P542" s="63"/>
      <c r="Q542" s="63">
        <f t="shared" si="227"/>
        <v>0</v>
      </c>
    </row>
    <row r="543" spans="2:17" x14ac:dyDescent="0.25">
      <c r="B543" s="27" t="s">
        <v>646</v>
      </c>
      <c r="C543" s="121">
        <v>12198500</v>
      </c>
      <c r="D543" s="121">
        <v>12198500</v>
      </c>
      <c r="E543" s="56">
        <v>0</v>
      </c>
      <c r="F543" s="56">
        <v>0</v>
      </c>
      <c r="G543" s="56">
        <v>0</v>
      </c>
      <c r="H543" s="56">
        <v>0</v>
      </c>
      <c r="I543" s="56">
        <v>0</v>
      </c>
      <c r="J543" s="56">
        <v>0</v>
      </c>
      <c r="K543" s="136">
        <v>0</v>
      </c>
      <c r="L543" s="56">
        <v>0</v>
      </c>
      <c r="M543" s="56">
        <v>0</v>
      </c>
      <c r="N543" s="56">
        <v>0</v>
      </c>
      <c r="O543" s="56">
        <v>0</v>
      </c>
      <c r="P543" s="56"/>
      <c r="Q543" s="56">
        <f t="shared" si="227"/>
        <v>0</v>
      </c>
    </row>
    <row r="544" spans="2:17" x14ac:dyDescent="0.25">
      <c r="B544" s="50" t="s">
        <v>647</v>
      </c>
      <c r="C544" s="121">
        <v>12198500</v>
      </c>
      <c r="D544" s="121">
        <v>12198500</v>
      </c>
      <c r="E544" s="56">
        <v>0</v>
      </c>
      <c r="F544" s="56">
        <v>0</v>
      </c>
      <c r="G544" s="56">
        <v>0</v>
      </c>
      <c r="H544" s="56">
        <v>0</v>
      </c>
      <c r="I544" s="56">
        <v>0</v>
      </c>
      <c r="J544" s="56">
        <v>0</v>
      </c>
      <c r="K544" s="136">
        <v>0</v>
      </c>
      <c r="L544" s="56">
        <v>0</v>
      </c>
      <c r="M544" s="56">
        <v>0</v>
      </c>
      <c r="N544" s="56">
        <v>0</v>
      </c>
      <c r="O544" s="56">
        <v>0</v>
      </c>
      <c r="P544" s="56"/>
      <c r="Q544" s="56">
        <f t="shared" si="227"/>
        <v>0</v>
      </c>
    </row>
    <row r="545" spans="2:17" x14ac:dyDescent="0.25">
      <c r="B545" s="26" t="s">
        <v>71</v>
      </c>
      <c r="C545" s="118">
        <f>C546</f>
        <v>147978</v>
      </c>
      <c r="D545" s="118">
        <v>147978</v>
      </c>
      <c r="E545" s="55">
        <v>0</v>
      </c>
      <c r="F545" s="55">
        <v>0</v>
      </c>
      <c r="G545" s="55">
        <v>0</v>
      </c>
      <c r="H545" s="55">
        <v>0</v>
      </c>
      <c r="I545" s="55">
        <v>0</v>
      </c>
      <c r="J545" s="55">
        <v>0</v>
      </c>
      <c r="K545" s="55">
        <v>0</v>
      </c>
      <c r="L545" s="55">
        <v>0</v>
      </c>
      <c r="M545" s="55">
        <v>0</v>
      </c>
      <c r="N545" s="55">
        <f t="shared" ref="N545:O545" si="230">N546</f>
        <v>0</v>
      </c>
      <c r="O545" s="55">
        <f t="shared" si="230"/>
        <v>0</v>
      </c>
      <c r="P545" s="55">
        <v>0</v>
      </c>
      <c r="Q545" s="55">
        <f t="shared" si="227"/>
        <v>0</v>
      </c>
    </row>
    <row r="546" spans="2:17" x14ac:dyDescent="0.25">
      <c r="B546" s="52" t="s">
        <v>72</v>
      </c>
      <c r="C546" s="134">
        <v>147978</v>
      </c>
      <c r="D546" s="134">
        <v>147978</v>
      </c>
      <c r="E546" s="63">
        <v>0</v>
      </c>
      <c r="F546" s="63">
        <v>0</v>
      </c>
      <c r="G546" s="63">
        <v>0</v>
      </c>
      <c r="H546" s="63">
        <v>0</v>
      </c>
      <c r="I546" s="63">
        <v>0</v>
      </c>
      <c r="J546" s="63">
        <v>0</v>
      </c>
      <c r="K546" s="136">
        <v>0</v>
      </c>
      <c r="L546" s="63">
        <v>0</v>
      </c>
      <c r="M546" s="63">
        <v>0</v>
      </c>
      <c r="N546" s="63">
        <v>0</v>
      </c>
      <c r="O546" s="63">
        <v>0</v>
      </c>
      <c r="P546" s="63">
        <v>0</v>
      </c>
      <c r="Q546" s="63">
        <f t="shared" si="227"/>
        <v>0</v>
      </c>
    </row>
    <row r="547" spans="2:17" ht="15.75" customHeight="1" x14ac:dyDescent="0.25">
      <c r="B547" s="27" t="s">
        <v>648</v>
      </c>
      <c r="C547" s="121">
        <v>147978</v>
      </c>
      <c r="D547" s="121">
        <v>147978</v>
      </c>
      <c r="E547" s="56">
        <v>0</v>
      </c>
      <c r="F547" s="56">
        <v>0</v>
      </c>
      <c r="G547" s="56">
        <v>0</v>
      </c>
      <c r="H547" s="56">
        <v>0</v>
      </c>
      <c r="I547" s="56">
        <v>0</v>
      </c>
      <c r="J547" s="56">
        <v>0</v>
      </c>
      <c r="K547" s="136">
        <v>0</v>
      </c>
      <c r="L547" s="56">
        <v>0</v>
      </c>
      <c r="M547" s="56">
        <v>0</v>
      </c>
      <c r="N547" s="56">
        <v>0</v>
      </c>
      <c r="O547" s="56">
        <v>0</v>
      </c>
      <c r="P547" s="56">
        <v>0</v>
      </c>
      <c r="Q547" s="63">
        <f t="shared" si="227"/>
        <v>0</v>
      </c>
    </row>
    <row r="548" spans="2:17" x14ac:dyDescent="0.25">
      <c r="B548" s="50" t="s">
        <v>649</v>
      </c>
      <c r="C548" s="121">
        <v>147978</v>
      </c>
      <c r="D548" s="121">
        <v>147978</v>
      </c>
      <c r="E548" s="56">
        <v>0</v>
      </c>
      <c r="F548" s="56">
        <v>0</v>
      </c>
      <c r="G548" s="56">
        <v>0</v>
      </c>
      <c r="H548" s="56">
        <v>0</v>
      </c>
      <c r="I548" s="56">
        <v>0</v>
      </c>
      <c r="J548" s="56">
        <v>0</v>
      </c>
      <c r="K548" s="136">
        <v>0</v>
      </c>
      <c r="L548" s="56">
        <v>0</v>
      </c>
      <c r="M548" s="56">
        <v>0</v>
      </c>
      <c r="N548" s="56">
        <v>0</v>
      </c>
      <c r="O548" s="56">
        <v>0</v>
      </c>
      <c r="P548" s="56">
        <v>0</v>
      </c>
      <c r="Q548" s="63">
        <f t="shared" si="227"/>
        <v>0</v>
      </c>
    </row>
    <row r="549" spans="2:17" x14ac:dyDescent="0.25">
      <c r="B549" s="26" t="s">
        <v>74</v>
      </c>
      <c r="C549" s="55">
        <v>27000000</v>
      </c>
      <c r="D549" s="55">
        <v>27000600</v>
      </c>
      <c r="E549" s="55">
        <v>0</v>
      </c>
      <c r="F549" s="55">
        <v>0</v>
      </c>
      <c r="G549" s="55">
        <v>0</v>
      </c>
      <c r="H549" s="55">
        <v>0</v>
      </c>
      <c r="I549" s="55">
        <v>0</v>
      </c>
      <c r="J549" s="55">
        <v>0</v>
      </c>
      <c r="K549" s="55">
        <v>0</v>
      </c>
      <c r="L549" s="55">
        <v>0</v>
      </c>
      <c r="M549" s="55">
        <v>0</v>
      </c>
      <c r="N549" s="55">
        <v>0</v>
      </c>
      <c r="O549" s="55">
        <v>0</v>
      </c>
      <c r="P549" s="55">
        <v>0</v>
      </c>
      <c r="Q549" s="55">
        <f t="shared" si="227"/>
        <v>0</v>
      </c>
    </row>
    <row r="550" spans="2:17" x14ac:dyDescent="0.25">
      <c r="B550" s="47" t="s">
        <v>76</v>
      </c>
      <c r="C550" s="56">
        <v>27000000</v>
      </c>
      <c r="D550" s="56">
        <v>27000000</v>
      </c>
      <c r="E550" s="56">
        <v>0</v>
      </c>
      <c r="F550" s="56">
        <v>0</v>
      </c>
      <c r="G550" s="56">
        <v>0</v>
      </c>
      <c r="H550" s="56">
        <v>0</v>
      </c>
      <c r="I550" s="56">
        <v>0</v>
      </c>
      <c r="J550" s="56">
        <v>0</v>
      </c>
      <c r="K550" s="136">
        <v>0</v>
      </c>
      <c r="L550" s="56">
        <v>0</v>
      </c>
      <c r="M550" s="56">
        <v>0</v>
      </c>
      <c r="N550" s="56">
        <v>0</v>
      </c>
      <c r="O550" s="56">
        <v>0</v>
      </c>
      <c r="P550" s="56">
        <v>0</v>
      </c>
      <c r="Q550" s="63">
        <f t="shared" si="227"/>
        <v>0</v>
      </c>
    </row>
    <row r="551" spans="2:17" x14ac:dyDescent="0.25">
      <c r="B551" s="27" t="s">
        <v>654</v>
      </c>
      <c r="C551" s="56">
        <v>27000000</v>
      </c>
      <c r="D551" s="56">
        <v>27000000</v>
      </c>
      <c r="E551" s="56">
        <v>0</v>
      </c>
      <c r="F551" s="56">
        <v>0</v>
      </c>
      <c r="G551" s="56">
        <v>0</v>
      </c>
      <c r="H551" s="56">
        <v>0</v>
      </c>
      <c r="I551" s="56">
        <v>0</v>
      </c>
      <c r="J551" s="56">
        <v>0</v>
      </c>
      <c r="K551" s="136">
        <v>0</v>
      </c>
      <c r="L551" s="56">
        <v>0</v>
      </c>
      <c r="M551" s="56">
        <v>0</v>
      </c>
      <c r="N551" s="56">
        <v>0</v>
      </c>
      <c r="O551" s="56">
        <v>0</v>
      </c>
      <c r="P551" s="56">
        <v>0</v>
      </c>
      <c r="Q551" s="63">
        <f t="shared" si="227"/>
        <v>0</v>
      </c>
    </row>
    <row r="552" spans="2:17" x14ac:dyDescent="0.25">
      <c r="B552" s="50" t="s">
        <v>655</v>
      </c>
      <c r="C552" s="56">
        <v>27000000</v>
      </c>
      <c r="D552" s="56">
        <v>27000000</v>
      </c>
      <c r="E552" s="56">
        <v>0</v>
      </c>
      <c r="F552" s="56">
        <v>0</v>
      </c>
      <c r="G552" s="56">
        <v>0</v>
      </c>
      <c r="H552" s="56">
        <v>0</v>
      </c>
      <c r="I552" s="56">
        <v>0</v>
      </c>
      <c r="J552" s="56">
        <v>0</v>
      </c>
      <c r="K552" s="136">
        <v>0</v>
      </c>
      <c r="L552" s="56">
        <v>0</v>
      </c>
      <c r="M552" s="56">
        <v>0</v>
      </c>
      <c r="N552" s="56">
        <v>0</v>
      </c>
      <c r="O552" s="56">
        <v>0</v>
      </c>
      <c r="P552" s="56">
        <v>0</v>
      </c>
      <c r="Q552" s="63">
        <f t="shared" si="227"/>
        <v>0</v>
      </c>
    </row>
    <row r="553" spans="2:17" x14ac:dyDescent="0.25">
      <c r="B553" s="50" t="s">
        <v>699</v>
      </c>
      <c r="C553" s="56">
        <v>0</v>
      </c>
      <c r="D553" s="56">
        <v>600</v>
      </c>
      <c r="E553" s="56">
        <v>0</v>
      </c>
      <c r="F553" s="56">
        <v>0</v>
      </c>
      <c r="G553" s="56">
        <v>0</v>
      </c>
      <c r="H553" s="56">
        <v>0</v>
      </c>
      <c r="I553" s="56">
        <v>0</v>
      </c>
      <c r="J553" s="56">
        <v>0</v>
      </c>
      <c r="K553" s="136">
        <v>0</v>
      </c>
      <c r="L553" s="56">
        <v>0</v>
      </c>
      <c r="M553" s="56">
        <v>0</v>
      </c>
      <c r="N553" s="56">
        <v>0</v>
      </c>
      <c r="O553" s="56">
        <v>0</v>
      </c>
      <c r="P553" s="56">
        <v>0</v>
      </c>
      <c r="Q553" s="63">
        <v>0</v>
      </c>
    </row>
    <row r="554" spans="2:17" x14ac:dyDescent="0.25">
      <c r="B554" s="50" t="s">
        <v>700</v>
      </c>
      <c r="C554" s="56">
        <v>0</v>
      </c>
      <c r="D554" s="56">
        <v>600</v>
      </c>
      <c r="E554" s="56">
        <v>0</v>
      </c>
      <c r="F554" s="56">
        <v>0</v>
      </c>
      <c r="G554" s="56">
        <v>0</v>
      </c>
      <c r="H554" s="56">
        <v>0</v>
      </c>
      <c r="I554" s="56">
        <v>0</v>
      </c>
      <c r="J554" s="56">
        <v>0</v>
      </c>
      <c r="K554" s="136">
        <v>0</v>
      </c>
      <c r="L554" s="56">
        <v>0</v>
      </c>
      <c r="M554" s="56">
        <v>0</v>
      </c>
      <c r="N554" s="56">
        <v>0</v>
      </c>
      <c r="O554" s="56">
        <v>0</v>
      </c>
      <c r="P554" s="56">
        <v>0</v>
      </c>
      <c r="Q554" s="63">
        <v>0</v>
      </c>
    </row>
    <row r="555" spans="2:17" x14ac:dyDescent="0.25">
      <c r="B555" s="50" t="s">
        <v>701</v>
      </c>
      <c r="C555" s="56">
        <v>0</v>
      </c>
      <c r="D555" s="56">
        <v>600</v>
      </c>
      <c r="E555" s="56">
        <v>0</v>
      </c>
      <c r="F555" s="56">
        <v>0</v>
      </c>
      <c r="G555" s="56">
        <v>0</v>
      </c>
      <c r="H555" s="56">
        <v>0</v>
      </c>
      <c r="I555" s="56">
        <v>0</v>
      </c>
      <c r="J555" s="56">
        <v>0</v>
      </c>
      <c r="K555" s="136">
        <v>0</v>
      </c>
      <c r="L555" s="56">
        <v>0</v>
      </c>
      <c r="M555" s="56">
        <v>0</v>
      </c>
      <c r="N555" s="56">
        <v>0</v>
      </c>
      <c r="O555" s="56">
        <v>0</v>
      </c>
      <c r="P555" s="56">
        <v>0</v>
      </c>
      <c r="Q555" s="63">
        <v>0</v>
      </c>
    </row>
    <row r="556" spans="2:17" x14ac:dyDescent="0.25">
      <c r="B556" s="77" t="s">
        <v>149</v>
      </c>
      <c r="C556" s="67">
        <f>C10+C77+C224+C348+C391+C405+C516+C545+C549</f>
        <v>142703367995</v>
      </c>
      <c r="D556" s="67">
        <v>3156627188.3699999</v>
      </c>
      <c r="E556" s="59">
        <f t="shared" ref="E556:Q556" si="231">E10+E77+E224+E348+E391+E405+E516+E545+E549</f>
        <v>6164676636.5500021</v>
      </c>
      <c r="F556" s="59">
        <f t="shared" si="231"/>
        <v>6966945065.1900005</v>
      </c>
      <c r="G556" s="59">
        <f t="shared" si="231"/>
        <v>8576751256.2099991</v>
      </c>
      <c r="H556" s="59">
        <f t="shared" si="231"/>
        <v>7559733019.4900007</v>
      </c>
      <c r="I556" s="59">
        <f t="shared" si="231"/>
        <v>7962270426.130002</v>
      </c>
      <c r="J556" s="59">
        <f t="shared" si="231"/>
        <v>8120496136.6499987</v>
      </c>
      <c r="K556" s="59">
        <f t="shared" si="231"/>
        <v>7700075924.5400019</v>
      </c>
      <c r="L556" s="59">
        <f t="shared" si="231"/>
        <v>8374818232.9699993</v>
      </c>
      <c r="M556" s="59">
        <f t="shared" si="231"/>
        <v>8128452756.1099987</v>
      </c>
      <c r="N556" s="59">
        <f t="shared" si="231"/>
        <v>9027016784.7099991</v>
      </c>
      <c r="O556" s="59">
        <f t="shared" si="231"/>
        <v>13321344761.669998</v>
      </c>
      <c r="P556" s="59">
        <f t="shared" si="231"/>
        <v>12876933071.209999</v>
      </c>
      <c r="Q556" s="59">
        <f t="shared" si="231"/>
        <v>104779514071.43001</v>
      </c>
    </row>
    <row r="557" spans="2:17" s="28" customFormat="1" x14ac:dyDescent="0.25">
      <c r="B557"/>
      <c r="C557"/>
      <c r="D557"/>
      <c r="E557" s="79"/>
      <c r="F557" s="79"/>
      <c r="G557" s="79"/>
      <c r="H557" s="79"/>
      <c r="I557" s="79"/>
      <c r="J557" s="89"/>
      <c r="K557" s="90"/>
      <c r="L557" s="79"/>
      <c r="M557" s="79"/>
      <c r="N557" s="79"/>
      <c r="O557" s="79"/>
      <c r="P557" s="79"/>
      <c r="Q557" s="79"/>
    </row>
    <row r="558" spans="2:17" x14ac:dyDescent="0.25">
      <c r="B558" s="77"/>
      <c r="C558" s="25"/>
      <c r="D558" s="25"/>
      <c r="E558" s="10" t="s">
        <v>10</v>
      </c>
      <c r="F558" s="10" t="s">
        <v>11</v>
      </c>
      <c r="G558" s="10" t="s">
        <v>12</v>
      </c>
      <c r="H558" s="10" t="s">
        <v>13</v>
      </c>
      <c r="I558" s="10" t="s">
        <v>14</v>
      </c>
      <c r="J558" s="88" t="s">
        <v>15</v>
      </c>
      <c r="K558" s="88" t="s">
        <v>16</v>
      </c>
      <c r="L558" s="83" t="s">
        <v>17</v>
      </c>
      <c r="M558" s="10" t="s">
        <v>118</v>
      </c>
      <c r="N558" s="10" t="s">
        <v>19</v>
      </c>
      <c r="O558" s="10" t="s">
        <v>20</v>
      </c>
      <c r="P558" s="10" t="s">
        <v>21</v>
      </c>
      <c r="Q558" s="53" t="s">
        <v>22</v>
      </c>
    </row>
    <row r="559" spans="2:17" x14ac:dyDescent="0.25">
      <c r="B559" s="26" t="s">
        <v>80</v>
      </c>
      <c r="C559" s="60">
        <v>900000000</v>
      </c>
      <c r="D559" s="60">
        <v>637500000</v>
      </c>
      <c r="E559" s="60">
        <v>0</v>
      </c>
      <c r="F559" s="60">
        <f t="shared" ref="F559:P561" si="232">F560</f>
        <v>0</v>
      </c>
      <c r="G559" s="60">
        <f t="shared" si="232"/>
        <v>0</v>
      </c>
      <c r="H559" s="60">
        <f t="shared" si="232"/>
        <v>0</v>
      </c>
      <c r="I559" s="60">
        <f t="shared" si="232"/>
        <v>0</v>
      </c>
      <c r="J559" s="60">
        <f t="shared" si="232"/>
        <v>0</v>
      </c>
      <c r="K559" s="60">
        <f t="shared" si="232"/>
        <v>0</v>
      </c>
      <c r="L559" s="60">
        <f t="shared" si="232"/>
        <v>0</v>
      </c>
      <c r="M559" s="60">
        <f t="shared" si="232"/>
        <v>0</v>
      </c>
      <c r="N559" s="60">
        <f t="shared" si="232"/>
        <v>0</v>
      </c>
      <c r="O559" s="60">
        <f t="shared" si="232"/>
        <v>0</v>
      </c>
      <c r="P559" s="60">
        <f t="shared" si="232"/>
        <v>0</v>
      </c>
      <c r="Q559" s="55">
        <f>SUM(E558:P558)</f>
        <v>0</v>
      </c>
    </row>
    <row r="560" spans="2:17" x14ac:dyDescent="0.25">
      <c r="B560" t="s">
        <v>82</v>
      </c>
      <c r="C560" s="61">
        <v>900000000</v>
      </c>
      <c r="D560" s="61">
        <v>637500000</v>
      </c>
      <c r="E560" s="61">
        <v>0</v>
      </c>
      <c r="F560" s="61">
        <f t="shared" si="232"/>
        <v>0</v>
      </c>
      <c r="G560" s="61">
        <f t="shared" si="232"/>
        <v>0</v>
      </c>
      <c r="H560" s="61">
        <f t="shared" si="232"/>
        <v>0</v>
      </c>
      <c r="I560" s="61">
        <f t="shared" si="232"/>
        <v>0</v>
      </c>
      <c r="J560" s="61">
        <f t="shared" si="232"/>
        <v>0</v>
      </c>
      <c r="K560" s="64">
        <f t="shared" si="232"/>
        <v>0</v>
      </c>
      <c r="L560" s="61">
        <f t="shared" si="232"/>
        <v>0</v>
      </c>
      <c r="M560" s="61">
        <f t="shared" si="232"/>
        <v>0</v>
      </c>
      <c r="N560" s="61">
        <f t="shared" si="232"/>
        <v>0</v>
      </c>
      <c r="O560" s="61">
        <f t="shared" si="232"/>
        <v>0</v>
      </c>
      <c r="P560" s="61">
        <f t="shared" si="232"/>
        <v>0</v>
      </c>
      <c r="Q560" s="56">
        <f>SUM(E559:P559)</f>
        <v>0</v>
      </c>
    </row>
    <row r="561" spans="2:17" ht="15.75" customHeight="1" x14ac:dyDescent="0.25">
      <c r="B561" s="27" t="s">
        <v>90</v>
      </c>
      <c r="C561" s="61">
        <v>900000000</v>
      </c>
      <c r="D561" s="61">
        <v>637500000</v>
      </c>
      <c r="E561" s="61">
        <v>0</v>
      </c>
      <c r="F561" s="61">
        <f t="shared" si="232"/>
        <v>0</v>
      </c>
      <c r="G561" s="61">
        <f t="shared" si="232"/>
        <v>0</v>
      </c>
      <c r="H561" s="61">
        <f t="shared" si="232"/>
        <v>0</v>
      </c>
      <c r="I561" s="61">
        <f t="shared" si="232"/>
        <v>0</v>
      </c>
      <c r="J561" s="61">
        <f t="shared" si="232"/>
        <v>0</v>
      </c>
      <c r="K561" s="64">
        <f t="shared" si="232"/>
        <v>0</v>
      </c>
      <c r="L561" s="61">
        <f t="shared" si="232"/>
        <v>0</v>
      </c>
      <c r="M561" s="61">
        <f t="shared" si="232"/>
        <v>0</v>
      </c>
      <c r="N561" s="61">
        <f t="shared" si="232"/>
        <v>0</v>
      </c>
      <c r="O561" s="61">
        <f t="shared" si="232"/>
        <v>0</v>
      </c>
      <c r="P561" s="61">
        <f t="shared" si="232"/>
        <v>0</v>
      </c>
      <c r="Q561" s="56">
        <f>SUM(E560:P560)</f>
        <v>0</v>
      </c>
    </row>
    <row r="562" spans="2:17" s="28" customFormat="1" ht="15.75" customHeight="1" x14ac:dyDescent="0.25">
      <c r="B562" s="50" t="s">
        <v>91</v>
      </c>
      <c r="C562" s="61">
        <v>900000000</v>
      </c>
      <c r="D562" s="61">
        <v>637500000</v>
      </c>
      <c r="E562" s="61">
        <v>0</v>
      </c>
      <c r="F562" s="61">
        <v>0</v>
      </c>
      <c r="G562" s="61">
        <v>0</v>
      </c>
      <c r="H562" s="61">
        <v>0</v>
      </c>
      <c r="I562" s="61">
        <v>0</v>
      </c>
      <c r="J562" s="61">
        <v>0</v>
      </c>
      <c r="K562" s="64">
        <v>0</v>
      </c>
      <c r="L562" s="61">
        <v>0</v>
      </c>
      <c r="M562" s="61">
        <v>0</v>
      </c>
      <c r="N562" s="61">
        <v>0</v>
      </c>
      <c r="O562" s="61">
        <v>0</v>
      </c>
      <c r="P562" s="61">
        <v>0</v>
      </c>
      <c r="Q562" s="56">
        <f>SUM(E561:P561)</f>
        <v>0</v>
      </c>
    </row>
    <row r="563" spans="2:17" ht="15.75" customHeight="1" x14ac:dyDescent="0.25">
      <c r="B563" s="26" t="s">
        <v>83</v>
      </c>
      <c r="C563" s="60">
        <v>1518627188</v>
      </c>
      <c r="D563" s="60">
        <v>2518627188.3699999</v>
      </c>
      <c r="E563" s="60">
        <v>0</v>
      </c>
      <c r="F563" s="60">
        <v>0</v>
      </c>
      <c r="G563" s="60">
        <v>0</v>
      </c>
      <c r="H563" s="60">
        <v>0</v>
      </c>
      <c r="I563" s="60">
        <v>0</v>
      </c>
      <c r="J563" s="60">
        <v>0</v>
      </c>
      <c r="K563" s="60">
        <v>0</v>
      </c>
      <c r="L563" s="60">
        <v>0</v>
      </c>
      <c r="M563" s="60">
        <v>0</v>
      </c>
      <c r="N563" s="60">
        <v>0</v>
      </c>
      <c r="O563" s="60">
        <v>0</v>
      </c>
      <c r="P563" s="60">
        <v>0</v>
      </c>
      <c r="Q563" s="60">
        <f t="shared" ref="Q563" si="233">Q564+Q569</f>
        <v>0</v>
      </c>
    </row>
    <row r="564" spans="2:17" ht="15.75" customHeight="1" x14ac:dyDescent="0.25">
      <c r="B564" t="s">
        <v>84</v>
      </c>
      <c r="C564" s="62">
        <v>1418317079</v>
      </c>
      <c r="D564" s="62">
        <v>2418317079.3699999</v>
      </c>
      <c r="E564" s="62">
        <v>0</v>
      </c>
      <c r="F564" s="62">
        <v>0</v>
      </c>
      <c r="G564" s="62">
        <v>0</v>
      </c>
      <c r="H564" s="62">
        <v>0</v>
      </c>
      <c r="I564" s="62">
        <v>0</v>
      </c>
      <c r="J564" s="62">
        <v>0</v>
      </c>
      <c r="K564" s="62">
        <v>0</v>
      </c>
      <c r="L564" s="62">
        <v>0</v>
      </c>
      <c r="M564" s="62">
        <v>0</v>
      </c>
      <c r="N564" s="62">
        <v>0</v>
      </c>
      <c r="O564" s="62">
        <v>0</v>
      </c>
      <c r="P564" s="62">
        <v>0</v>
      </c>
      <c r="Q564" s="56">
        <f t="shared" ref="Q564:Q574" si="234">SUM(E564:P564)</f>
        <v>0</v>
      </c>
    </row>
    <row r="565" spans="2:17" ht="15.75" customHeight="1" x14ac:dyDescent="0.25">
      <c r="B565" s="27" t="s">
        <v>92</v>
      </c>
      <c r="C565" s="61">
        <v>1329808604</v>
      </c>
      <c r="D565" s="61">
        <v>2329808604.3699999</v>
      </c>
      <c r="E565" s="61">
        <v>0</v>
      </c>
      <c r="F565" s="61">
        <v>0</v>
      </c>
      <c r="G565" s="61">
        <v>0</v>
      </c>
      <c r="H565" s="61">
        <v>0</v>
      </c>
      <c r="I565" s="61">
        <v>0</v>
      </c>
      <c r="J565" s="61">
        <v>0</v>
      </c>
      <c r="K565" s="61">
        <v>0</v>
      </c>
      <c r="L565" s="61">
        <v>0</v>
      </c>
      <c r="M565" s="61">
        <v>0</v>
      </c>
      <c r="N565" s="61">
        <v>0</v>
      </c>
      <c r="O565" s="61">
        <v>0</v>
      </c>
      <c r="P565" s="61">
        <v>0</v>
      </c>
      <c r="Q565" s="56">
        <f t="shared" si="234"/>
        <v>0</v>
      </c>
    </row>
    <row r="566" spans="2:17" ht="15.75" customHeight="1" x14ac:dyDescent="0.25">
      <c r="B566" s="50" t="s">
        <v>93</v>
      </c>
      <c r="C566" s="64">
        <v>1329808604</v>
      </c>
      <c r="D566" s="64">
        <v>2329808604.3699999</v>
      </c>
      <c r="E566" s="64">
        <v>0</v>
      </c>
      <c r="F566" s="61">
        <v>0</v>
      </c>
      <c r="G566" s="64">
        <v>0</v>
      </c>
      <c r="H566" s="64">
        <v>0</v>
      </c>
      <c r="I566" s="64">
        <v>0</v>
      </c>
      <c r="J566" s="64">
        <v>0</v>
      </c>
      <c r="K566" s="64">
        <v>0</v>
      </c>
      <c r="L566" s="64">
        <v>0</v>
      </c>
      <c r="M566" s="64">
        <v>0</v>
      </c>
      <c r="N566" s="64">
        <v>0</v>
      </c>
      <c r="O566" s="64">
        <v>0</v>
      </c>
      <c r="P566" s="64">
        <v>0</v>
      </c>
      <c r="Q566" s="56">
        <f t="shared" si="234"/>
        <v>0</v>
      </c>
    </row>
    <row r="567" spans="2:17" ht="15.75" customHeight="1" x14ac:dyDescent="0.25">
      <c r="B567" s="27" t="s">
        <v>103</v>
      </c>
      <c r="C567" s="64">
        <v>88508475</v>
      </c>
      <c r="D567" s="64">
        <v>88508475</v>
      </c>
      <c r="E567" s="64">
        <v>0</v>
      </c>
      <c r="F567" s="61">
        <v>0</v>
      </c>
      <c r="G567" s="64">
        <v>0</v>
      </c>
      <c r="H567" s="64">
        <v>0</v>
      </c>
      <c r="I567" s="64">
        <v>0</v>
      </c>
      <c r="J567" s="64">
        <v>0</v>
      </c>
      <c r="K567" s="65">
        <f t="shared" ref="G567:P569" si="235">K568</f>
        <v>0</v>
      </c>
      <c r="L567" s="64">
        <v>0</v>
      </c>
      <c r="M567" s="64">
        <v>0</v>
      </c>
      <c r="N567" s="64">
        <v>0</v>
      </c>
      <c r="O567" s="64">
        <v>0</v>
      </c>
      <c r="P567" s="64">
        <v>0</v>
      </c>
      <c r="Q567" s="56">
        <f t="shared" si="234"/>
        <v>0</v>
      </c>
    </row>
    <row r="568" spans="2:17" ht="15.75" customHeight="1" x14ac:dyDescent="0.25">
      <c r="B568" s="50" t="s">
        <v>104</v>
      </c>
      <c r="C568" s="61">
        <v>88508475</v>
      </c>
      <c r="D568" s="61">
        <v>88508475</v>
      </c>
      <c r="E568" s="61">
        <v>0</v>
      </c>
      <c r="F568" s="61">
        <v>0</v>
      </c>
      <c r="G568" s="61">
        <v>0</v>
      </c>
      <c r="H568" s="61">
        <v>0</v>
      </c>
      <c r="I568" s="61">
        <v>0</v>
      </c>
      <c r="J568" s="61">
        <v>0</v>
      </c>
      <c r="K568" s="65">
        <f t="shared" si="235"/>
        <v>0</v>
      </c>
      <c r="L568" s="61">
        <v>0</v>
      </c>
      <c r="M568" s="61">
        <v>0</v>
      </c>
      <c r="N568" s="61">
        <v>0</v>
      </c>
      <c r="O568" s="61">
        <v>0</v>
      </c>
      <c r="P568" s="61">
        <v>0</v>
      </c>
      <c r="Q568" s="56">
        <f t="shared" si="234"/>
        <v>0</v>
      </c>
    </row>
    <row r="569" spans="2:17" ht="15.75" customHeight="1" x14ac:dyDescent="0.25">
      <c r="B569" s="52" t="s">
        <v>105</v>
      </c>
      <c r="C569" s="65">
        <v>100310109</v>
      </c>
      <c r="D569" s="65">
        <v>100310109</v>
      </c>
      <c r="E569" s="65">
        <v>0</v>
      </c>
      <c r="F569" s="61">
        <v>0</v>
      </c>
      <c r="G569" s="65">
        <f t="shared" si="235"/>
        <v>0</v>
      </c>
      <c r="H569" s="65">
        <f t="shared" si="235"/>
        <v>0</v>
      </c>
      <c r="I569" s="65">
        <f t="shared" si="235"/>
        <v>0</v>
      </c>
      <c r="J569" s="65">
        <f t="shared" si="235"/>
        <v>0</v>
      </c>
      <c r="K569" s="65">
        <f t="shared" si="235"/>
        <v>0</v>
      </c>
      <c r="L569" s="65">
        <f t="shared" si="235"/>
        <v>0</v>
      </c>
      <c r="M569" s="65">
        <f t="shared" si="235"/>
        <v>0</v>
      </c>
      <c r="N569" s="65">
        <f t="shared" si="235"/>
        <v>0</v>
      </c>
      <c r="O569" s="65">
        <f t="shared" si="235"/>
        <v>0</v>
      </c>
      <c r="P569" s="65">
        <f t="shared" si="235"/>
        <v>0</v>
      </c>
      <c r="Q569" s="56">
        <f t="shared" si="234"/>
        <v>0</v>
      </c>
    </row>
    <row r="570" spans="2:17" ht="15.75" customHeight="1" x14ac:dyDescent="0.25">
      <c r="B570" s="27" t="s">
        <v>106</v>
      </c>
      <c r="C570" s="61">
        <v>97700000</v>
      </c>
      <c r="D570" s="61">
        <v>97700000</v>
      </c>
      <c r="E570" s="61">
        <v>0</v>
      </c>
      <c r="F570" s="61">
        <v>0</v>
      </c>
      <c r="G570" s="61">
        <f t="shared" ref="G570:P570" si="236">G571+G572</f>
        <v>0</v>
      </c>
      <c r="H570" s="61">
        <f t="shared" si="236"/>
        <v>0</v>
      </c>
      <c r="I570" s="61">
        <f t="shared" si="236"/>
        <v>0</v>
      </c>
      <c r="J570" s="61">
        <f t="shared" si="236"/>
        <v>0</v>
      </c>
      <c r="K570" s="64">
        <f t="shared" si="236"/>
        <v>0</v>
      </c>
      <c r="L570" s="61">
        <f t="shared" si="236"/>
        <v>0</v>
      </c>
      <c r="M570" s="61">
        <f t="shared" si="236"/>
        <v>0</v>
      </c>
      <c r="N570" s="61">
        <f t="shared" si="236"/>
        <v>0</v>
      </c>
      <c r="O570" s="61">
        <f t="shared" si="236"/>
        <v>0</v>
      </c>
      <c r="P570" s="61">
        <f t="shared" si="236"/>
        <v>0</v>
      </c>
      <c r="Q570" s="56">
        <f t="shared" si="234"/>
        <v>0</v>
      </c>
    </row>
    <row r="571" spans="2:17" ht="15.75" customHeight="1" x14ac:dyDescent="0.25">
      <c r="B571" s="50" t="s">
        <v>124</v>
      </c>
      <c r="C571" s="61">
        <v>34700000</v>
      </c>
      <c r="D571" s="61">
        <v>34700000</v>
      </c>
      <c r="E571" s="61">
        <v>0</v>
      </c>
      <c r="F571" s="61">
        <v>0</v>
      </c>
      <c r="G571" s="61">
        <v>0</v>
      </c>
      <c r="H571" s="61">
        <v>0</v>
      </c>
      <c r="I571" s="61">
        <v>0</v>
      </c>
      <c r="J571" s="61">
        <v>0</v>
      </c>
      <c r="K571" s="64">
        <v>0</v>
      </c>
      <c r="L571" s="61">
        <v>0</v>
      </c>
      <c r="M571" s="61">
        <v>0</v>
      </c>
      <c r="N571" s="61">
        <v>0</v>
      </c>
      <c r="O571" s="61">
        <v>0</v>
      </c>
      <c r="P571" s="61">
        <v>0</v>
      </c>
      <c r="Q571" s="56">
        <f t="shared" si="234"/>
        <v>0</v>
      </c>
    </row>
    <row r="572" spans="2:17" x14ac:dyDescent="0.25">
      <c r="B572" s="50" t="s">
        <v>107</v>
      </c>
      <c r="C572" s="61">
        <v>63000000</v>
      </c>
      <c r="D572" s="61">
        <v>63000000</v>
      </c>
      <c r="E572" s="61">
        <v>0</v>
      </c>
      <c r="F572" s="61">
        <v>0</v>
      </c>
      <c r="G572" s="61">
        <v>0</v>
      </c>
      <c r="H572" s="61">
        <v>0</v>
      </c>
      <c r="I572" s="61">
        <v>0</v>
      </c>
      <c r="J572" s="61">
        <v>0</v>
      </c>
      <c r="K572" s="64">
        <v>0</v>
      </c>
      <c r="L572" s="64">
        <v>0</v>
      </c>
      <c r="M572" s="64">
        <v>0</v>
      </c>
      <c r="N572" s="64">
        <v>0</v>
      </c>
      <c r="O572" s="61">
        <v>0</v>
      </c>
      <c r="P572" s="61">
        <v>0</v>
      </c>
      <c r="Q572" s="56">
        <f t="shared" si="234"/>
        <v>0</v>
      </c>
    </row>
    <row r="573" spans="2:17" ht="15.75" customHeight="1" x14ac:dyDescent="0.25">
      <c r="B573" s="27" t="s">
        <v>125</v>
      </c>
      <c r="C573" s="61">
        <v>2610109</v>
      </c>
      <c r="D573" s="61">
        <v>2610109</v>
      </c>
      <c r="E573" s="61">
        <v>0</v>
      </c>
      <c r="F573" s="61">
        <v>0</v>
      </c>
      <c r="G573" s="61">
        <v>0</v>
      </c>
      <c r="H573" s="61">
        <v>0</v>
      </c>
      <c r="I573" s="61">
        <v>0</v>
      </c>
      <c r="J573" s="61">
        <v>0</v>
      </c>
      <c r="K573" s="61">
        <v>0</v>
      </c>
      <c r="L573" s="61">
        <v>0</v>
      </c>
      <c r="M573" s="61">
        <v>0</v>
      </c>
      <c r="N573" s="61">
        <v>0</v>
      </c>
      <c r="O573" s="61">
        <v>0</v>
      </c>
      <c r="P573" s="61"/>
      <c r="Q573" s="56">
        <f t="shared" si="234"/>
        <v>0</v>
      </c>
    </row>
    <row r="574" spans="2:17" x14ac:dyDescent="0.25">
      <c r="B574" s="50" t="s">
        <v>126</v>
      </c>
      <c r="C574" s="61">
        <v>2610109</v>
      </c>
      <c r="D574" s="61">
        <v>2610109</v>
      </c>
      <c r="E574" s="61">
        <v>0</v>
      </c>
      <c r="F574" s="61">
        <v>0</v>
      </c>
      <c r="G574" s="61">
        <v>0</v>
      </c>
      <c r="H574" s="61">
        <v>0</v>
      </c>
      <c r="I574" s="61">
        <v>0</v>
      </c>
      <c r="J574" s="61">
        <v>0</v>
      </c>
      <c r="K574" s="61">
        <v>0</v>
      </c>
      <c r="L574" s="61">
        <v>0</v>
      </c>
      <c r="M574" s="61">
        <v>0</v>
      </c>
      <c r="N574" s="61">
        <v>0</v>
      </c>
      <c r="O574" s="61">
        <v>0</v>
      </c>
      <c r="P574" s="61"/>
      <c r="Q574" s="56">
        <f t="shared" si="234"/>
        <v>0</v>
      </c>
    </row>
    <row r="575" spans="2:17" ht="15" customHeight="1" x14ac:dyDescent="0.25">
      <c r="B575" s="26" t="s">
        <v>108</v>
      </c>
      <c r="C575" s="60">
        <v>500000</v>
      </c>
      <c r="D575" s="60">
        <v>500000</v>
      </c>
      <c r="E575" s="60">
        <f t="shared" ref="E575:P577" si="237">E576</f>
        <v>0</v>
      </c>
      <c r="F575" s="60">
        <f t="shared" si="237"/>
        <v>0</v>
      </c>
      <c r="G575" s="60">
        <f t="shared" si="237"/>
        <v>0</v>
      </c>
      <c r="H575" s="60">
        <f t="shared" si="237"/>
        <v>0</v>
      </c>
      <c r="I575" s="60">
        <f t="shared" si="237"/>
        <v>0</v>
      </c>
      <c r="J575" s="60">
        <f t="shared" si="237"/>
        <v>0</v>
      </c>
      <c r="K575" s="60">
        <f t="shared" si="237"/>
        <v>0</v>
      </c>
      <c r="L575" s="60">
        <f>L576</f>
        <v>0</v>
      </c>
      <c r="M575" s="60">
        <f t="shared" ref="M575:P576" si="238">M576</f>
        <v>0</v>
      </c>
      <c r="N575" s="60">
        <f t="shared" si="238"/>
        <v>0</v>
      </c>
      <c r="O575" s="60">
        <f t="shared" si="238"/>
        <v>0</v>
      </c>
      <c r="P575" s="60">
        <f t="shared" si="238"/>
        <v>0</v>
      </c>
      <c r="Q575" s="55">
        <f>SUM(E572:P572)</f>
        <v>0</v>
      </c>
    </row>
    <row r="576" spans="2:17" x14ac:dyDescent="0.25">
      <c r="B576" s="27" t="s">
        <v>109</v>
      </c>
      <c r="C576" s="61">
        <v>500000</v>
      </c>
      <c r="D576" s="61">
        <v>500000</v>
      </c>
      <c r="E576" s="61">
        <f t="shared" si="237"/>
        <v>0</v>
      </c>
      <c r="F576" s="61">
        <f t="shared" si="237"/>
        <v>0</v>
      </c>
      <c r="G576" s="61">
        <f t="shared" si="237"/>
        <v>0</v>
      </c>
      <c r="H576" s="61">
        <f t="shared" si="237"/>
        <v>0</v>
      </c>
      <c r="I576" s="61">
        <f t="shared" si="237"/>
        <v>0</v>
      </c>
      <c r="J576" s="61">
        <f t="shared" si="237"/>
        <v>0</v>
      </c>
      <c r="K576" s="64">
        <f t="shared" si="237"/>
        <v>0</v>
      </c>
      <c r="L576" s="61">
        <f t="shared" si="237"/>
        <v>0</v>
      </c>
      <c r="M576" s="61">
        <f t="shared" si="238"/>
        <v>0</v>
      </c>
      <c r="N576" s="61">
        <f t="shared" si="238"/>
        <v>0</v>
      </c>
      <c r="O576" s="61">
        <f t="shared" si="238"/>
        <v>0</v>
      </c>
      <c r="P576" s="61">
        <f t="shared" si="238"/>
        <v>0</v>
      </c>
      <c r="Q576" s="56">
        <f>SUM(E575:P575)</f>
        <v>0</v>
      </c>
    </row>
    <row r="577" spans="2:17" x14ac:dyDescent="0.25">
      <c r="B577" s="27" t="s">
        <v>110</v>
      </c>
      <c r="C577" s="61">
        <v>500000</v>
      </c>
      <c r="D577" s="61">
        <v>500000</v>
      </c>
      <c r="E577" s="61">
        <f t="shared" si="237"/>
        <v>0</v>
      </c>
      <c r="F577" s="61">
        <f t="shared" si="237"/>
        <v>0</v>
      </c>
      <c r="G577" s="61">
        <f t="shared" si="237"/>
        <v>0</v>
      </c>
      <c r="H577" s="61">
        <f t="shared" si="237"/>
        <v>0</v>
      </c>
      <c r="I577" s="61">
        <f>I578</f>
        <v>0</v>
      </c>
      <c r="J577" s="61">
        <f t="shared" si="237"/>
        <v>0</v>
      </c>
      <c r="K577" s="64">
        <f t="shared" si="237"/>
        <v>0</v>
      </c>
      <c r="L577" s="61">
        <f t="shared" si="237"/>
        <v>0</v>
      </c>
      <c r="M577" s="61">
        <f t="shared" si="237"/>
        <v>0</v>
      </c>
      <c r="N577" s="61">
        <f t="shared" si="237"/>
        <v>0</v>
      </c>
      <c r="O577" s="61">
        <f t="shared" si="237"/>
        <v>0</v>
      </c>
      <c r="P577" s="61">
        <f t="shared" si="237"/>
        <v>0</v>
      </c>
      <c r="Q577" s="56">
        <f>SUM(E576:P576)</f>
        <v>0</v>
      </c>
    </row>
    <row r="578" spans="2:17" x14ac:dyDescent="0.25">
      <c r="B578" s="50" t="s">
        <v>111</v>
      </c>
      <c r="C578" s="61">
        <v>500000</v>
      </c>
      <c r="D578" s="61">
        <v>500000</v>
      </c>
      <c r="E578" s="61">
        <v>0</v>
      </c>
      <c r="F578" s="61">
        <v>0</v>
      </c>
      <c r="G578" s="61">
        <v>0</v>
      </c>
      <c r="H578" s="61">
        <v>0</v>
      </c>
      <c r="I578" s="61">
        <v>0</v>
      </c>
      <c r="J578" s="61">
        <v>0</v>
      </c>
      <c r="K578" s="64">
        <v>0</v>
      </c>
      <c r="L578" s="61">
        <v>0</v>
      </c>
      <c r="M578" s="61">
        <v>0</v>
      </c>
      <c r="N578" s="61">
        <v>0</v>
      </c>
      <c r="O578" s="61">
        <v>0</v>
      </c>
      <c r="P578" s="61">
        <v>0</v>
      </c>
      <c r="Q578" s="56">
        <f>SUM(E577:P577)</f>
        <v>0</v>
      </c>
    </row>
    <row r="579" spans="2:17" x14ac:dyDescent="0.25">
      <c r="B579" s="77" t="s">
        <v>85</v>
      </c>
      <c r="C579" s="67">
        <f t="shared" ref="C579:Q579" si="239">C559+C563+C575</f>
        <v>2419127188</v>
      </c>
      <c r="D579" s="67">
        <v>3156627188.3699999</v>
      </c>
      <c r="E579" s="58">
        <f t="shared" si="239"/>
        <v>0</v>
      </c>
      <c r="F579" s="58">
        <f t="shared" si="239"/>
        <v>0</v>
      </c>
      <c r="G579" s="58">
        <f t="shared" si="239"/>
        <v>0</v>
      </c>
      <c r="H579" s="58">
        <f t="shared" si="239"/>
        <v>0</v>
      </c>
      <c r="I579" s="58">
        <f t="shared" si="239"/>
        <v>0</v>
      </c>
      <c r="J579" s="86">
        <f t="shared" si="239"/>
        <v>0</v>
      </c>
      <c r="K579" s="87">
        <f t="shared" si="239"/>
        <v>0</v>
      </c>
      <c r="L579" s="84">
        <f t="shared" si="239"/>
        <v>0</v>
      </c>
      <c r="M579" s="58">
        <f t="shared" si="239"/>
        <v>0</v>
      </c>
      <c r="N579" s="58">
        <f t="shared" si="239"/>
        <v>0</v>
      </c>
      <c r="O579" s="58">
        <f t="shared" si="239"/>
        <v>0</v>
      </c>
      <c r="P579" s="58">
        <f t="shared" si="239"/>
        <v>0</v>
      </c>
      <c r="Q579" s="58">
        <f t="shared" si="239"/>
        <v>0</v>
      </c>
    </row>
    <row r="580" spans="2:17" x14ac:dyDescent="0.25">
      <c r="E580" s="74"/>
      <c r="F580" s="74"/>
      <c r="G580" s="74"/>
      <c r="H580" s="74"/>
      <c r="I580" s="74"/>
      <c r="J580" s="74"/>
      <c r="K580" s="74"/>
      <c r="L580" s="74"/>
      <c r="M580" s="74"/>
      <c r="N580" s="74"/>
      <c r="O580" s="74"/>
      <c r="P580" s="74"/>
      <c r="Q580" s="74"/>
    </row>
    <row r="581" spans="2:17" x14ac:dyDescent="0.25">
      <c r="B581" s="93" t="s">
        <v>150</v>
      </c>
      <c r="C581" s="80">
        <f t="shared" ref="C581:Q581" si="240">C556+C579</f>
        <v>145122495183</v>
      </c>
      <c r="D581" s="80">
        <v>165736261295.78995</v>
      </c>
      <c r="E581" s="81">
        <f t="shared" si="240"/>
        <v>6164676636.5500021</v>
      </c>
      <c r="F581" s="81">
        <f t="shared" si="240"/>
        <v>6966945065.1900005</v>
      </c>
      <c r="G581" s="81">
        <f t="shared" si="240"/>
        <v>8576751256.2099991</v>
      </c>
      <c r="H581" s="81">
        <f t="shared" si="240"/>
        <v>7559733019.4900007</v>
      </c>
      <c r="I581" s="81">
        <f t="shared" si="240"/>
        <v>7962270426.130002</v>
      </c>
      <c r="J581" s="81">
        <f t="shared" si="240"/>
        <v>8120496136.6499987</v>
      </c>
      <c r="K581" s="87">
        <f t="shared" si="240"/>
        <v>7700075924.5400019</v>
      </c>
      <c r="L581" s="85">
        <f t="shared" si="240"/>
        <v>8374818232.9699993</v>
      </c>
      <c r="M581" s="81">
        <f t="shared" si="240"/>
        <v>8128452756.1099987</v>
      </c>
      <c r="N581" s="81">
        <f t="shared" si="240"/>
        <v>9027016784.7099991</v>
      </c>
      <c r="O581" s="81">
        <f t="shared" si="240"/>
        <v>13321344761.669998</v>
      </c>
      <c r="P581" s="81">
        <f t="shared" si="240"/>
        <v>12876933071.209999</v>
      </c>
      <c r="Q581" s="81">
        <f t="shared" si="240"/>
        <v>104779514071.43001</v>
      </c>
    </row>
    <row r="582" spans="2:17" x14ac:dyDescent="0.25">
      <c r="B582" s="75" t="s">
        <v>656</v>
      </c>
      <c r="D582" s="8"/>
    </row>
    <row r="583" spans="2:17" x14ac:dyDescent="0.25">
      <c r="B583" s="70" t="s">
        <v>702</v>
      </c>
      <c r="C583" s="8"/>
      <c r="E583" s="64"/>
      <c r="F583" s="64"/>
      <c r="G583" s="64"/>
      <c r="H583" s="64"/>
      <c r="I583" s="64"/>
      <c r="J583" s="64"/>
      <c r="K583" s="64"/>
      <c r="L583" s="64"/>
      <c r="M583" s="64"/>
      <c r="N583" s="64"/>
      <c r="O583" s="64"/>
      <c r="P583" s="8"/>
      <c r="Q583" s="64"/>
    </row>
    <row r="584" spans="2:17" x14ac:dyDescent="0.25">
      <c r="B584" s="70" t="s">
        <v>113</v>
      </c>
      <c r="E584" s="65"/>
      <c r="F584" s="65"/>
      <c r="G584" s="65"/>
      <c r="H584" s="65"/>
      <c r="I584" s="65"/>
      <c r="J584" s="65"/>
      <c r="K584" s="65"/>
      <c r="L584" s="65"/>
      <c r="M584" s="65"/>
      <c r="N584" s="65"/>
      <c r="O584" s="65"/>
      <c r="Q584" s="65"/>
    </row>
    <row r="585" spans="2:17" x14ac:dyDescent="0.25">
      <c r="J585" s="94"/>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172A18-9630-42A4-A8DA-7BE734B4A988}">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09100588-ee89-45b2-81d6-a67d223ce91b"/>
    <ds:schemaRef ds:uri="http://www.w3.org/XML/1998/namespace"/>
    <ds:schemaRef ds:uri="http://schemas.microsoft.com/office/infopath/2007/PartnerControls"/>
    <ds:schemaRef ds:uri="f7c7372e-77c9-4c4a-9e9a-3e04be05905d"/>
    <ds:schemaRef ds:uri="http://schemas.microsoft.com/office/2006/metadata/properties"/>
  </ds:schemaRefs>
</ds:datastoreItem>
</file>

<file path=customXml/itemProps2.xml><?xml version="1.0" encoding="utf-8"?>
<ds:datastoreItem xmlns:ds="http://schemas.openxmlformats.org/officeDocument/2006/customXml" ds:itemID="{6EA7D265-38EA-4461-870B-910C9C6DC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4172E2-D413-4758-AEF6-18BE71F4E19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2026-06-25T15:41:19Z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